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PycharmProjects\PythonProject\3 форма\3 форма\"/>
    </mc:Choice>
  </mc:AlternateContent>
  <xr:revisionPtr revIDLastSave="0" documentId="13_ncr:1_{ED5EFBA4-BF9C-483A-A32B-F7797A5FA679}" xr6:coauthVersionLast="47" xr6:coauthVersionMax="47" xr10:uidLastSave="{00000000-0000-0000-0000-000000000000}"/>
  <bookViews>
    <workbookView xWindow="-98" yWindow="-98" windowWidth="26116" windowHeight="15675" tabRatio="873" xr2:uid="{00000000-000D-0000-FFFF-FFFF00000000}"/>
  </bookViews>
  <sheets>
    <sheet name="Загальна" sheetId="7" r:id="rId1"/>
    <sheet name="Скалозуб" sheetId="41" r:id="rId2"/>
    <sheet name="Рябцев" sheetId="54" r:id="rId3"/>
    <sheet name="Соколовський" sheetId="12" r:id="rId4"/>
    <sheet name="Савчук" sheetId="13" r:id="rId5"/>
    <sheet name="Орлянский" sheetId="14" r:id="rId6"/>
    <sheet name="Сєтов" sheetId="55" r:id="rId7"/>
    <sheet name="Кушнерьов" sheetId="56" r:id="rId8"/>
    <sheet name="Лягушин" sheetId="39" r:id="rId9"/>
  </sheets>
  <definedNames>
    <definedName name="_xlnm.Print_Titles" localSheetId="0">Загальна!$4:$6</definedName>
    <definedName name="_xlnm.Print_Area" localSheetId="7">Кушнерьов!$A$1:$AC$56</definedName>
    <definedName name="_xlnm.Print_Area" localSheetId="8">Лягушин!$A$1:$AC$68</definedName>
    <definedName name="_xlnm.Print_Area" localSheetId="5">Орлянский!$A$1:$AC$76</definedName>
    <definedName name="_xlnm.Print_Area" localSheetId="2">Рябцев!$A$1:$AC$66</definedName>
    <definedName name="_xlnm.Print_Area" localSheetId="4">Савчук!$A$1:$AC$64</definedName>
    <definedName name="_xlnm.Print_Area" localSheetId="6">Сєтов!$A$1:$AC$60</definedName>
    <definedName name="_xlnm.Print_Area" localSheetId="3">Соколовський!$A$1:$AC$85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7" l="1"/>
  <c r="D40" i="7"/>
  <c r="AB39" i="56"/>
  <c r="AB46" i="56" s="1"/>
  <c r="Z32" i="7" s="1"/>
  <c r="AA39" i="56"/>
  <c r="AA46" i="56" s="1"/>
  <c r="Z39" i="56"/>
  <c r="Z46" i="56" s="1"/>
  <c r="Y39" i="56"/>
  <c r="Y46" i="56" s="1"/>
  <c r="X39" i="56"/>
  <c r="X46" i="56" s="1"/>
  <c r="W39" i="56"/>
  <c r="W46" i="56" s="1"/>
  <c r="U32" i="7" s="1"/>
  <c r="V39" i="56"/>
  <c r="V46" i="56" s="1"/>
  <c r="U39" i="56"/>
  <c r="U46" i="56" s="1"/>
  <c r="S32" i="7" s="1"/>
  <c r="T39" i="56"/>
  <c r="T46" i="56" s="1"/>
  <c r="S39" i="56"/>
  <c r="S46" i="56" s="1"/>
  <c r="Q32" i="7" s="1"/>
  <c r="R39" i="56"/>
  <c r="R46" i="56" s="1"/>
  <c r="Q39" i="56"/>
  <c r="Q46" i="56" s="1"/>
  <c r="O32" i="7" s="1"/>
  <c r="P39" i="56"/>
  <c r="P46" i="56" s="1"/>
  <c r="O39" i="56"/>
  <c r="O46" i="56" s="1"/>
  <c r="M32" i="7" s="1"/>
  <c r="N39" i="56"/>
  <c r="N46" i="56" s="1"/>
  <c r="L39" i="56"/>
  <c r="L46" i="56" s="1"/>
  <c r="K39" i="56"/>
  <c r="K46" i="56" s="1"/>
  <c r="AC38" i="56"/>
  <c r="M39" i="56"/>
  <c r="M46" i="56" s="1"/>
  <c r="K32" i="7" s="1"/>
  <c r="AC37" i="56"/>
  <c r="AB12" i="56"/>
  <c r="AB19" i="56" s="1"/>
  <c r="AA12" i="56"/>
  <c r="AA19" i="56"/>
  <c r="Y31" i="7" s="1"/>
  <c r="Z19" i="56"/>
  <c r="X31" i="7" s="1"/>
  <c r="Y12" i="56"/>
  <c r="Y19" i="56" s="1"/>
  <c r="W31" i="7" s="1"/>
  <c r="X12" i="56"/>
  <c r="X19" i="56" s="1"/>
  <c r="V31" i="7" s="1"/>
  <c r="W12" i="56"/>
  <c r="W19" i="56" s="1"/>
  <c r="V12" i="56"/>
  <c r="V19" i="56"/>
  <c r="T31" i="7" s="1"/>
  <c r="U12" i="56"/>
  <c r="U19" i="56" s="1"/>
  <c r="T12" i="56"/>
  <c r="T19" i="56"/>
  <c r="R31" i="7" s="1"/>
  <c r="S12" i="56"/>
  <c r="S19" i="56" s="1"/>
  <c r="Q31" i="7" s="1"/>
  <c r="R12" i="56"/>
  <c r="R19" i="56"/>
  <c r="P31" i="7" s="1"/>
  <c r="Q12" i="56"/>
  <c r="Q19" i="56" s="1"/>
  <c r="P12" i="56"/>
  <c r="P19" i="56"/>
  <c r="N31" i="7" s="1"/>
  <c r="O12" i="56"/>
  <c r="O19" i="56" s="1"/>
  <c r="M31" i="7" s="1"/>
  <c r="N12" i="56"/>
  <c r="N19" i="56"/>
  <c r="L31" i="7" s="1"/>
  <c r="M12" i="56"/>
  <c r="M19" i="56" s="1"/>
  <c r="L12" i="56"/>
  <c r="L19" i="56"/>
  <c r="J31" i="7" s="1"/>
  <c r="AC11" i="56"/>
  <c r="AC10" i="56"/>
  <c r="AC9" i="56"/>
  <c r="K12" i="56"/>
  <c r="K19" i="56" s="1"/>
  <c r="I31" i="7" s="1"/>
  <c r="R35" i="56"/>
  <c r="A3" i="56"/>
  <c r="AB44" i="55"/>
  <c r="AB51" i="55" s="1"/>
  <c r="Z29" i="7" s="1"/>
  <c r="AA44" i="55"/>
  <c r="AA51" i="55" s="1"/>
  <c r="Y29" i="7" s="1"/>
  <c r="Z44" i="55"/>
  <c r="Z51" i="55" s="1"/>
  <c r="X29" i="7" s="1"/>
  <c r="Y44" i="55"/>
  <c r="Y51" i="55" s="1"/>
  <c r="W29" i="7" s="1"/>
  <c r="X44" i="55"/>
  <c r="X51" i="55" s="1"/>
  <c r="V29" i="7" s="1"/>
  <c r="W44" i="55"/>
  <c r="W51" i="55" s="1"/>
  <c r="U29" i="7" s="1"/>
  <c r="V44" i="55"/>
  <c r="V51" i="55" s="1"/>
  <c r="T29" i="7" s="1"/>
  <c r="U44" i="55"/>
  <c r="U51" i="55" s="1"/>
  <c r="S29" i="7" s="1"/>
  <c r="T44" i="55"/>
  <c r="T51" i="55" s="1"/>
  <c r="R29" i="7" s="1"/>
  <c r="S44" i="55"/>
  <c r="S51" i="55" s="1"/>
  <c r="Q29" i="7" s="1"/>
  <c r="R44" i="55"/>
  <c r="R51" i="55" s="1"/>
  <c r="P29" i="7" s="1"/>
  <c r="Q44" i="55"/>
  <c r="Q51" i="55" s="1"/>
  <c r="O29" i="7" s="1"/>
  <c r="P44" i="55"/>
  <c r="P51" i="55" s="1"/>
  <c r="N29" i="7" s="1"/>
  <c r="O44" i="55"/>
  <c r="O51" i="55" s="1"/>
  <c r="M29" i="7" s="1"/>
  <c r="N44" i="55"/>
  <c r="N51" i="55" s="1"/>
  <c r="L29" i="7" s="1"/>
  <c r="L44" i="55"/>
  <c r="L51" i="55" s="1"/>
  <c r="J29" i="7" s="1"/>
  <c r="K44" i="55"/>
  <c r="K51" i="55" s="1"/>
  <c r="I29" i="7" s="1"/>
  <c r="AC43" i="55"/>
  <c r="AC42" i="55"/>
  <c r="AC41" i="55"/>
  <c r="M44" i="55"/>
  <c r="M51" i="55"/>
  <c r="K29" i="7" s="1"/>
  <c r="AC39" i="55"/>
  <c r="AC38" i="55"/>
  <c r="AC37" i="55"/>
  <c r="R35" i="55"/>
  <c r="AB12" i="55"/>
  <c r="AB19" i="55"/>
  <c r="Z28" i="7" s="1"/>
  <c r="AA12" i="55"/>
  <c r="AA19" i="55"/>
  <c r="Y28" i="7" s="1"/>
  <c r="Y30" i="7" s="1"/>
  <c r="Z12" i="55"/>
  <c r="Z19" i="55"/>
  <c r="X28" i="7" s="1"/>
  <c r="Y12" i="55"/>
  <c r="Y19" i="55"/>
  <c r="W28" i="7" s="1"/>
  <c r="X12" i="55"/>
  <c r="X19" i="55"/>
  <c r="V28" i="7" s="1"/>
  <c r="W12" i="55"/>
  <c r="W19" i="55"/>
  <c r="U28" i="7" s="1"/>
  <c r="U30" i="7" s="1"/>
  <c r="V12" i="55"/>
  <c r="V19" i="55"/>
  <c r="T28" i="7" s="1"/>
  <c r="U12" i="55"/>
  <c r="U19" i="55"/>
  <c r="S28" i="7" s="1"/>
  <c r="T12" i="55"/>
  <c r="T19" i="55"/>
  <c r="S12" i="55"/>
  <c r="S19" i="55" s="1"/>
  <c r="Q28" i="7" s="1"/>
  <c r="R12" i="55"/>
  <c r="R19" i="55" s="1"/>
  <c r="P28" i="7" s="1"/>
  <c r="Q12" i="55"/>
  <c r="Q19" i="55" s="1"/>
  <c r="O28" i="7" s="1"/>
  <c r="P12" i="55"/>
  <c r="P19" i="55" s="1"/>
  <c r="N28" i="7" s="1"/>
  <c r="O12" i="55"/>
  <c r="O19" i="55" s="1"/>
  <c r="M28" i="7" s="1"/>
  <c r="N12" i="55"/>
  <c r="N19" i="55" s="1"/>
  <c r="L28" i="7" s="1"/>
  <c r="M12" i="55"/>
  <c r="M19" i="55" s="1"/>
  <c r="K28" i="7" s="1"/>
  <c r="L12" i="55"/>
  <c r="L19" i="55" s="1"/>
  <c r="J28" i="7" s="1"/>
  <c r="J30" i="7" s="1"/>
  <c r="K12" i="55"/>
  <c r="K19" i="55" s="1"/>
  <c r="I28" i="7" s="1"/>
  <c r="I30" i="7" s="1"/>
  <c r="A3" i="55"/>
  <c r="AC12" i="54"/>
  <c r="AB56" i="54"/>
  <c r="AA56" i="54"/>
  <c r="Z56" i="54"/>
  <c r="Y56" i="54"/>
  <c r="W56" i="54"/>
  <c r="V56" i="54"/>
  <c r="U56" i="54"/>
  <c r="T56" i="54"/>
  <c r="S56" i="54"/>
  <c r="R56" i="54"/>
  <c r="Q56" i="54"/>
  <c r="P56" i="54"/>
  <c r="O56" i="54"/>
  <c r="N56" i="54"/>
  <c r="M56" i="54"/>
  <c r="L56" i="54"/>
  <c r="K56" i="54"/>
  <c r="U52" i="54"/>
  <c r="L52" i="54"/>
  <c r="K52" i="54"/>
  <c r="AC51" i="54"/>
  <c r="AC50" i="54"/>
  <c r="AB49" i="54"/>
  <c r="AB57" i="54" s="1"/>
  <c r="Z14" i="7" s="1"/>
  <c r="AA49" i="54"/>
  <c r="AA57" i="54" s="1"/>
  <c r="Y14" i="7" s="1"/>
  <c r="Z49" i="54"/>
  <c r="Z57" i="54"/>
  <c r="X14" i="7" s="1"/>
  <c r="Y49" i="54"/>
  <c r="Y57" i="54"/>
  <c r="W14" i="7" s="1"/>
  <c r="X49" i="54"/>
  <c r="X57" i="54"/>
  <c r="V14" i="7" s="1"/>
  <c r="W49" i="54"/>
  <c r="W57" i="54"/>
  <c r="U14" i="7" s="1"/>
  <c r="V49" i="54"/>
  <c r="U49" i="54"/>
  <c r="U57" i="54" s="1"/>
  <c r="S14" i="7" s="1"/>
  <c r="T49" i="54"/>
  <c r="T57" i="54" s="1"/>
  <c r="R14" i="7" s="1"/>
  <c r="S49" i="54"/>
  <c r="R49" i="54"/>
  <c r="Q49" i="54"/>
  <c r="Q57" i="54" s="1"/>
  <c r="O14" i="7" s="1"/>
  <c r="P49" i="54"/>
  <c r="P57" i="54" s="1"/>
  <c r="N14" i="7" s="1"/>
  <c r="O49" i="54"/>
  <c r="O57" i="54" s="1"/>
  <c r="N49" i="54"/>
  <c r="N57" i="54" s="1"/>
  <c r="L14" i="7" s="1"/>
  <c r="M49" i="54"/>
  <c r="L49" i="54"/>
  <c r="K49" i="54"/>
  <c r="AC48" i="54"/>
  <c r="AC47" i="54"/>
  <c r="AC46" i="54"/>
  <c r="AC45" i="54"/>
  <c r="AC44" i="54"/>
  <c r="AC43" i="54"/>
  <c r="AC42" i="54"/>
  <c r="AC41" i="54"/>
  <c r="AC40" i="54"/>
  <c r="AB22" i="54"/>
  <c r="AA22" i="54"/>
  <c r="Z22" i="54"/>
  <c r="Y22" i="54"/>
  <c r="X22" i="54"/>
  <c r="W22" i="54"/>
  <c r="V22" i="54"/>
  <c r="U22" i="54"/>
  <c r="T22" i="54"/>
  <c r="S22" i="54"/>
  <c r="R22" i="54"/>
  <c r="Q22" i="54"/>
  <c r="P22" i="54"/>
  <c r="O22" i="54"/>
  <c r="N22" i="54"/>
  <c r="M22" i="54"/>
  <c r="L22" i="54"/>
  <c r="K22" i="54"/>
  <c r="AB17" i="54"/>
  <c r="AA17" i="54"/>
  <c r="Z17" i="54"/>
  <c r="Y17" i="54"/>
  <c r="X17" i="54"/>
  <c r="W17" i="54"/>
  <c r="V17" i="54"/>
  <c r="U17" i="54"/>
  <c r="T17" i="54"/>
  <c r="S17" i="54"/>
  <c r="R17" i="54"/>
  <c r="Q17" i="54"/>
  <c r="P17" i="54"/>
  <c r="O17" i="54"/>
  <c r="N17" i="54"/>
  <c r="M17" i="54"/>
  <c r="L17" i="54"/>
  <c r="K17" i="54"/>
  <c r="AC16" i="54"/>
  <c r="AC15" i="54"/>
  <c r="AC17" i="54" s="1"/>
  <c r="AB14" i="54"/>
  <c r="AA14" i="54"/>
  <c r="Z14" i="54"/>
  <c r="Z23" i="54"/>
  <c r="X13" i="7" s="1"/>
  <c r="Y14" i="54"/>
  <c r="X14" i="54"/>
  <c r="X23" i="54" s="1"/>
  <c r="W14" i="54"/>
  <c r="W23" i="54" s="1"/>
  <c r="U13" i="7" s="1"/>
  <c r="V14" i="54"/>
  <c r="U14" i="54"/>
  <c r="T14" i="54"/>
  <c r="S14" i="54"/>
  <c r="R14" i="54"/>
  <c r="R23" i="54" s="1"/>
  <c r="P13" i="7" s="1"/>
  <c r="Q14" i="54"/>
  <c r="P14" i="54"/>
  <c r="O14" i="54"/>
  <c r="N14" i="54"/>
  <c r="N23" i="54" s="1"/>
  <c r="L13" i="7" s="1"/>
  <c r="M14" i="54"/>
  <c r="L14" i="54"/>
  <c r="L23" i="54" s="1"/>
  <c r="J13" i="7" s="1"/>
  <c r="K14" i="54"/>
  <c r="AC13" i="54"/>
  <c r="AC11" i="54"/>
  <c r="AC10" i="54"/>
  <c r="AC9" i="54"/>
  <c r="AC8" i="54"/>
  <c r="A3" i="12"/>
  <c r="A3" i="13"/>
  <c r="AC54" i="14"/>
  <c r="U55" i="14"/>
  <c r="U62" i="14"/>
  <c r="AC44" i="41"/>
  <c r="AC53" i="41" s="1"/>
  <c r="AC53" i="14"/>
  <c r="AC64" i="12"/>
  <c r="AC52" i="14"/>
  <c r="AC51" i="14"/>
  <c r="AC50" i="14"/>
  <c r="AC49" i="14"/>
  <c r="AC48" i="14"/>
  <c r="M47" i="14"/>
  <c r="AC47" i="14" s="1"/>
  <c r="M46" i="14"/>
  <c r="AC46" i="14"/>
  <c r="M45" i="14"/>
  <c r="AC45" i="14" s="1"/>
  <c r="M44" i="14"/>
  <c r="M43" i="14"/>
  <c r="AC43" i="14" s="1"/>
  <c r="M42" i="14"/>
  <c r="AC42" i="14" s="1"/>
  <c r="M41" i="14"/>
  <c r="AC41" i="14" s="1"/>
  <c r="M40" i="14"/>
  <c r="AC40" i="14" s="1"/>
  <c r="AC39" i="14"/>
  <c r="AC12" i="41"/>
  <c r="AC11" i="41"/>
  <c r="AC10" i="41"/>
  <c r="K51" i="12"/>
  <c r="AC51" i="12" s="1"/>
  <c r="K52" i="12"/>
  <c r="AC52" i="12" s="1"/>
  <c r="K53" i="12"/>
  <c r="K54" i="12"/>
  <c r="K55" i="12"/>
  <c r="AC55" i="12" s="1"/>
  <c r="K56" i="12"/>
  <c r="AC56" i="12" s="1"/>
  <c r="K57" i="12"/>
  <c r="K58" i="12"/>
  <c r="AC58" i="12" s="1"/>
  <c r="K59" i="12"/>
  <c r="AC59" i="12" s="1"/>
  <c r="K60" i="12"/>
  <c r="AC60" i="12" s="1"/>
  <c r="K61" i="12"/>
  <c r="AC61" i="12"/>
  <c r="K62" i="12"/>
  <c r="AC62" i="12" s="1"/>
  <c r="K63" i="12"/>
  <c r="AC63" i="12"/>
  <c r="K50" i="12"/>
  <c r="AB69" i="12"/>
  <c r="N69" i="12"/>
  <c r="O69" i="12"/>
  <c r="P69" i="12"/>
  <c r="Q69" i="12"/>
  <c r="R69" i="12"/>
  <c r="S69" i="12"/>
  <c r="T69" i="12"/>
  <c r="U69" i="12"/>
  <c r="V69" i="12"/>
  <c r="W69" i="12"/>
  <c r="W76" i="12" s="1"/>
  <c r="U17" i="7" s="1"/>
  <c r="X69" i="12"/>
  <c r="X76" i="12" s="1"/>
  <c r="V17" i="7" s="1"/>
  <c r="Y69" i="12"/>
  <c r="Z69" i="12"/>
  <c r="AA69" i="12"/>
  <c r="L69" i="12"/>
  <c r="AC57" i="12"/>
  <c r="AC53" i="12"/>
  <c r="AC38" i="14"/>
  <c r="L55" i="14"/>
  <c r="L62" i="14" s="1"/>
  <c r="J26" i="7" s="1"/>
  <c r="N55" i="14"/>
  <c r="N62" i="14"/>
  <c r="L26" i="7" s="1"/>
  <c r="O55" i="14"/>
  <c r="O62" i="14" s="1"/>
  <c r="M26" i="7" s="1"/>
  <c r="P55" i="14"/>
  <c r="P62" i="14" s="1"/>
  <c r="N26" i="7" s="1"/>
  <c r="Q55" i="14"/>
  <c r="Q62" i="14" s="1"/>
  <c r="O26" i="7" s="1"/>
  <c r="R55" i="14"/>
  <c r="R62" i="14" s="1"/>
  <c r="P26" i="7" s="1"/>
  <c r="S55" i="14"/>
  <c r="S62" i="14"/>
  <c r="Q26" i="7" s="1"/>
  <c r="T55" i="14"/>
  <c r="T62" i="14" s="1"/>
  <c r="R26" i="7" s="1"/>
  <c r="V55" i="14"/>
  <c r="V62" i="14" s="1"/>
  <c r="T26" i="7" s="1"/>
  <c r="W55" i="14"/>
  <c r="X55" i="14"/>
  <c r="X62" i="14" s="1"/>
  <c r="X64" i="14" s="1"/>
  <c r="Y55" i="14"/>
  <c r="Y62" i="14" s="1"/>
  <c r="W26" i="7" s="1"/>
  <c r="Z55" i="14"/>
  <c r="Z62" i="14"/>
  <c r="AA55" i="14"/>
  <c r="AA62" i="14" s="1"/>
  <c r="Y26" i="7" s="1"/>
  <c r="AB55" i="14"/>
  <c r="AB62" i="14" s="1"/>
  <c r="Z26" i="7" s="1"/>
  <c r="L23" i="12"/>
  <c r="L22" i="12"/>
  <c r="L26" i="12" s="1"/>
  <c r="J16" i="7" s="1"/>
  <c r="L9" i="12"/>
  <c r="K23" i="12"/>
  <c r="AC23" i="12"/>
  <c r="K10" i="12"/>
  <c r="K11" i="12"/>
  <c r="AC11" i="12" s="1"/>
  <c r="K12" i="12"/>
  <c r="AC12" i="12" s="1"/>
  <c r="K13" i="12"/>
  <c r="AC13" i="12" s="1"/>
  <c r="K14" i="12"/>
  <c r="AC14" i="12" s="1"/>
  <c r="K15" i="12"/>
  <c r="AC15" i="12" s="1"/>
  <c r="K16" i="12"/>
  <c r="AC16" i="12" s="1"/>
  <c r="K17" i="12"/>
  <c r="AC17" i="12" s="1"/>
  <c r="K18" i="12"/>
  <c r="K19" i="12"/>
  <c r="K20" i="12"/>
  <c r="AC20" i="12" s="1"/>
  <c r="K21" i="12"/>
  <c r="AC21" i="12" s="1"/>
  <c r="K22" i="12"/>
  <c r="K9" i="12"/>
  <c r="AC10" i="12"/>
  <c r="K53" i="41"/>
  <c r="L53" i="41"/>
  <c r="M53" i="41"/>
  <c r="N53" i="41"/>
  <c r="O53" i="41"/>
  <c r="P53" i="41"/>
  <c r="Q53" i="41"/>
  <c r="R53" i="41"/>
  <c r="S53" i="41"/>
  <c r="T53" i="41"/>
  <c r="U53" i="41"/>
  <c r="V53" i="41"/>
  <c r="W53" i="41"/>
  <c r="X53" i="41"/>
  <c r="X61" i="41" s="1"/>
  <c r="Y53" i="41"/>
  <c r="Z53" i="41"/>
  <c r="AA53" i="41"/>
  <c r="AA61" i="41" s="1"/>
  <c r="Y8" i="7" s="1"/>
  <c r="Y11" i="7" s="1"/>
  <c r="AB53" i="41"/>
  <c r="AC22" i="39"/>
  <c r="AC21" i="39"/>
  <c r="AC20" i="39"/>
  <c r="AC19" i="39"/>
  <c r="AC18" i="39"/>
  <c r="AC17" i="39"/>
  <c r="AC16" i="39"/>
  <c r="AC15" i="39"/>
  <c r="AC14" i="39"/>
  <c r="AC13" i="39"/>
  <c r="AC12" i="39"/>
  <c r="AC11" i="39"/>
  <c r="AC10" i="39"/>
  <c r="AC9" i="39"/>
  <c r="AC8" i="39"/>
  <c r="K9" i="14"/>
  <c r="AC9" i="14" s="1"/>
  <c r="K10" i="14"/>
  <c r="AC10" i="14"/>
  <c r="K8" i="14"/>
  <c r="AC24" i="12"/>
  <c r="AC25" i="12"/>
  <c r="AC19" i="12"/>
  <c r="AC18" i="12"/>
  <c r="AC45" i="41"/>
  <c r="AC46" i="41"/>
  <c r="AC9" i="41"/>
  <c r="AC47" i="41"/>
  <c r="AC48" i="41"/>
  <c r="AC54" i="41"/>
  <c r="AC55" i="41"/>
  <c r="AC10" i="13"/>
  <c r="AC42" i="13"/>
  <c r="AC41" i="13"/>
  <c r="AC44" i="13" s="1"/>
  <c r="AC23" i="39"/>
  <c r="A3" i="39"/>
  <c r="K24" i="39"/>
  <c r="K31" i="39"/>
  <c r="I34" i="7" s="1"/>
  <c r="L24" i="39"/>
  <c r="L31" i="39"/>
  <c r="J34" i="7" s="1"/>
  <c r="M24" i="39"/>
  <c r="M31" i="39"/>
  <c r="K34" i="7" s="1"/>
  <c r="N24" i="39"/>
  <c r="N31" i="39" s="1"/>
  <c r="O24" i="39"/>
  <c r="O31" i="39" s="1"/>
  <c r="M34" i="7" s="1"/>
  <c r="P24" i="39"/>
  <c r="P31" i="39"/>
  <c r="P58" i="39" s="1"/>
  <c r="Q24" i="39"/>
  <c r="Q31" i="39"/>
  <c r="O34" i="7" s="1"/>
  <c r="R24" i="39"/>
  <c r="R31" i="39" s="1"/>
  <c r="P34" i="7" s="1"/>
  <c r="S24" i="39"/>
  <c r="S31" i="39" s="1"/>
  <c r="Q34" i="7" s="1"/>
  <c r="T24" i="39"/>
  <c r="T31" i="39"/>
  <c r="T58" i="39" s="1"/>
  <c r="U24" i="39"/>
  <c r="U31" i="39"/>
  <c r="S34" i="7" s="1"/>
  <c r="V24" i="39"/>
  <c r="V31" i="39" s="1"/>
  <c r="T34" i="7" s="1"/>
  <c r="W24" i="39"/>
  <c r="W31" i="39" s="1"/>
  <c r="U34" i="7" s="1"/>
  <c r="U36" i="7" s="1"/>
  <c r="X24" i="39"/>
  <c r="X31" i="39" s="1"/>
  <c r="X58" i="39" s="1"/>
  <c r="Y24" i="39"/>
  <c r="Y31" i="39" s="1"/>
  <c r="Y58" i="39" s="1"/>
  <c r="Z24" i="39"/>
  <c r="Z31" i="39" s="1"/>
  <c r="X34" i="7" s="1"/>
  <c r="AA24" i="39"/>
  <c r="AA31" i="39" s="1"/>
  <c r="Y34" i="7" s="1"/>
  <c r="Y36" i="7" s="1"/>
  <c r="AB24" i="39"/>
  <c r="AB31" i="39" s="1"/>
  <c r="Z34" i="7" s="1"/>
  <c r="AC47" i="39"/>
  <c r="AC49" i="39" s="1"/>
  <c r="AC48" i="39"/>
  <c r="K49" i="39"/>
  <c r="K56" i="39" s="1"/>
  <c r="L49" i="39"/>
  <c r="L56" i="39" s="1"/>
  <c r="J35" i="7" s="1"/>
  <c r="M49" i="39"/>
  <c r="M56" i="39" s="1"/>
  <c r="N49" i="39"/>
  <c r="N56" i="39" s="1"/>
  <c r="L35" i="7" s="1"/>
  <c r="O49" i="39"/>
  <c r="O56" i="39" s="1"/>
  <c r="M35" i="7" s="1"/>
  <c r="P49" i="39"/>
  <c r="P56" i="39" s="1"/>
  <c r="N35" i="7" s="1"/>
  <c r="Q49" i="39"/>
  <c r="Q56" i="39" s="1"/>
  <c r="R49" i="39"/>
  <c r="R56" i="39" s="1"/>
  <c r="S49" i="39"/>
  <c r="S56" i="39" s="1"/>
  <c r="T49" i="39"/>
  <c r="T56" i="39" s="1"/>
  <c r="R35" i="7" s="1"/>
  <c r="U49" i="39"/>
  <c r="U56" i="39" s="1"/>
  <c r="S35" i="7" s="1"/>
  <c r="V49" i="39"/>
  <c r="V56" i="39" s="1"/>
  <c r="W49" i="39"/>
  <c r="W56" i="39" s="1"/>
  <c r="U35" i="7" s="1"/>
  <c r="X49" i="39"/>
  <c r="X56" i="39"/>
  <c r="V35" i="7" s="1"/>
  <c r="Y49" i="39"/>
  <c r="Y56" i="39"/>
  <c r="W35" i="7" s="1"/>
  <c r="Z49" i="39"/>
  <c r="Z56" i="39" s="1"/>
  <c r="AA49" i="39"/>
  <c r="AA56" i="39" s="1"/>
  <c r="Y35" i="7" s="1"/>
  <c r="AB49" i="39"/>
  <c r="AB56" i="39" s="1"/>
  <c r="Z35" i="7" s="1"/>
  <c r="A3" i="14"/>
  <c r="R6" i="14"/>
  <c r="R35" i="14" s="1"/>
  <c r="AC11" i="14"/>
  <c r="L12" i="14"/>
  <c r="L19" i="14"/>
  <c r="M12" i="14"/>
  <c r="M19" i="14" s="1"/>
  <c r="K25" i="7" s="1"/>
  <c r="N12" i="14"/>
  <c r="N19" i="14" s="1"/>
  <c r="O12" i="14"/>
  <c r="O19" i="14" s="1"/>
  <c r="P12" i="14"/>
  <c r="P19" i="14" s="1"/>
  <c r="P64" i="14" s="1"/>
  <c r="Q12" i="14"/>
  <c r="Q19" i="14"/>
  <c r="Q64" i="14" s="1"/>
  <c r="R12" i="14"/>
  <c r="R19" i="14"/>
  <c r="P25" i="7" s="1"/>
  <c r="S12" i="14"/>
  <c r="S19" i="14"/>
  <c r="S64" i="14" s="1"/>
  <c r="T12" i="14"/>
  <c r="T19" i="14"/>
  <c r="T64" i="14" s="1"/>
  <c r="U12" i="14"/>
  <c r="U19" i="14"/>
  <c r="U64" i="14" s="1"/>
  <c r="V12" i="14"/>
  <c r="V19" i="14" s="1"/>
  <c r="W12" i="14"/>
  <c r="W19" i="14" s="1"/>
  <c r="W64" i="14" s="1"/>
  <c r="X12" i="14"/>
  <c r="X19" i="14" s="1"/>
  <c r="V25" i="7" s="1"/>
  <c r="Y12" i="14"/>
  <c r="Y19" i="14" s="1"/>
  <c r="Y64" i="14" s="1"/>
  <c r="Z12" i="14"/>
  <c r="Z19" i="14" s="1"/>
  <c r="AA12" i="14"/>
  <c r="AA19" i="14" s="1"/>
  <c r="Y25" i="7" s="1"/>
  <c r="AB12" i="14"/>
  <c r="AB19" i="14" s="1"/>
  <c r="AC37" i="14"/>
  <c r="W62" i="14"/>
  <c r="U26" i="7"/>
  <c r="AC9" i="13"/>
  <c r="AC13" i="13"/>
  <c r="AC11" i="13"/>
  <c r="K13" i="13"/>
  <c r="L13" i="13"/>
  <c r="M13" i="13"/>
  <c r="N13" i="13"/>
  <c r="O13" i="13"/>
  <c r="P13" i="13"/>
  <c r="Q13" i="13"/>
  <c r="R13" i="13"/>
  <c r="S13" i="13"/>
  <c r="S21" i="13" s="1"/>
  <c r="T13" i="13"/>
  <c r="U13" i="13"/>
  <c r="U21" i="13" s="1"/>
  <c r="V13" i="13"/>
  <c r="W13" i="13"/>
  <c r="X13" i="13"/>
  <c r="X21" i="13" s="1"/>
  <c r="V19" i="7" s="1"/>
  <c r="Y13" i="13"/>
  <c r="Z13" i="13"/>
  <c r="AA13" i="13"/>
  <c r="AB13" i="13"/>
  <c r="AC18" i="13"/>
  <c r="AC20" i="13"/>
  <c r="K20" i="13"/>
  <c r="L20" i="13"/>
  <c r="L21" i="13" s="1"/>
  <c r="L53" i="13" s="1"/>
  <c r="J21" i="7" s="1"/>
  <c r="M20" i="13"/>
  <c r="M21" i="13"/>
  <c r="K19" i="7" s="1"/>
  <c r="N20" i="13"/>
  <c r="N21" i="13"/>
  <c r="L19" i="7" s="1"/>
  <c r="O20" i="13"/>
  <c r="P20" i="13"/>
  <c r="Q20" i="13"/>
  <c r="R20" i="13"/>
  <c r="R21" i="13" s="1"/>
  <c r="S20" i="13"/>
  <c r="T20" i="13"/>
  <c r="T21" i="13" s="1"/>
  <c r="R19" i="7" s="1"/>
  <c r="U20" i="13"/>
  <c r="V20" i="13"/>
  <c r="W20" i="13"/>
  <c r="X20" i="13"/>
  <c r="Y20" i="13"/>
  <c r="Y21" i="13" s="1"/>
  <c r="Z20" i="13"/>
  <c r="AA20" i="13"/>
  <c r="AB20" i="13"/>
  <c r="AB21" i="13"/>
  <c r="Z19" i="7" s="1"/>
  <c r="AC40" i="13"/>
  <c r="AC43" i="13"/>
  <c r="K50" i="13"/>
  <c r="K51" i="13" s="1"/>
  <c r="L50" i="13"/>
  <c r="M50" i="13"/>
  <c r="M51" i="13" s="1"/>
  <c r="K20" i="7" s="1"/>
  <c r="N50" i="13"/>
  <c r="O50" i="13"/>
  <c r="O51" i="13" s="1"/>
  <c r="M20" i="7" s="1"/>
  <c r="P50" i="13"/>
  <c r="P51" i="13" s="1"/>
  <c r="N20" i="7" s="1"/>
  <c r="Q50" i="13"/>
  <c r="Q51" i="13" s="1"/>
  <c r="O20" i="7" s="1"/>
  <c r="R50" i="13"/>
  <c r="S50" i="13"/>
  <c r="T50" i="13"/>
  <c r="T51" i="13" s="1"/>
  <c r="U50" i="13"/>
  <c r="U51" i="13" s="1"/>
  <c r="S20" i="7" s="1"/>
  <c r="V50" i="13"/>
  <c r="V51" i="13" s="1"/>
  <c r="T20" i="7" s="1"/>
  <c r="W50" i="13"/>
  <c r="W51" i="13" s="1"/>
  <c r="U20" i="7" s="1"/>
  <c r="X50" i="13"/>
  <c r="Y50" i="13"/>
  <c r="Y51" i="13" s="1"/>
  <c r="W20" i="7" s="1"/>
  <c r="Z50" i="13"/>
  <c r="AA50" i="13"/>
  <c r="AA51" i="13" s="1"/>
  <c r="Y20" i="7" s="1"/>
  <c r="AB50" i="13"/>
  <c r="AB51" i="13" s="1"/>
  <c r="AC50" i="13"/>
  <c r="AC8" i="12"/>
  <c r="M26" i="12"/>
  <c r="K16" i="7" s="1"/>
  <c r="N26" i="12"/>
  <c r="L16" i="7" s="1"/>
  <c r="O26" i="12"/>
  <c r="M16" i="7"/>
  <c r="P26" i="12"/>
  <c r="Q26" i="12"/>
  <c r="Q33" i="12" s="1"/>
  <c r="R26" i="12"/>
  <c r="S26" i="12"/>
  <c r="T26" i="12"/>
  <c r="R16" i="7" s="1"/>
  <c r="U26" i="12"/>
  <c r="S16" i="7" s="1"/>
  <c r="V26" i="12"/>
  <c r="V33" i="12" s="1"/>
  <c r="V78" i="12" s="1"/>
  <c r="W26" i="12"/>
  <c r="U16" i="7" s="1"/>
  <c r="X26" i="12"/>
  <c r="V16" i="7" s="1"/>
  <c r="Y26" i="12"/>
  <c r="W16" i="7" s="1"/>
  <c r="Z26" i="12"/>
  <c r="AA26" i="12"/>
  <c r="Y16" i="7" s="1"/>
  <c r="AB26" i="12"/>
  <c r="Z16" i="7" s="1"/>
  <c r="K32" i="12"/>
  <c r="L32" i="12"/>
  <c r="M32" i="12"/>
  <c r="N32" i="12"/>
  <c r="O32" i="12"/>
  <c r="P32" i="12"/>
  <c r="P33" i="12" s="1"/>
  <c r="Q32" i="12"/>
  <c r="R32" i="12"/>
  <c r="S32" i="12"/>
  <c r="T32" i="12"/>
  <c r="U32" i="12"/>
  <c r="V32" i="12"/>
  <c r="W32" i="12"/>
  <c r="X32" i="12"/>
  <c r="Y32" i="12"/>
  <c r="Z32" i="12"/>
  <c r="AA32" i="12"/>
  <c r="AA33" i="12"/>
  <c r="AB32" i="12"/>
  <c r="AC32" i="12"/>
  <c r="AC65" i="12"/>
  <c r="AC66" i="12"/>
  <c r="AC67" i="12"/>
  <c r="AC68" i="12"/>
  <c r="K75" i="12"/>
  <c r="L75" i="12"/>
  <c r="M75" i="12"/>
  <c r="N75" i="12"/>
  <c r="N76" i="12" s="1"/>
  <c r="L17" i="7" s="1"/>
  <c r="O75" i="12"/>
  <c r="O76" i="12"/>
  <c r="M17" i="7" s="1"/>
  <c r="P75" i="12"/>
  <c r="P76" i="12" s="1"/>
  <c r="N17" i="7" s="1"/>
  <c r="Q75" i="12"/>
  <c r="R75" i="12"/>
  <c r="R76" i="12" s="1"/>
  <c r="P17" i="7"/>
  <c r="S75" i="12"/>
  <c r="S76" i="12"/>
  <c r="Q17" i="7" s="1"/>
  <c r="T75" i="12"/>
  <c r="T76" i="12" s="1"/>
  <c r="U75" i="12"/>
  <c r="U76" i="12" s="1"/>
  <c r="S17" i="7" s="1"/>
  <c r="V75" i="12"/>
  <c r="V76" i="12" s="1"/>
  <c r="T17" i="7" s="1"/>
  <c r="W75" i="12"/>
  <c r="Y75" i="12"/>
  <c r="Y76" i="12" s="1"/>
  <c r="W17" i="7" s="1"/>
  <c r="Z75" i="12"/>
  <c r="AA75" i="12"/>
  <c r="AA76" i="12" s="1"/>
  <c r="Y17" i="7" s="1"/>
  <c r="AB75" i="12"/>
  <c r="AC8" i="41"/>
  <c r="AC13" i="41"/>
  <c r="K14" i="41"/>
  <c r="L14" i="41"/>
  <c r="M14" i="41"/>
  <c r="N14" i="41"/>
  <c r="O14" i="41"/>
  <c r="P14" i="41"/>
  <c r="Q14" i="41"/>
  <c r="R14" i="41"/>
  <c r="R23" i="41" s="1"/>
  <c r="S14" i="41"/>
  <c r="T14" i="41"/>
  <c r="T23" i="41" s="1"/>
  <c r="T63" i="41" s="1"/>
  <c r="U14" i="41"/>
  <c r="V14" i="41"/>
  <c r="V23" i="41" s="1"/>
  <c r="V63" i="41" s="1"/>
  <c r="T9" i="7" s="1"/>
  <c r="T12" i="7" s="1"/>
  <c r="W14" i="41"/>
  <c r="X14" i="41"/>
  <c r="X23" i="41" s="1"/>
  <c r="Y14" i="41"/>
  <c r="Z14" i="41"/>
  <c r="AA14" i="41"/>
  <c r="AB14" i="41"/>
  <c r="AC15" i="41"/>
  <c r="AC16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Z17" i="41"/>
  <c r="AA17" i="41"/>
  <c r="AB17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Z22" i="41"/>
  <c r="AA22" i="41"/>
  <c r="AB22" i="41"/>
  <c r="AC49" i="41"/>
  <c r="AC50" i="41"/>
  <c r="AC51" i="41"/>
  <c r="AC52" i="41"/>
  <c r="K56" i="41"/>
  <c r="L56" i="41"/>
  <c r="U56" i="41"/>
  <c r="AC56" i="41"/>
  <c r="K60" i="41"/>
  <c r="L60" i="41"/>
  <c r="M60" i="41"/>
  <c r="M61" i="41" s="1"/>
  <c r="K8" i="7" s="1"/>
  <c r="K11" i="7" s="1"/>
  <c r="N60" i="41"/>
  <c r="N61" i="41" s="1"/>
  <c r="L8" i="7" s="1"/>
  <c r="L11" i="7" s="1"/>
  <c r="O60" i="41"/>
  <c r="O61" i="41"/>
  <c r="M8" i="7" s="1"/>
  <c r="M11" i="7" s="1"/>
  <c r="P60" i="41"/>
  <c r="P61" i="41"/>
  <c r="N8" i="7" s="1"/>
  <c r="N11" i="7" s="1"/>
  <c r="Q60" i="41"/>
  <c r="R60" i="41"/>
  <c r="R61" i="41" s="1"/>
  <c r="S60" i="41"/>
  <c r="S61" i="41"/>
  <c r="Q8" i="7" s="1"/>
  <c r="Q11" i="7" s="1"/>
  <c r="T60" i="41"/>
  <c r="T61" i="41"/>
  <c r="R8" i="7" s="1"/>
  <c r="R11" i="7" s="1"/>
  <c r="U60" i="41"/>
  <c r="V60" i="41"/>
  <c r="V61" i="41" s="1"/>
  <c r="T8" i="7" s="1"/>
  <c r="T11" i="7" s="1"/>
  <c r="W60" i="41"/>
  <c r="Y60" i="41"/>
  <c r="Y61" i="41" s="1"/>
  <c r="W8" i="7" s="1"/>
  <c r="W11" i="7" s="1"/>
  <c r="Z60" i="41"/>
  <c r="AA60" i="41"/>
  <c r="AB60" i="41"/>
  <c r="AB61" i="41"/>
  <c r="Z8" i="7" s="1"/>
  <c r="Z11" i="7" s="1"/>
  <c r="K21" i="13"/>
  <c r="I19" i="7" s="1"/>
  <c r="M23" i="41"/>
  <c r="K7" i="7" s="1"/>
  <c r="K10" i="7" s="1"/>
  <c r="S51" i="13"/>
  <c r="Q20" i="7" s="1"/>
  <c r="O21" i="13"/>
  <c r="Z51" i="13"/>
  <c r="X20" i="7" s="1"/>
  <c r="V21" i="13"/>
  <c r="Z21" i="13"/>
  <c r="X19" i="7" s="1"/>
  <c r="X51" i="13"/>
  <c r="V20" i="7" s="1"/>
  <c r="X53" i="13"/>
  <c r="V21" i="7" s="1"/>
  <c r="L51" i="13"/>
  <c r="J20" i="7" s="1"/>
  <c r="R51" i="13"/>
  <c r="P20" i="7" s="1"/>
  <c r="N51" i="13"/>
  <c r="L20" i="7" s="1"/>
  <c r="N53" i="13"/>
  <c r="L21" i="7" s="1"/>
  <c r="Z53" i="13"/>
  <c r="X21" i="7" s="1"/>
  <c r="P16" i="7"/>
  <c r="K55" i="14"/>
  <c r="K62" i="14" s="1"/>
  <c r="I26" i="7" s="1"/>
  <c r="P8" i="7"/>
  <c r="P11" i="7" s="1"/>
  <c r="AC54" i="12"/>
  <c r="M69" i="12"/>
  <c r="M76" i="12" s="1"/>
  <c r="K17" i="7" s="1"/>
  <c r="AC50" i="12"/>
  <c r="Z76" i="12"/>
  <c r="X17" i="7" s="1"/>
  <c r="L76" i="12"/>
  <c r="J17" i="7" s="1"/>
  <c r="M33" i="12"/>
  <c r="M78" i="12" s="1"/>
  <c r="K18" i="7" s="1"/>
  <c r="T33" i="12"/>
  <c r="T78" i="12" s="1"/>
  <c r="Q16" i="7"/>
  <c r="S26" i="7"/>
  <c r="S25" i="7"/>
  <c r="W53" i="55"/>
  <c r="Y53" i="55"/>
  <c r="Z53" i="55"/>
  <c r="L53" i="55"/>
  <c r="X53" i="55"/>
  <c r="AA53" i="55"/>
  <c r="AB53" i="55"/>
  <c r="M53" i="55"/>
  <c r="N53" i="55"/>
  <c r="O53" i="55"/>
  <c r="P53" i="55"/>
  <c r="Q53" i="55"/>
  <c r="R53" i="55"/>
  <c r="S53" i="55"/>
  <c r="AC39" i="56"/>
  <c r="AC8" i="56"/>
  <c r="AC12" i="56"/>
  <c r="AC19" i="55"/>
  <c r="AB28" i="7" s="1"/>
  <c r="K53" i="55"/>
  <c r="AC51" i="55"/>
  <c r="AB29" i="7" s="1"/>
  <c r="U53" i="55"/>
  <c r="V53" i="55"/>
  <c r="AC8" i="55"/>
  <c r="AC12" i="55" s="1"/>
  <c r="AC40" i="55"/>
  <c r="AC44" i="55" s="1"/>
  <c r="R58" i="39"/>
  <c r="R25" i="7"/>
  <c r="O25" i="7"/>
  <c r="N25" i="7"/>
  <c r="K12" i="14"/>
  <c r="K19" i="14" s="1"/>
  <c r="V64" i="14"/>
  <c r="T25" i="7"/>
  <c r="O64" i="14"/>
  <c r="M25" i="7"/>
  <c r="V26" i="7"/>
  <c r="U25" i="7"/>
  <c r="X26" i="7"/>
  <c r="Q25" i="7"/>
  <c r="AB64" i="14"/>
  <c r="Z25" i="7"/>
  <c r="R64" i="14"/>
  <c r="AC44" i="14"/>
  <c r="AC8" i="14"/>
  <c r="AC12" i="14" s="1"/>
  <c r="R18" i="7"/>
  <c r="R17" i="7"/>
  <c r="P78" i="12"/>
  <c r="N18" i="7" s="1"/>
  <c r="T18" i="7"/>
  <c r="L33" i="12"/>
  <c r="L78" i="12" s="1"/>
  <c r="J18" i="7" s="1"/>
  <c r="O33" i="12"/>
  <c r="O78" i="12" s="1"/>
  <c r="M18" i="7" s="1"/>
  <c r="O16" i="7"/>
  <c r="AC69" i="12"/>
  <c r="N16" i="7"/>
  <c r="Y33" i="12"/>
  <c r="Y78" i="12" s="1"/>
  <c r="W18" i="7" s="1"/>
  <c r="X16" i="7"/>
  <c r="V23" i="54"/>
  <c r="T13" i="7" s="1"/>
  <c r="S57" i="54"/>
  <c r="Q14" i="7" s="1"/>
  <c r="AC52" i="54"/>
  <c r="O23" i="54"/>
  <c r="M13" i="7"/>
  <c r="AA23" i="54"/>
  <c r="Y13" i="7"/>
  <c r="R57" i="54"/>
  <c r="P14" i="7" s="1"/>
  <c r="V57" i="54"/>
  <c r="T14" i="7" s="1"/>
  <c r="K57" i="54"/>
  <c r="I14" i="7"/>
  <c r="L57" i="54"/>
  <c r="J14" i="7"/>
  <c r="S23" i="54"/>
  <c r="Q13" i="7"/>
  <c r="T23" i="54"/>
  <c r="R13" i="7"/>
  <c r="U23" i="54"/>
  <c r="S13" i="7"/>
  <c r="W61" i="41"/>
  <c r="U8" i="7" s="1"/>
  <c r="U11" i="7" s="1"/>
  <c r="O23" i="41"/>
  <c r="M7" i="7"/>
  <c r="M10" i="7" s="1"/>
  <c r="U61" i="41"/>
  <c r="S8" i="7" s="1"/>
  <c r="S11" i="7" s="1"/>
  <c r="L61" i="41"/>
  <c r="J8" i="7" s="1"/>
  <c r="J11" i="7" s="1"/>
  <c r="R7" i="7"/>
  <c r="R10" i="7" s="1"/>
  <c r="W23" i="41"/>
  <c r="U7" i="7" s="1"/>
  <c r="U10" i="7" s="1"/>
  <c r="AC14" i="41"/>
  <c r="AB23" i="41"/>
  <c r="AB63" i="41" s="1"/>
  <c r="Z9" i="7" s="1"/>
  <c r="Z12" i="7" s="1"/>
  <c r="M63" i="41"/>
  <c r="K9" i="7" s="1"/>
  <c r="K12" i="7" s="1"/>
  <c r="Y23" i="41"/>
  <c r="Y63" i="41"/>
  <c r="W9" i="7" s="1"/>
  <c r="W12" i="7" s="1"/>
  <c r="S23" i="41"/>
  <c r="Q61" i="41"/>
  <c r="O8" i="7" s="1"/>
  <c r="O11" i="7" s="1"/>
  <c r="Z61" i="41"/>
  <c r="X8" i="7" s="1"/>
  <c r="X11" i="7" s="1"/>
  <c r="AA23" i="41"/>
  <c r="Y7" i="7" s="1"/>
  <c r="Y10" i="7" s="1"/>
  <c r="AC17" i="41"/>
  <c r="T7" i="7"/>
  <c r="T10" i="7" s="1"/>
  <c r="V8" i="7"/>
  <c r="V11" i="7" s="1"/>
  <c r="Z59" i="54"/>
  <c r="X15" i="7" s="1"/>
  <c r="W59" i="54"/>
  <c r="U15" i="7" s="1"/>
  <c r="AC49" i="54"/>
  <c r="N59" i="54"/>
  <c r="L15" i="7" s="1"/>
  <c r="R59" i="54"/>
  <c r="P15" i="7" s="1"/>
  <c r="S59" i="54"/>
  <c r="Q15" i="7" s="1"/>
  <c r="AC14" i="54"/>
  <c r="M23" i="54"/>
  <c r="Y23" i="54"/>
  <c r="W13" i="7" s="1"/>
  <c r="P23" i="54"/>
  <c r="P59" i="54" s="1"/>
  <c r="N15" i="7" s="1"/>
  <c r="Q23" i="54"/>
  <c r="Z58" i="39"/>
  <c r="X35" i="7"/>
  <c r="L58" i="39"/>
  <c r="AC24" i="39"/>
  <c r="W58" i="39"/>
  <c r="N58" i="39"/>
  <c r="L34" i="7"/>
  <c r="AA58" i="39"/>
  <c r="W34" i="7"/>
  <c r="U58" i="39"/>
  <c r="N34" i="7"/>
  <c r="K35" i="7"/>
  <c r="Q35" i="7"/>
  <c r="I35" i="7"/>
  <c r="AC56" i="39"/>
  <c r="AB35" i="7" s="1"/>
  <c r="O35" i="7"/>
  <c r="R34" i="7"/>
  <c r="T35" i="7"/>
  <c r="V58" i="39"/>
  <c r="O58" i="39"/>
  <c r="P35" i="7"/>
  <c r="AB58" i="39"/>
  <c r="V34" i="7"/>
  <c r="V27" i="7"/>
  <c r="AC53" i="55"/>
  <c r="L59" i="54"/>
  <c r="J15" i="7"/>
  <c r="T59" i="54"/>
  <c r="R15" i="7" s="1"/>
  <c r="Q59" i="54"/>
  <c r="O15" i="7" s="1"/>
  <c r="N13" i="7"/>
  <c r="Y59" i="54"/>
  <c r="W15" i="7" s="1"/>
  <c r="AA59" i="54"/>
  <c r="Y15" i="7" s="1"/>
  <c r="U59" i="54"/>
  <c r="S15" i="7" s="1"/>
  <c r="AA63" i="41"/>
  <c r="Y9" i="7" s="1"/>
  <c r="Y12" i="7" s="1"/>
  <c r="R9" i="7"/>
  <c r="R12" i="7" s="1"/>
  <c r="W7" i="7"/>
  <c r="W10" i="7" s="1"/>
  <c r="K13" i="7" l="1"/>
  <c r="Q7" i="7"/>
  <c r="Q10" i="7" s="1"/>
  <c r="S63" i="41"/>
  <c r="Q9" i="7" s="1"/>
  <c r="Q12" i="7" s="1"/>
  <c r="V13" i="7"/>
  <c r="X59" i="54"/>
  <c r="V15" i="7" s="1"/>
  <c r="K31" i="7"/>
  <c r="M48" i="56"/>
  <c r="W25" i="7"/>
  <c r="AA64" i="14"/>
  <c r="R63" i="41"/>
  <c r="P9" i="7" s="1"/>
  <c r="P12" i="7" s="1"/>
  <c r="P7" i="7"/>
  <c r="P10" i="7" s="1"/>
  <c r="P19" i="7"/>
  <c r="R53" i="13"/>
  <c r="P21" i="7" s="1"/>
  <c r="M14" i="7"/>
  <c r="O59" i="54"/>
  <c r="M15" i="7" s="1"/>
  <c r="Z31" i="7"/>
  <c r="AB48" i="56"/>
  <c r="K48" i="56"/>
  <c r="I32" i="7"/>
  <c r="I33" i="7" s="1"/>
  <c r="P48" i="56"/>
  <c r="N32" i="7"/>
  <c r="T48" i="56"/>
  <c r="R32" i="7"/>
  <c r="V32" i="7"/>
  <c r="X48" i="56"/>
  <c r="S19" i="7"/>
  <c r="U53" i="13"/>
  <c r="S21" i="7" s="1"/>
  <c r="S31" i="7"/>
  <c r="U48" i="56"/>
  <c r="Y32" i="7"/>
  <c r="AA48" i="56"/>
  <c r="Z7" i="7"/>
  <c r="Z10" i="7" s="1"/>
  <c r="AC31" i="39"/>
  <c r="AC46" i="56"/>
  <c r="AB32" i="7" s="1"/>
  <c r="S48" i="56"/>
  <c r="Y27" i="7"/>
  <c r="O31" i="7"/>
  <c r="Q48" i="56"/>
  <c r="J32" i="7"/>
  <c r="L48" i="56"/>
  <c r="W32" i="7"/>
  <c r="Y48" i="56"/>
  <c r="AC19" i="56"/>
  <c r="O48" i="56"/>
  <c r="V7" i="7"/>
  <c r="V10" i="7" s="1"/>
  <c r="X63" i="41"/>
  <c r="V9" i="7" s="1"/>
  <c r="V12" i="7" s="1"/>
  <c r="X25" i="7"/>
  <c r="X27" i="7" s="1"/>
  <c r="Z64" i="14"/>
  <c r="U31" i="7"/>
  <c r="W48" i="56"/>
  <c r="L32" i="7"/>
  <c r="L33" i="7" s="1"/>
  <c r="N48" i="56"/>
  <c r="P32" i="7"/>
  <c r="R48" i="56"/>
  <c r="T32" i="7"/>
  <c r="V48" i="56"/>
  <c r="X32" i="7"/>
  <c r="Z48" i="56"/>
  <c r="K26" i="12"/>
  <c r="M57" i="54"/>
  <c r="K14" i="7" s="1"/>
  <c r="M30" i="7"/>
  <c r="V33" i="7"/>
  <c r="Z33" i="12"/>
  <c r="T16" i="7"/>
  <c r="L64" i="14"/>
  <c r="K58" i="39"/>
  <c r="M58" i="39"/>
  <c r="O63" i="41"/>
  <c r="M9" i="7" s="1"/>
  <c r="M12" i="7" s="1"/>
  <c r="X33" i="12"/>
  <c r="X78" i="12" s="1"/>
  <c r="V18" i="7" s="1"/>
  <c r="AB33" i="12"/>
  <c r="J25" i="7"/>
  <c r="M53" i="13"/>
  <c r="K21" i="7" s="1"/>
  <c r="U33" i="12"/>
  <c r="R33" i="12"/>
  <c r="R78" i="12" s="1"/>
  <c r="P18" i="7" s="1"/>
  <c r="N33" i="12"/>
  <c r="N78" i="12" s="1"/>
  <c r="L18" i="7" s="1"/>
  <c r="Q21" i="13"/>
  <c r="AA21" i="13"/>
  <c r="W21" i="13"/>
  <c r="U19" i="7" s="1"/>
  <c r="P21" i="13"/>
  <c r="AC22" i="12"/>
  <c r="K23" i="54"/>
  <c r="S30" i="7"/>
  <c r="P23" i="41"/>
  <c r="AC19" i="14"/>
  <c r="Q58" i="39"/>
  <c r="S58" i="39"/>
  <c r="AC55" i="14"/>
  <c r="M55" i="14"/>
  <c r="M62" i="14" s="1"/>
  <c r="AC62" i="14" s="1"/>
  <c r="K61" i="41"/>
  <c r="I8" i="7" s="1"/>
  <c r="I11" i="7" s="1"/>
  <c r="Q23" i="41"/>
  <c r="K23" i="41"/>
  <c r="S33" i="12"/>
  <c r="S78" i="12" s="1"/>
  <c r="Q18" i="7" s="1"/>
  <c r="N33" i="7"/>
  <c r="L23" i="7"/>
  <c r="L41" i="7" s="1"/>
  <c r="Z33" i="7"/>
  <c r="T36" i="7"/>
  <c r="O27" i="7"/>
  <c r="S37" i="7"/>
  <c r="N36" i="7"/>
  <c r="L36" i="7"/>
  <c r="X22" i="7"/>
  <c r="J23" i="7"/>
  <c r="V36" i="7"/>
  <c r="V39" i="7" s="1"/>
  <c r="Q27" i="7"/>
  <c r="Q30" i="7"/>
  <c r="L38" i="7"/>
  <c r="N30" i="7"/>
  <c r="P30" i="7"/>
  <c r="T30" i="7"/>
  <c r="X33" i="7"/>
  <c r="W30" i="7"/>
  <c r="Z27" i="7"/>
  <c r="P38" i="7"/>
  <c r="M23" i="7"/>
  <c r="M37" i="7"/>
  <c r="U38" i="7"/>
  <c r="W38" i="7"/>
  <c r="V37" i="7"/>
  <c r="O38" i="7"/>
  <c r="Q38" i="7"/>
  <c r="K36" i="7"/>
  <c r="U37" i="7"/>
  <c r="N37" i="7"/>
  <c r="J38" i="7"/>
  <c r="K23" i="7"/>
  <c r="P22" i="7"/>
  <c r="N23" i="7"/>
  <c r="X37" i="7"/>
  <c r="Z36" i="7"/>
  <c r="W37" i="7"/>
  <c r="U23" i="7"/>
  <c r="O36" i="7"/>
  <c r="K22" i="7"/>
  <c r="W27" i="7"/>
  <c r="P36" i="7"/>
  <c r="T38" i="7"/>
  <c r="R36" i="7"/>
  <c r="S38" i="7"/>
  <c r="S22" i="7"/>
  <c r="R22" i="7"/>
  <c r="P37" i="7"/>
  <c r="Z37" i="7"/>
  <c r="M27" i="7"/>
  <c r="T27" i="7"/>
  <c r="J27" i="7"/>
  <c r="AB30" i="7"/>
  <c r="U33" i="7"/>
  <c r="S23" i="7"/>
  <c r="W23" i="7"/>
  <c r="W41" i="7" s="1"/>
  <c r="U27" i="7"/>
  <c r="W36" i="7"/>
  <c r="S36" i="7"/>
  <c r="Q37" i="7"/>
  <c r="O37" i="7"/>
  <c r="M36" i="7"/>
  <c r="Y38" i="7"/>
  <c r="N27" i="7"/>
  <c r="V30" i="7"/>
  <c r="X30" i="7"/>
  <c r="Z30" i="7"/>
  <c r="O30" i="7"/>
  <c r="J33" i="7"/>
  <c r="K33" i="7"/>
  <c r="M33" i="7"/>
  <c r="O33" i="7"/>
  <c r="Q33" i="7"/>
  <c r="S33" i="7"/>
  <c r="T33" i="7"/>
  <c r="W33" i="7"/>
  <c r="Y33" i="7"/>
  <c r="Y39" i="7" s="1"/>
  <c r="Q36" i="7"/>
  <c r="T37" i="7"/>
  <c r="X38" i="7"/>
  <c r="P23" i="7"/>
  <c r="Q23" i="7"/>
  <c r="P27" i="7"/>
  <c r="V38" i="7"/>
  <c r="R27" i="7"/>
  <c r="S27" i="7"/>
  <c r="V23" i="7"/>
  <c r="K37" i="7"/>
  <c r="M38" i="7"/>
  <c r="K30" i="7"/>
  <c r="V24" i="7"/>
  <c r="L24" i="7"/>
  <c r="I25" i="7"/>
  <c r="K64" i="14"/>
  <c r="K26" i="7"/>
  <c r="M64" i="14"/>
  <c r="N7" i="7"/>
  <c r="N10" i="7" s="1"/>
  <c r="P63" i="41"/>
  <c r="N9" i="7" s="1"/>
  <c r="N12" i="7" s="1"/>
  <c r="T23" i="7"/>
  <c r="T41" i="7" s="1"/>
  <c r="AB25" i="7"/>
  <c r="J36" i="7"/>
  <c r="J37" i="7"/>
  <c r="O13" i="7"/>
  <c r="J24" i="7"/>
  <c r="P24" i="7"/>
  <c r="Y37" i="7"/>
  <c r="T19" i="7"/>
  <c r="T22" i="7" s="1"/>
  <c r="V53" i="13"/>
  <c r="T21" i="7" s="1"/>
  <c r="M19" i="7"/>
  <c r="M22" i="7" s="1"/>
  <c r="M40" i="7" s="1"/>
  <c r="O53" i="13"/>
  <c r="M21" i="7" s="1"/>
  <c r="U23" i="41"/>
  <c r="N23" i="41"/>
  <c r="L23" i="41"/>
  <c r="AA78" i="12"/>
  <c r="Y18" i="7" s="1"/>
  <c r="Z78" i="12"/>
  <c r="X18" i="7" s="1"/>
  <c r="X24" i="7" s="1"/>
  <c r="Z20" i="7"/>
  <c r="AB53" i="13"/>
  <c r="Z21" i="7" s="1"/>
  <c r="I20" i="7"/>
  <c r="K53" i="13"/>
  <c r="I21" i="7" s="1"/>
  <c r="W19" i="7"/>
  <c r="W22" i="7" s="1"/>
  <c r="Y53" i="13"/>
  <c r="W21" i="7" s="1"/>
  <c r="W24" i="7" s="1"/>
  <c r="L22" i="7"/>
  <c r="J19" i="7"/>
  <c r="J22" i="7" s="1"/>
  <c r="V22" i="7"/>
  <c r="Q19" i="7"/>
  <c r="Q22" i="7" s="1"/>
  <c r="S53" i="13"/>
  <c r="Q21" i="7" s="1"/>
  <c r="Q24" i="7" s="1"/>
  <c r="N64" i="14"/>
  <c r="L25" i="7"/>
  <c r="I36" i="7"/>
  <c r="R38" i="7"/>
  <c r="N38" i="7"/>
  <c r="N41" i="7" s="1"/>
  <c r="AC61" i="41"/>
  <c r="AB8" i="7" s="1"/>
  <c r="AB11" i="7" s="1"/>
  <c r="W63" i="41"/>
  <c r="U9" i="7" s="1"/>
  <c r="U12" i="7" s="1"/>
  <c r="V59" i="54"/>
  <c r="T15" i="7" s="1"/>
  <c r="AC57" i="54"/>
  <c r="AB14" i="7" s="1"/>
  <c r="AC51" i="13"/>
  <c r="AB20" i="7" s="1"/>
  <c r="X23" i="7"/>
  <c r="Z23" i="41"/>
  <c r="U78" i="12"/>
  <c r="S18" i="7" s="1"/>
  <c r="Y23" i="7"/>
  <c r="Y41" i="7" s="1"/>
  <c r="R20" i="7"/>
  <c r="R23" i="7" s="1"/>
  <c r="R41" i="7" s="1"/>
  <c r="T53" i="13"/>
  <c r="R21" i="7" s="1"/>
  <c r="R24" i="7" s="1"/>
  <c r="Y19" i="7"/>
  <c r="Y22" i="7" s="1"/>
  <c r="Y40" i="7" s="1"/>
  <c r="AA53" i="13"/>
  <c r="Y21" i="7" s="1"/>
  <c r="Y24" i="7" s="1"/>
  <c r="U22" i="7"/>
  <c r="N19" i="7"/>
  <c r="N22" i="7" s="1"/>
  <c r="P53" i="13"/>
  <c r="N21" i="7" s="1"/>
  <c r="N24" i="7" s="1"/>
  <c r="X36" i="7"/>
  <c r="Z38" i="7"/>
  <c r="W33" i="12"/>
  <c r="Q76" i="12"/>
  <c r="O17" i="7" s="1"/>
  <c r="O23" i="7" s="1"/>
  <c r="O41" i="7" s="1"/>
  <c r="AB23" i="54"/>
  <c r="L30" i="7"/>
  <c r="P33" i="7"/>
  <c r="R33" i="7"/>
  <c r="AC9" i="12"/>
  <c r="AC26" i="12" s="1"/>
  <c r="AB16" i="7" s="1"/>
  <c r="AB76" i="12"/>
  <c r="K69" i="12"/>
  <c r="K76" i="12" s="1"/>
  <c r="R28" i="7"/>
  <c r="T53" i="55"/>
  <c r="AB26" i="7" l="1"/>
  <c r="AB38" i="7" s="1"/>
  <c r="AC64" i="14"/>
  <c r="O7" i="7"/>
  <c r="O10" i="7" s="1"/>
  <c r="Q63" i="41"/>
  <c r="O9" i="7" s="1"/>
  <c r="O12" i="7" s="1"/>
  <c r="W53" i="13"/>
  <c r="U21" i="7" s="1"/>
  <c r="M24" i="7"/>
  <c r="K40" i="7"/>
  <c r="P41" i="7"/>
  <c r="J41" i="7"/>
  <c r="I13" i="7"/>
  <c r="K59" i="54"/>
  <c r="I15" i="7" s="1"/>
  <c r="AC58" i="39"/>
  <c r="AB34" i="7"/>
  <c r="AB36" i="7" s="1"/>
  <c r="S24" i="7"/>
  <c r="O19" i="7"/>
  <c r="O22" i="7" s="1"/>
  <c r="O40" i="7" s="1"/>
  <c r="Q53" i="13"/>
  <c r="O21" i="7" s="1"/>
  <c r="M59" i="54"/>
  <c r="K15" i="7" s="1"/>
  <c r="K24" i="7" s="1"/>
  <c r="AC21" i="13"/>
  <c r="AB19" i="7" s="1"/>
  <c r="I38" i="7"/>
  <c r="S39" i="7"/>
  <c r="I7" i="7"/>
  <c r="I10" i="7" s="1"/>
  <c r="K63" i="41"/>
  <c r="I9" i="7" s="1"/>
  <c r="I12" i="7" s="1"/>
  <c r="I16" i="7"/>
  <c r="I22" i="7" s="1"/>
  <c r="K33" i="12"/>
  <c r="AB31" i="7"/>
  <c r="AB33" i="7" s="1"/>
  <c r="AC48" i="56"/>
  <c r="P40" i="7"/>
  <c r="Z39" i="7"/>
  <c r="U40" i="7"/>
  <c r="V40" i="7"/>
  <c r="T40" i="7"/>
  <c r="V42" i="7"/>
  <c r="O39" i="7"/>
  <c r="N39" i="7"/>
  <c r="N42" i="7" s="1"/>
  <c r="U41" i="7"/>
  <c r="W40" i="7"/>
  <c r="J39" i="7"/>
  <c r="M41" i="7"/>
  <c r="Q41" i="7"/>
  <c r="S41" i="7"/>
  <c r="W39" i="7"/>
  <c r="W42" i="7" s="1"/>
  <c r="T39" i="7"/>
  <c r="P39" i="7"/>
  <c r="P42" i="7" s="1"/>
  <c r="X39" i="7"/>
  <c r="Y42" i="7"/>
  <c r="Q40" i="7"/>
  <c r="Q39" i="7"/>
  <c r="U39" i="7"/>
  <c r="M39" i="7"/>
  <c r="M42" i="7" s="1"/>
  <c r="X41" i="7"/>
  <c r="Q42" i="7"/>
  <c r="V41" i="7"/>
  <c r="R30" i="7"/>
  <c r="R39" i="7" s="1"/>
  <c r="R42" i="7" s="1"/>
  <c r="R37" i="7"/>
  <c r="R40" i="7" s="1"/>
  <c r="Z17" i="7"/>
  <c r="Z23" i="7" s="1"/>
  <c r="Z41" i="7" s="1"/>
  <c r="AB78" i="12"/>
  <c r="Z18" i="7" s="1"/>
  <c r="Q78" i="12"/>
  <c r="O18" i="7" s="1"/>
  <c r="O24" i="7" s="1"/>
  <c r="Z63" i="41"/>
  <c r="X9" i="7" s="1"/>
  <c r="X12" i="7" s="1"/>
  <c r="X42" i="7" s="1"/>
  <c r="X7" i="7"/>
  <c r="X10" i="7" s="1"/>
  <c r="X40" i="7" s="1"/>
  <c r="AC53" i="13"/>
  <c r="AB21" i="7" s="1"/>
  <c r="L7" i="7"/>
  <c r="L10" i="7" s="1"/>
  <c r="N63" i="41"/>
  <c r="L9" i="7" s="1"/>
  <c r="L12" i="7" s="1"/>
  <c r="T24" i="7"/>
  <c r="N40" i="7"/>
  <c r="I17" i="7"/>
  <c r="I23" i="7" s="1"/>
  <c r="I41" i="7" s="1"/>
  <c r="K78" i="12"/>
  <c r="I18" i="7" s="1"/>
  <c r="AC76" i="12"/>
  <c r="AB17" i="7" s="1"/>
  <c r="AB23" i="7" s="1"/>
  <c r="AB41" i="7" s="1"/>
  <c r="Z13" i="7"/>
  <c r="Z22" i="7" s="1"/>
  <c r="Z40" i="7" s="1"/>
  <c r="AB59" i="54"/>
  <c r="Z15" i="7" s="1"/>
  <c r="Z24" i="7" s="1"/>
  <c r="Z42" i="7" s="1"/>
  <c r="W78" i="12"/>
  <c r="U18" i="7" s="1"/>
  <c r="U24" i="7" s="1"/>
  <c r="U42" i="7" s="1"/>
  <c r="AC33" i="12"/>
  <c r="AC78" i="12" s="1"/>
  <c r="AB18" i="7" s="1"/>
  <c r="L27" i="7"/>
  <c r="L39" i="7" s="1"/>
  <c r="L37" i="7"/>
  <c r="I24" i="7"/>
  <c r="J7" i="7"/>
  <c r="J10" i="7" s="1"/>
  <c r="J40" i="7" s="1"/>
  <c r="L63" i="41"/>
  <c r="J9" i="7" s="1"/>
  <c r="J12" i="7" s="1"/>
  <c r="AC23" i="41"/>
  <c r="S7" i="7"/>
  <c r="S10" i="7" s="1"/>
  <c r="S40" i="7" s="1"/>
  <c r="U63" i="41"/>
  <c r="S9" i="7" s="1"/>
  <c r="S12" i="7" s="1"/>
  <c r="S42" i="7" s="1"/>
  <c r="AC23" i="54"/>
  <c r="AB37" i="7"/>
  <c r="AB27" i="7"/>
  <c r="AB39" i="7" s="1"/>
  <c r="K38" i="7"/>
  <c r="K41" i="7" s="1"/>
  <c r="K27" i="7"/>
  <c r="K39" i="7" s="1"/>
  <c r="K42" i="7" s="1"/>
  <c r="I27" i="7"/>
  <c r="I39" i="7" s="1"/>
  <c r="I37" i="7"/>
  <c r="I40" i="7" l="1"/>
  <c r="T42" i="7"/>
  <c r="O42" i="7"/>
  <c r="J42" i="7"/>
  <c r="AB13" i="7"/>
  <c r="AC59" i="54"/>
  <c r="AB15" i="7" s="1"/>
  <c r="L42" i="7"/>
  <c r="AB24" i="7"/>
  <c r="AB7" i="7"/>
  <c r="AB10" i="7" s="1"/>
  <c r="AC63" i="41"/>
  <c r="AB9" i="7" s="1"/>
  <c r="AB12" i="7" s="1"/>
  <c r="I42" i="7"/>
  <c r="L40" i="7"/>
  <c r="AB22" i="7"/>
  <c r="AB42" i="7" l="1"/>
  <c r="AB40" i="7"/>
</calcChain>
</file>

<file path=xl/sharedStrings.xml><?xml version="1.0" encoding="utf-8"?>
<sst xmlns="http://schemas.openxmlformats.org/spreadsheetml/2006/main" count="1668" uniqueCount="148">
  <si>
    <t>Форма навчання</t>
  </si>
  <si>
    <t>Курс</t>
  </si>
  <si>
    <t>(підпис)</t>
  </si>
  <si>
    <t>Спеціальність</t>
  </si>
  <si>
    <t>ІІ семестр</t>
  </si>
  <si>
    <t>Д</t>
  </si>
  <si>
    <t>Назва дисципліни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</si>
  <si>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</si>
  <si>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</si>
  <si>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</si>
  <si>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</si>
  <si>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Група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</si>
  <si>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</si>
  <si>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</si>
  <si>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</si>
  <si>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</si>
  <si>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</si>
  <si>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</si>
  <si>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</si>
  <si>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</si>
  <si>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</si>
  <si>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дипломні роботи</t>
  </si>
  <si>
    <t>державні екзамени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</si>
  <si>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</si>
  <si>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</si>
  <si>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</si>
  <si>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</si>
  <si>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</si>
  <si>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</si>
  <si>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</si>
  <si>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</si>
  <si>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</si>
  <si>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</si>
  <si>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 семестр</t>
  </si>
  <si>
    <t>Разом (заочна форма)</t>
  </si>
  <si>
    <t>Разом (вечірня форма)</t>
  </si>
  <si>
    <t>2</t>
  </si>
  <si>
    <t>Разом (інше)</t>
  </si>
  <si>
    <t>Усього за 1 семестр</t>
  </si>
  <si>
    <t>Разом (денна форма)</t>
  </si>
  <si>
    <t>Усього за 2 семестр</t>
  </si>
  <si>
    <t>Усього за рік</t>
  </si>
  <si>
    <t>Факультет</t>
  </si>
  <si>
    <t>7</t>
  </si>
  <si>
    <t>Рік</t>
  </si>
  <si>
    <t>Всього за зав. каф.</t>
  </si>
  <si>
    <t>Всього за професорами</t>
  </si>
  <si>
    <t>Всього за доцентами</t>
  </si>
  <si>
    <t>Разом за кафедрою</t>
  </si>
  <si>
    <t>д</t>
  </si>
  <si>
    <t>ФЕКС</t>
  </si>
  <si>
    <t>3</t>
  </si>
  <si>
    <t>Вовк Сергій Михайлович</t>
  </si>
  <si>
    <t>4</t>
  </si>
  <si>
    <t>доцент кафедри, к.ф.-м.н., доцент</t>
  </si>
  <si>
    <t>комплексні кваліфікаційні екзамени</t>
  </si>
  <si>
    <t>ДНІПРОВСЬКИЙ НАЦІОНАЛЬНИЙ УНІВЕРСИТЕТ ІМЕНІ ОЛЕСЯ ГОНЧАРА</t>
  </si>
  <si>
    <t>д,з</t>
  </si>
  <si>
    <t/>
  </si>
  <si>
    <t>доцент, доцент, к.ф.-м.н.</t>
  </si>
  <si>
    <t>1м</t>
  </si>
  <si>
    <t>________________ 2024 р.</t>
  </si>
  <si>
    <t>Скалозуб Володимир Васильович</t>
  </si>
  <si>
    <t>завідувач кафедри, д.ф.-м.н., проф.</t>
  </si>
  <si>
    <t>Монте-Карло симуляції у фізиці на ґратках</t>
  </si>
  <si>
    <t>КФ</t>
  </si>
  <si>
    <t>Елементи сучасної астрофізики та уявлення про матерію, простір і час</t>
  </si>
  <si>
    <t>КО</t>
  </si>
  <si>
    <t>Соколовський Олександр Йосипович</t>
  </si>
  <si>
    <t>професор, докт.фіз.-мат.наук, професор</t>
  </si>
  <si>
    <t>Фізика</t>
  </si>
  <si>
    <t>ТБ</t>
  </si>
  <si>
    <t>ТВ</t>
  </si>
  <si>
    <t>ТБу</t>
  </si>
  <si>
    <t>ТД</t>
  </si>
  <si>
    <t>ТДу</t>
  </si>
  <si>
    <t>ТН</t>
  </si>
  <si>
    <t>ТМ</t>
  </si>
  <si>
    <t>ТНу</t>
  </si>
  <si>
    <t>ТП</t>
  </si>
  <si>
    <t>ТР</t>
  </si>
  <si>
    <t>ТРу</t>
  </si>
  <si>
    <t>ТПу</t>
  </si>
  <si>
    <t>ТС</t>
  </si>
  <si>
    <t>ТТ</t>
  </si>
  <si>
    <t>Термодинаміка і статистична   фізика</t>
  </si>
  <si>
    <t>Термодинаміка і статистична фізика</t>
  </si>
  <si>
    <t>КП</t>
  </si>
  <si>
    <t>Орлянський Олег Юрійович</t>
  </si>
  <si>
    <t>ТЗ</t>
  </si>
  <si>
    <t>ТЗу</t>
  </si>
  <si>
    <t>ТК</t>
  </si>
  <si>
    <t>Квантова механіка</t>
  </si>
  <si>
    <t>Лягушин Сергій Федорович</t>
  </si>
  <si>
    <t>Моделювання процесів у відкритих квантових системах</t>
  </si>
  <si>
    <t>Статистична фізика</t>
  </si>
  <si>
    <t>КМ</t>
  </si>
  <si>
    <t>Комп"ютерне моделювання нелінійних фізичних систем</t>
  </si>
  <si>
    <t>доцент, к.ф.-м.н., доцент</t>
  </si>
  <si>
    <t>Савчук Варфоломій Степанович</t>
  </si>
  <si>
    <t>професор, д.і.н., проф.</t>
  </si>
  <si>
    <t>Завідувач кафедри ______________________________  Володимир СКАЛОЗУБ</t>
  </si>
  <si>
    <t>0,25</t>
  </si>
  <si>
    <t>зав. кафедри,
д.ф.-м.н., проф.</t>
  </si>
  <si>
    <t>МХ</t>
  </si>
  <si>
    <t>1</t>
  </si>
  <si>
    <t>43</t>
  </si>
  <si>
    <t>навчальна: обчислювальна (комп’ютерна)</t>
  </si>
  <si>
    <t>Атестаційний екзамен</t>
  </si>
  <si>
    <t>Вступ до мезоскопічної фізики</t>
  </si>
  <si>
    <t>Основи фізики високих енергій</t>
  </si>
  <si>
    <t xml:space="preserve">Актуальні напрями досліджень з фізики та астрономії </t>
  </si>
  <si>
    <t>Аспіранти Верес, Гамольский</t>
  </si>
  <si>
    <t>Д асп</t>
  </si>
  <si>
    <t>З асп</t>
  </si>
  <si>
    <t>Розподіл навчального навантаження між викладачами кафедри експериментальної та теоретичної фізики (КТФ) на 2024-2025 навчальний рік</t>
  </si>
  <si>
    <t>Затверджено на засіданні кафедри експериментальної та теоретичної фізики (протокол №1  від 13.01.2025 р.)</t>
  </si>
  <si>
    <t>________________ 2025 р.</t>
  </si>
  <si>
    <t xml:space="preserve">Рябцев Сергій Іванович </t>
  </si>
  <si>
    <t>Проблеми наукового матеріалознавства</t>
  </si>
  <si>
    <t>асп</t>
  </si>
  <si>
    <t>ПС</t>
  </si>
  <si>
    <t>Управління бізнес-процесами при створенні електронних систем</t>
  </si>
  <si>
    <t xml:space="preserve"> КЕ</t>
  </si>
  <si>
    <t>БН</t>
  </si>
  <si>
    <t>Методика викладання фізики в закладах освіти</t>
  </si>
  <si>
    <t>Фізика твердого тіла</t>
  </si>
  <si>
    <t>З</t>
  </si>
  <si>
    <t>Аспірант Галаган</t>
  </si>
  <si>
    <t>проф., д.ф.-м.н., проф.</t>
  </si>
  <si>
    <t>Сєтов Євген Анатольович</t>
  </si>
  <si>
    <t>доцент, к.ф.-м.н.</t>
  </si>
  <si>
    <t>Загальна фізика</t>
  </si>
  <si>
    <t>БГ</t>
  </si>
  <si>
    <t>БЛ</t>
  </si>
  <si>
    <t>БМ</t>
  </si>
  <si>
    <t>КЕ</t>
  </si>
  <si>
    <t>Оптика</t>
  </si>
  <si>
    <t>1,5</t>
  </si>
  <si>
    <t>1,25</t>
  </si>
  <si>
    <t xml:space="preserve">Кушнерьов Олександр Ігорович </t>
  </si>
  <si>
    <t>Інше</t>
  </si>
  <si>
    <t>Розподіл ставок
по датам</t>
  </si>
  <si>
    <t>Розподіл навчального навантаження між викладачами кафедри теоретичної та експериментальної фізики (КТФ) на 2024-2025 навчальний рік</t>
  </si>
  <si>
    <t>0</t>
  </si>
  <si>
    <t>0,125</t>
  </si>
  <si>
    <t>1 семестр</t>
  </si>
  <si>
    <t>1,375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</si>
</sst>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54" x14ac:knownFonts="1">
    <font>
      <sz val="10"/>
      <name val="Arial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8"/>
      <name val="Calibri"/>
      <family val="2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0"/>
      <name val="Arial"/>
      <family val="2"/>
      <charset val="204"/>
    </font>
    <font>
      <sz val="7"/>
      <color indexed="8"/>
      <name val="Times New Roman"/>
      <family val="1"/>
      <charset val="204"/>
    </font>
    <font>
      <b/>
      <sz val="7"/>
      <color indexed="8"/>
      <name val="Times New Roman"/>
      <family val="1"/>
      <charset val="204"/>
    </font>
    <font>
      <sz val="8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1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family val="2"/>
      <charset val="204"/>
    </font>
    <font>
      <b/>
      <sz val="9"/>
      <name val="Times New Roman Cyr"/>
      <family val="1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0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67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3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3" borderId="0" applyNumberFormat="0" applyBorder="0" applyAlignment="0" applyProtection="0"/>
    <xf numFmtId="0" fontId="31" fillId="7" borderId="0" applyNumberFormat="0" applyBorder="0" applyAlignment="0" applyProtection="0"/>
    <xf numFmtId="0" fontId="31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8" borderId="0" applyNumberFormat="0" applyBorder="0" applyAlignment="0" applyProtection="0"/>
    <xf numFmtId="0" fontId="43" fillId="3" borderId="0" applyNumberFormat="0" applyBorder="0" applyAlignment="0" applyProtection="0"/>
    <xf numFmtId="0" fontId="35" fillId="19" borderId="1" applyNumberFormat="0" applyAlignment="0" applyProtection="0"/>
    <xf numFmtId="0" fontId="40" fillId="20" borderId="2" applyNumberFormat="0" applyAlignment="0" applyProtection="0"/>
    <xf numFmtId="0" fontId="44" fillId="0" borderId="0" applyNumberFormat="0" applyFill="0" applyBorder="0" applyAlignment="0" applyProtection="0"/>
    <xf numFmtId="0" fontId="47" fillId="4" borderId="0" applyNumberFormat="0" applyBorder="0" applyAlignment="0" applyProtection="0"/>
    <xf numFmtId="0" fontId="36" fillId="0" borderId="3" applyNumberFormat="0" applyFill="0" applyAlignment="0" applyProtection="0"/>
    <xf numFmtId="0" fontId="37" fillId="0" borderId="4" applyNumberFormat="0" applyFill="0" applyAlignment="0" applyProtection="0"/>
    <xf numFmtId="0" fontId="38" fillId="0" borderId="5" applyNumberFormat="0" applyFill="0" applyAlignment="0" applyProtection="0"/>
    <xf numFmtId="0" fontId="38" fillId="0" borderId="0" applyNumberFormat="0" applyFill="0" applyBorder="0" applyAlignment="0" applyProtection="0"/>
    <xf numFmtId="0" fontId="45" fillId="0" borderId="6" applyNumberFormat="0" applyFill="0" applyAlignment="0" applyProtection="0"/>
    <xf numFmtId="0" fontId="42" fillId="21" borderId="0" applyNumberFormat="0" applyBorder="0" applyAlignment="0" applyProtection="0"/>
    <xf numFmtId="0" fontId="31" fillId="22" borderId="7" applyNumberFormat="0" applyFont="0" applyAlignment="0" applyProtection="0"/>
    <xf numFmtId="0" fontId="34" fillId="19" borderId="8" applyNumberFormat="0" applyAlignment="0" applyProtection="0"/>
    <xf numFmtId="0" fontId="41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3" fillId="6" borderId="1" applyNumberFormat="0" applyAlignment="0" applyProtection="0"/>
    <xf numFmtId="44" fontId="28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48" fillId="0" borderId="0" applyFont="0" applyFill="0" applyBorder="0" applyAlignment="0" applyProtection="0"/>
    <xf numFmtId="0" fontId="39" fillId="0" borderId="9" applyNumberFormat="0" applyFill="0" applyAlignment="0" applyProtection="0"/>
    <xf numFmtId="0" fontId="21" fillId="0" borderId="0"/>
    <xf numFmtId="0" fontId="30" fillId="0" borderId="0"/>
    <xf numFmtId="0" fontId="30" fillId="0" borderId="0"/>
    <xf numFmtId="0" fontId="16" fillId="0" borderId="0"/>
    <xf numFmtId="0" fontId="11" fillId="0" borderId="0"/>
    <xf numFmtId="0" fontId="52" fillId="0" borderId="0"/>
  </cellStyleXfs>
  <cellXfs count="59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0" fillId="0" borderId="10" xfId="0" applyFont="1" applyBorder="1" applyAlignment="1">
      <alignment horizontal="center" vertical="center" textRotation="90" wrapText="1"/>
    </xf>
    <xf numFmtId="0" fontId="10" fillId="0" borderId="11" xfId="0" applyFont="1" applyBorder="1" applyAlignment="1">
      <alignment horizontal="center" vertical="center" textRotation="90" wrapText="1"/>
    </xf>
    <xf numFmtId="0" fontId="10" fillId="0" borderId="0" xfId="0" applyFont="1"/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49" fontId="13" fillId="0" borderId="12" xfId="0" applyNumberFormat="1" applyFont="1" applyBorder="1" applyAlignment="1">
      <alignment horizontal="center" vertical="center" shrinkToFit="1"/>
    </xf>
    <xf numFmtId="49" fontId="13" fillId="0" borderId="13" xfId="0" applyNumberFormat="1" applyFont="1" applyBorder="1" applyAlignment="1">
      <alignment horizontal="center" vertical="center" shrinkToFit="1"/>
    </xf>
    <xf numFmtId="1" fontId="13" fillId="0" borderId="14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2" fillId="0" borderId="15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left" vertical="center" shrinkToFit="1"/>
    </xf>
    <xf numFmtId="49" fontId="13" fillId="0" borderId="17" xfId="0" applyNumberFormat="1" applyFont="1" applyBorder="1" applyAlignment="1">
      <alignment horizontal="center" vertical="center" shrinkToFit="1"/>
    </xf>
    <xf numFmtId="49" fontId="13" fillId="0" borderId="18" xfId="0" applyNumberFormat="1" applyFont="1" applyBorder="1" applyAlignment="1">
      <alignment horizontal="center" vertical="center" shrinkToFit="1"/>
    </xf>
    <xf numFmtId="1" fontId="13" fillId="0" borderId="19" xfId="0" applyNumberFormat="1" applyFont="1" applyBorder="1" applyAlignment="1">
      <alignment horizontal="center" vertical="center"/>
    </xf>
    <xf numFmtId="1" fontId="13" fillId="0" borderId="17" xfId="0" applyNumberFormat="1" applyFont="1" applyBorder="1" applyAlignment="1">
      <alignment horizontal="center" vertical="center"/>
    </xf>
    <xf numFmtId="1" fontId="12" fillId="0" borderId="20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left" vertical="center" shrinkToFit="1"/>
    </xf>
    <xf numFmtId="49" fontId="14" fillId="0" borderId="10" xfId="0" applyNumberFormat="1" applyFont="1" applyBorder="1" applyAlignment="1">
      <alignment horizontal="center" vertical="center" shrinkToFit="1"/>
    </xf>
    <xf numFmtId="49" fontId="14" fillId="0" borderId="21" xfId="0" applyNumberFormat="1" applyFont="1" applyBorder="1" applyAlignment="1">
      <alignment horizontal="center" vertical="center" shrinkToFit="1"/>
    </xf>
    <xf numFmtId="1" fontId="14" fillId="0" borderId="11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49" fontId="13" fillId="0" borderId="23" xfId="0" applyNumberFormat="1" applyFont="1" applyBorder="1" applyAlignment="1">
      <alignment horizontal="center" vertical="center" shrinkToFit="1"/>
    </xf>
    <xf numFmtId="1" fontId="13" fillId="0" borderId="23" xfId="0" applyNumberFormat="1" applyFont="1" applyBorder="1" applyAlignment="1">
      <alignment horizontal="center" vertical="center"/>
    </xf>
    <xf numFmtId="49" fontId="14" fillId="0" borderId="24" xfId="0" applyNumberFormat="1" applyFont="1" applyBorder="1" applyAlignment="1">
      <alignment horizontal="left" vertical="center" shrinkToFit="1"/>
    </xf>
    <xf numFmtId="49" fontId="14" fillId="0" borderId="17" xfId="0" applyNumberFormat="1" applyFont="1" applyBorder="1" applyAlignment="1">
      <alignment horizontal="center" vertical="center" shrinkToFit="1"/>
    </xf>
    <xf numFmtId="1" fontId="14" fillId="0" borderId="19" xfId="0" applyNumberFormat="1" applyFont="1" applyBorder="1" applyAlignment="1">
      <alignment horizontal="center" vertical="center"/>
    </xf>
    <xf numFmtId="1" fontId="14" fillId="0" borderId="17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left" vertical="center" shrinkToFit="1"/>
    </xf>
    <xf numFmtId="49" fontId="13" fillId="0" borderId="25" xfId="0" applyNumberFormat="1" applyFont="1" applyBorder="1" applyAlignment="1">
      <alignment horizontal="center" vertical="center" shrinkToFit="1"/>
    </xf>
    <xf numFmtId="1" fontId="13" fillId="0" borderId="26" xfId="0" applyNumberFormat="1" applyFont="1" applyBorder="1" applyAlignment="1">
      <alignment horizontal="center" vertical="center"/>
    </xf>
    <xf numFmtId="49" fontId="14" fillId="0" borderId="27" xfId="0" applyNumberFormat="1" applyFont="1" applyBorder="1" applyAlignment="1">
      <alignment horizontal="center" vertical="center" shrinkToFit="1"/>
    </xf>
    <xf numFmtId="1" fontId="14" fillId="0" borderId="28" xfId="0" applyNumberFormat="1" applyFont="1" applyBorder="1" applyAlignment="1">
      <alignment horizontal="center" vertical="center"/>
    </xf>
    <xf numFmtId="49" fontId="13" fillId="0" borderId="29" xfId="0" applyNumberFormat="1" applyFont="1" applyBorder="1" applyAlignment="1">
      <alignment horizontal="center" vertical="center" shrinkToFit="1"/>
    </xf>
    <xf numFmtId="49" fontId="13" fillId="0" borderId="30" xfId="0" applyNumberFormat="1" applyFont="1" applyBorder="1" applyAlignment="1">
      <alignment horizontal="center" vertical="center" shrinkToFit="1"/>
    </xf>
    <xf numFmtId="1" fontId="13" fillId="0" borderId="16" xfId="0" applyNumberFormat="1" applyFont="1" applyBorder="1" applyAlignment="1">
      <alignment horizontal="center" vertical="center"/>
    </xf>
    <xf numFmtId="1" fontId="13" fillId="0" borderId="29" xfId="0" applyNumberFormat="1" applyFont="1" applyBorder="1" applyAlignment="1">
      <alignment horizontal="center" vertical="center"/>
    </xf>
    <xf numFmtId="1" fontId="14" fillId="0" borderId="31" xfId="0" applyNumberFormat="1" applyFont="1" applyBorder="1" applyAlignment="1">
      <alignment horizontal="center" vertical="center"/>
    </xf>
    <xf numFmtId="49" fontId="13" fillId="0" borderId="16" xfId="0" applyNumberFormat="1" applyFont="1" applyBorder="1" applyAlignment="1">
      <alignment horizontal="left" vertical="center" shrinkToFit="1"/>
    </xf>
    <xf numFmtId="1" fontId="13" fillId="0" borderId="32" xfId="0" applyNumberFormat="1" applyFont="1" applyBorder="1" applyAlignment="1">
      <alignment horizontal="center" vertical="center"/>
    </xf>
    <xf numFmtId="1" fontId="14" fillId="0" borderId="20" xfId="0" applyNumberFormat="1" applyFont="1" applyBorder="1" applyAlignment="1">
      <alignment horizontal="center" vertical="center"/>
    </xf>
    <xf numFmtId="1" fontId="13" fillId="0" borderId="24" xfId="0" applyNumberFormat="1" applyFont="1" applyBorder="1" applyAlignment="1">
      <alignment horizontal="center" vertical="center"/>
    </xf>
    <xf numFmtId="49" fontId="14" fillId="0" borderId="33" xfId="0" applyNumberFormat="1" applyFont="1" applyBorder="1" applyAlignment="1">
      <alignment vertical="center" shrinkToFit="1"/>
    </xf>
    <xf numFmtId="49" fontId="14" fillId="0" borderId="34" xfId="0" applyNumberFormat="1" applyFont="1" applyBorder="1" applyAlignment="1">
      <alignment horizontal="center" vertical="center" shrinkToFit="1"/>
    </xf>
    <xf numFmtId="49" fontId="14" fillId="0" borderId="35" xfId="0" applyNumberFormat="1" applyFont="1" applyBorder="1" applyAlignment="1">
      <alignment horizontal="center" vertical="center" shrinkToFit="1"/>
    </xf>
    <xf numFmtId="1" fontId="14" fillId="0" borderId="33" xfId="0" applyNumberFormat="1" applyFont="1" applyBorder="1" applyAlignment="1">
      <alignment horizontal="center" vertical="center"/>
    </xf>
    <xf numFmtId="1" fontId="14" fillId="0" borderId="36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49" fontId="2" fillId="0" borderId="29" xfId="0" applyNumberFormat="1" applyFont="1" applyBorder="1" applyAlignment="1">
      <alignment horizontal="center" vertical="center" shrinkToFit="1"/>
    </xf>
    <xf numFmtId="0" fontId="2" fillId="0" borderId="30" xfId="0" applyFont="1" applyBorder="1" applyAlignment="1">
      <alignment horizontal="center" vertical="center" shrinkToFit="1"/>
    </xf>
    <xf numFmtId="1" fontId="2" fillId="0" borderId="29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left" vertical="center" shrinkToFit="1"/>
    </xf>
    <xf numFmtId="49" fontId="15" fillId="0" borderId="10" xfId="0" applyNumberFormat="1" applyFont="1" applyBorder="1" applyAlignment="1">
      <alignment horizontal="center" vertical="center" shrinkToFit="1"/>
    </xf>
    <xf numFmtId="0" fontId="15" fillId="0" borderId="21" xfId="0" applyFont="1" applyBorder="1" applyAlignment="1">
      <alignment horizontal="center" vertical="center" shrinkToFit="1"/>
    </xf>
    <xf numFmtId="0" fontId="13" fillId="0" borderId="30" xfId="0" applyFont="1" applyBorder="1" applyAlignment="1">
      <alignment horizontal="center" vertical="center" shrinkToFit="1"/>
    </xf>
    <xf numFmtId="0" fontId="14" fillId="0" borderId="21" xfId="0" applyFont="1" applyBorder="1" applyAlignment="1">
      <alignment horizontal="center" vertical="center" shrinkToFit="1"/>
    </xf>
    <xf numFmtId="49" fontId="13" fillId="0" borderId="37" xfId="0" applyNumberFormat="1" applyFont="1" applyBorder="1" applyAlignment="1">
      <alignment horizontal="center" vertical="center" shrinkToFit="1"/>
    </xf>
    <xf numFmtId="1" fontId="13" fillId="0" borderId="38" xfId="0" applyNumberFormat="1" applyFont="1" applyBorder="1" applyAlignment="1">
      <alignment horizontal="center" vertical="center"/>
    </xf>
    <xf numFmtId="1" fontId="12" fillId="0" borderId="31" xfId="0" applyNumberFormat="1" applyFont="1" applyBorder="1" applyAlignment="1">
      <alignment horizontal="center" vertical="center"/>
    </xf>
    <xf numFmtId="1" fontId="13" fillId="0" borderId="39" xfId="0" applyNumberFormat="1" applyFont="1" applyBorder="1" applyAlignment="1">
      <alignment horizontal="center" vertical="center"/>
    </xf>
    <xf numFmtId="1" fontId="14" fillId="0" borderId="40" xfId="0" applyNumberFormat="1" applyFont="1" applyBorder="1" applyAlignment="1">
      <alignment horizontal="center" vertical="center"/>
    </xf>
    <xf numFmtId="49" fontId="14" fillId="0" borderId="41" xfId="0" applyNumberFormat="1" applyFont="1" applyBorder="1" applyAlignment="1">
      <alignment horizontal="left" vertical="center" shrinkToFit="1"/>
    </xf>
    <xf numFmtId="1" fontId="14" fillId="0" borderId="42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shrinkToFit="1"/>
    </xf>
    <xf numFmtId="1" fontId="14" fillId="0" borderId="34" xfId="0" applyNumberFormat="1" applyFont="1" applyBorder="1" applyAlignment="1">
      <alignment horizontal="center" vertical="center"/>
    </xf>
    <xf numFmtId="0" fontId="14" fillId="0" borderId="33" xfId="0" applyFont="1" applyBorder="1" applyAlignment="1">
      <alignment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64" applyFont="1"/>
    <xf numFmtId="0" fontId="16" fillId="0" borderId="0" xfId="64"/>
    <xf numFmtId="0" fontId="10" fillId="0" borderId="0" xfId="64" applyFont="1"/>
    <xf numFmtId="0" fontId="18" fillId="0" borderId="44" xfId="64" applyFont="1" applyBorder="1" applyAlignment="1">
      <alignment horizontal="center" vertical="center"/>
    </xf>
    <xf numFmtId="0" fontId="19" fillId="0" borderId="45" xfId="65" applyFont="1" applyBorder="1" applyAlignment="1">
      <alignment horizontal="center" vertical="center" wrapText="1"/>
    </xf>
    <xf numFmtId="0" fontId="18" fillId="0" borderId="45" xfId="64" applyFont="1" applyBorder="1" applyAlignment="1">
      <alignment horizontal="center" vertical="center"/>
    </xf>
    <xf numFmtId="0" fontId="18" fillId="0" borderId="45" xfId="64" applyFont="1" applyBorder="1" applyAlignment="1">
      <alignment horizontal="center" vertical="center" wrapText="1"/>
    </xf>
    <xf numFmtId="49" fontId="18" fillId="0" borderId="45" xfId="64" applyNumberFormat="1" applyFont="1" applyBorder="1" applyAlignment="1">
      <alignment horizontal="center" vertical="center"/>
    </xf>
    <xf numFmtId="0" fontId="18" fillId="0" borderId="46" xfId="64" applyFont="1" applyBorder="1" applyAlignment="1">
      <alignment horizontal="center" vertical="center" wrapText="1"/>
    </xf>
    <xf numFmtId="0" fontId="18" fillId="0" borderId="44" xfId="64" applyFont="1" applyBorder="1" applyAlignment="1">
      <alignment horizontal="center" vertical="center" wrapText="1"/>
    </xf>
    <xf numFmtId="0" fontId="18" fillId="0" borderId="0" xfId="64" applyFont="1"/>
    <xf numFmtId="49" fontId="13" fillId="0" borderId="12" xfId="64" applyNumberFormat="1" applyFont="1" applyBorder="1" applyAlignment="1">
      <alignment vertical="center" wrapText="1"/>
    </xf>
    <xf numFmtId="49" fontId="13" fillId="0" borderId="12" xfId="64" applyNumberFormat="1" applyFont="1" applyBorder="1" applyAlignment="1">
      <alignment horizontal="center" vertical="center" wrapText="1"/>
    </xf>
    <xf numFmtId="1" fontId="13" fillId="0" borderId="26" xfId="64" applyNumberFormat="1" applyFont="1" applyBorder="1" applyAlignment="1">
      <alignment horizontal="center" vertical="center"/>
    </xf>
    <xf numFmtId="0" fontId="13" fillId="0" borderId="0" xfId="64" applyFont="1" applyAlignment="1">
      <alignment vertical="center"/>
    </xf>
    <xf numFmtId="49" fontId="13" fillId="0" borderId="23" xfId="64" applyNumberFormat="1" applyFont="1" applyBorder="1" applyAlignment="1">
      <alignment vertical="center" wrapText="1"/>
    </xf>
    <xf numFmtId="49" fontId="13" fillId="0" borderId="23" xfId="64" applyNumberFormat="1" applyFont="1" applyBorder="1" applyAlignment="1">
      <alignment horizontal="center" vertical="center" wrapText="1"/>
    </xf>
    <xf numFmtId="1" fontId="13" fillId="0" borderId="48" xfId="64" applyNumberFormat="1" applyFont="1" applyBorder="1" applyAlignment="1">
      <alignment horizontal="center" vertical="center"/>
    </xf>
    <xf numFmtId="49" fontId="13" fillId="0" borderId="10" xfId="64" applyNumberFormat="1" applyFont="1" applyBorder="1" applyAlignment="1">
      <alignment horizontal="left" vertical="center" wrapText="1"/>
    </xf>
    <xf numFmtId="49" fontId="13" fillId="0" borderId="10" xfId="64" applyNumberFormat="1" applyFont="1" applyBorder="1" applyAlignment="1">
      <alignment horizontal="center" vertical="center" wrapText="1"/>
    </xf>
    <xf numFmtId="49" fontId="12" fillId="0" borderId="12" xfId="64" applyNumberFormat="1" applyFont="1" applyBorder="1" applyAlignment="1">
      <alignment vertical="center" wrapText="1"/>
    </xf>
    <xf numFmtId="0" fontId="12" fillId="0" borderId="0" xfId="64" applyFont="1" applyAlignment="1">
      <alignment vertical="center"/>
    </xf>
    <xf numFmtId="49" fontId="12" fillId="0" borderId="23" xfId="64" applyNumberFormat="1" applyFont="1" applyBorder="1" applyAlignment="1">
      <alignment vertical="center" wrapText="1"/>
    </xf>
    <xf numFmtId="49" fontId="12" fillId="0" borderId="10" xfId="64" applyNumberFormat="1" applyFont="1" applyBorder="1" applyAlignment="1">
      <alignment horizontal="left" vertical="center" wrapText="1"/>
    </xf>
    <xf numFmtId="49" fontId="12" fillId="0" borderId="10" xfId="64" applyNumberFormat="1" applyFont="1" applyBorder="1" applyAlignment="1">
      <alignment horizontal="center" vertical="center" wrapText="1"/>
    </xf>
    <xf numFmtId="1" fontId="12" fillId="0" borderId="41" xfId="64" applyNumberFormat="1" applyFont="1" applyBorder="1" applyAlignment="1">
      <alignment horizontal="center" vertical="center"/>
    </xf>
    <xf numFmtId="0" fontId="16" fillId="23" borderId="0" xfId="64" applyFill="1" applyAlignment="1">
      <alignment wrapText="1"/>
    </xf>
    <xf numFmtId="0" fontId="16" fillId="23" borderId="0" xfId="64" applyFill="1" applyAlignment="1">
      <alignment horizontal="center" wrapText="1"/>
    </xf>
    <xf numFmtId="0" fontId="16" fillId="23" borderId="0" xfId="64" applyFill="1" applyAlignment="1">
      <alignment horizontal="center"/>
    </xf>
    <xf numFmtId="0" fontId="9" fillId="23" borderId="0" xfId="64" applyFont="1" applyFill="1"/>
    <xf numFmtId="0" fontId="16" fillId="23" borderId="0" xfId="64" applyFill="1"/>
    <xf numFmtId="49" fontId="13" fillId="0" borderId="39" xfId="0" applyNumberFormat="1" applyFont="1" applyBorder="1" applyAlignment="1">
      <alignment horizontal="center" vertical="center" shrinkToFit="1"/>
    </xf>
    <xf numFmtId="49" fontId="13" fillId="0" borderId="49" xfId="0" applyNumberFormat="1" applyFont="1" applyBorder="1" applyAlignment="1">
      <alignment horizontal="center" vertical="center" shrinkToFit="1"/>
    </xf>
    <xf numFmtId="49" fontId="13" fillId="0" borderId="50" xfId="0" applyNumberFormat="1" applyFont="1" applyBorder="1" applyAlignment="1">
      <alignment horizontal="left" vertical="center" shrinkToFit="1"/>
    </xf>
    <xf numFmtId="49" fontId="14" fillId="0" borderId="39" xfId="0" applyNumberFormat="1" applyFont="1" applyBorder="1" applyAlignment="1">
      <alignment horizontal="center" vertical="center" shrinkToFit="1"/>
    </xf>
    <xf numFmtId="49" fontId="14" fillId="0" borderId="51" xfId="0" applyNumberFormat="1" applyFont="1" applyBorder="1" applyAlignment="1">
      <alignment horizontal="center" vertical="center" shrinkToFit="1"/>
    </xf>
    <xf numFmtId="1" fontId="14" fillId="0" borderId="39" xfId="0" applyNumberFormat="1" applyFont="1" applyBorder="1" applyAlignment="1">
      <alignment horizontal="center" vertical="center"/>
    </xf>
    <xf numFmtId="1" fontId="14" fillId="0" borderId="43" xfId="0" applyNumberFormat="1" applyFont="1" applyBorder="1" applyAlignment="1">
      <alignment horizontal="center" vertical="center"/>
    </xf>
    <xf numFmtId="1" fontId="14" fillId="0" borderId="41" xfId="0" applyNumberFormat="1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left" vertical="center" shrinkToFit="1"/>
    </xf>
    <xf numFmtId="49" fontId="14" fillId="0" borderId="25" xfId="0" applyNumberFormat="1" applyFont="1" applyBorder="1" applyAlignment="1">
      <alignment horizontal="center" vertical="center" shrinkToFit="1"/>
    </xf>
    <xf numFmtId="1" fontId="14" fillId="0" borderId="12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49" fontId="20" fillId="0" borderId="39" xfId="0" applyNumberFormat="1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49" fontId="14" fillId="0" borderId="52" xfId="0" applyNumberFormat="1" applyFont="1" applyBorder="1" applyAlignment="1">
      <alignment horizontal="center" vertical="center" shrinkToFit="1"/>
    </xf>
    <xf numFmtId="1" fontId="2" fillId="0" borderId="32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13" fillId="0" borderId="30" xfId="0" applyNumberFormat="1" applyFont="1" applyBorder="1" applyAlignment="1">
      <alignment horizontal="center" vertical="center"/>
    </xf>
    <xf numFmtId="1" fontId="14" fillId="0" borderId="21" xfId="0" applyNumberFormat="1" applyFont="1" applyBorder="1" applyAlignment="1">
      <alignment horizontal="center" vertical="center"/>
    </xf>
    <xf numFmtId="1" fontId="14" fillId="0" borderId="35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wrapText="1"/>
    </xf>
    <xf numFmtId="1" fontId="13" fillId="0" borderId="49" xfId="0" applyNumberFormat="1" applyFont="1" applyBorder="1" applyAlignment="1">
      <alignment horizontal="center" vertical="center"/>
    </xf>
    <xf numFmtId="1" fontId="13" fillId="0" borderId="13" xfId="0" applyNumberFormat="1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 shrinkToFit="1"/>
    </xf>
    <xf numFmtId="49" fontId="2" fillId="0" borderId="23" xfId="0" applyNumberFormat="1" applyFont="1" applyBorder="1" applyAlignment="1">
      <alignment horizontal="center" vertical="center" shrinkToFit="1"/>
    </xf>
    <xf numFmtId="1" fontId="2" fillId="0" borderId="1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left" vertical="center" shrinkToFit="1"/>
    </xf>
    <xf numFmtId="49" fontId="2" fillId="0" borderId="17" xfId="0" applyNumberFormat="1" applyFont="1" applyBorder="1" applyAlignment="1">
      <alignment horizontal="center" vertical="center" shrinkToFit="1"/>
    </xf>
    <xf numFmtId="49" fontId="2" fillId="0" borderId="18" xfId="0" applyNumberFormat="1" applyFont="1" applyBorder="1" applyAlignment="1">
      <alignment horizontal="center" vertical="center" shrinkToFit="1"/>
    </xf>
    <xf numFmtId="1" fontId="14" fillId="0" borderId="54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 shrinkToFit="1"/>
    </xf>
    <xf numFmtId="1" fontId="14" fillId="0" borderId="52" xfId="0" applyNumberFormat="1" applyFont="1" applyBorder="1" applyAlignment="1">
      <alignment horizontal="center" vertical="center"/>
    </xf>
    <xf numFmtId="1" fontId="13" fillId="0" borderId="27" xfId="0" applyNumberFormat="1" applyFont="1" applyBorder="1" applyAlignment="1">
      <alignment horizontal="center" vertical="center"/>
    </xf>
    <xf numFmtId="0" fontId="2" fillId="0" borderId="32" xfId="61" applyFont="1" applyBorder="1"/>
    <xf numFmtId="1" fontId="2" fillId="0" borderId="55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13" fillId="0" borderId="25" xfId="0" applyNumberFormat="1" applyFont="1" applyBorder="1" applyAlignment="1">
      <alignment horizontal="center" vertical="center"/>
    </xf>
    <xf numFmtId="1" fontId="13" fillId="0" borderId="51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14" fillId="0" borderId="56" xfId="0" applyNumberFormat="1" applyFont="1" applyBorder="1" applyAlignment="1">
      <alignment horizontal="center" vertical="center"/>
    </xf>
    <xf numFmtId="1" fontId="13" fillId="0" borderId="57" xfId="0" applyNumberFormat="1" applyFont="1" applyBorder="1" applyAlignment="1">
      <alignment horizontal="center" vertical="center"/>
    </xf>
    <xf numFmtId="1" fontId="14" fillId="0" borderId="25" xfId="0" applyNumberFormat="1" applyFont="1" applyBorder="1" applyAlignment="1">
      <alignment horizontal="center" vertical="center"/>
    </xf>
    <xf numFmtId="1" fontId="14" fillId="0" borderId="51" xfId="0" applyNumberFormat="1" applyFont="1" applyBorder="1" applyAlignment="1">
      <alignment horizontal="center" vertical="center"/>
    </xf>
    <xf numFmtId="1" fontId="14" fillId="0" borderId="27" xfId="0" applyNumberFormat="1" applyFont="1" applyBorder="1" applyAlignment="1">
      <alignment horizontal="center" vertical="center"/>
    </xf>
    <xf numFmtId="49" fontId="13" fillId="0" borderId="29" xfId="64" applyNumberFormat="1" applyFont="1" applyBorder="1" applyAlignment="1">
      <alignment horizontal="center" vertical="center" wrapText="1"/>
    </xf>
    <xf numFmtId="49" fontId="22" fillId="0" borderId="29" xfId="64" applyNumberFormat="1" applyFont="1" applyBorder="1" applyAlignment="1">
      <alignment horizontal="center" vertical="center" wrapText="1"/>
    </xf>
    <xf numFmtId="49" fontId="22" fillId="0" borderId="12" xfId="64" applyNumberFormat="1" applyFont="1" applyBorder="1" applyAlignment="1">
      <alignment horizontal="center" vertical="center" wrapText="1"/>
    </xf>
    <xf numFmtId="49" fontId="22" fillId="0" borderId="23" xfId="64" applyNumberFormat="1" applyFont="1" applyBorder="1" applyAlignment="1">
      <alignment horizontal="center" vertical="center" wrapText="1"/>
    </xf>
    <xf numFmtId="49" fontId="22" fillId="0" borderId="10" xfId="64" applyNumberFormat="1" applyFont="1" applyBorder="1" applyAlignment="1">
      <alignment horizontal="center" vertical="center" wrapText="1"/>
    </xf>
    <xf numFmtId="49" fontId="23" fillId="0" borderId="10" xfId="64" applyNumberFormat="1" applyFont="1" applyBorder="1" applyAlignment="1">
      <alignment horizontal="center" vertical="center" wrapText="1"/>
    </xf>
    <xf numFmtId="49" fontId="22" fillId="0" borderId="25" xfId="64" applyNumberFormat="1" applyFont="1" applyBorder="1" applyAlignment="1">
      <alignment horizontal="center" vertical="center"/>
    </xf>
    <xf numFmtId="49" fontId="22" fillId="0" borderId="55" xfId="64" applyNumberFormat="1" applyFont="1" applyBorder="1" applyAlignment="1">
      <alignment horizontal="center" vertical="center"/>
    </xf>
    <xf numFmtId="49" fontId="22" fillId="0" borderId="52" xfId="64" applyNumberFormat="1" applyFont="1" applyBorder="1" applyAlignment="1">
      <alignment horizontal="center" vertical="center"/>
    </xf>
    <xf numFmtId="49" fontId="23" fillId="0" borderId="52" xfId="64" applyNumberFormat="1" applyFont="1" applyBorder="1" applyAlignment="1">
      <alignment horizontal="center" vertical="center"/>
    </xf>
    <xf numFmtId="49" fontId="23" fillId="0" borderId="25" xfId="64" applyNumberFormat="1" applyFont="1" applyBorder="1" applyAlignment="1">
      <alignment horizontal="center" vertical="center"/>
    </xf>
    <xf numFmtId="49" fontId="23" fillId="0" borderId="55" xfId="64" applyNumberFormat="1" applyFont="1" applyBorder="1" applyAlignment="1">
      <alignment horizontal="center" vertical="center"/>
    </xf>
    <xf numFmtId="49" fontId="22" fillId="0" borderId="13" xfId="64" applyNumberFormat="1" applyFont="1" applyBorder="1" applyAlignment="1">
      <alignment horizontal="center" vertical="center"/>
    </xf>
    <xf numFmtId="49" fontId="22" fillId="0" borderId="37" xfId="64" applyNumberFormat="1" applyFont="1" applyBorder="1" applyAlignment="1">
      <alignment horizontal="center" vertical="center"/>
    </xf>
    <xf numFmtId="1" fontId="2" fillId="0" borderId="30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 vertical="center" shrinkToFit="1"/>
    </xf>
    <xf numFmtId="0" fontId="2" fillId="24" borderId="0" xfId="0" applyFont="1" applyFill="1" applyAlignment="1">
      <alignment vertical="center"/>
    </xf>
    <xf numFmtId="0" fontId="13" fillId="24" borderId="0" xfId="0" applyFont="1" applyFill="1" applyAlignment="1">
      <alignment vertical="center"/>
    </xf>
    <xf numFmtId="1" fontId="4" fillId="0" borderId="31" xfId="0" applyNumberFormat="1" applyFont="1" applyBorder="1" applyAlignment="1">
      <alignment horizontal="center" vertical="center"/>
    </xf>
    <xf numFmtId="49" fontId="13" fillId="0" borderId="32" xfId="0" applyNumberFormat="1" applyFont="1" applyBorder="1" applyAlignment="1">
      <alignment horizontal="left" vertical="center" shrinkToFit="1"/>
    </xf>
    <xf numFmtId="49" fontId="2" fillId="0" borderId="13" xfId="0" applyNumberFormat="1" applyFont="1" applyBorder="1" applyAlignment="1">
      <alignment horizontal="center" vertical="center" shrinkToFit="1"/>
    </xf>
    <xf numFmtId="1" fontId="2" fillId="0" borderId="14" xfId="0" applyNumberFormat="1" applyFont="1" applyBorder="1" applyAlignment="1">
      <alignment horizontal="center" vertical="center"/>
    </xf>
    <xf numFmtId="49" fontId="15" fillId="0" borderId="21" xfId="0" applyNumberFormat="1" applyFont="1" applyBorder="1" applyAlignment="1">
      <alignment horizontal="center" vertical="center" shrinkToFit="1"/>
    </xf>
    <xf numFmtId="1" fontId="15" fillId="0" borderId="31" xfId="0" applyNumberFormat="1" applyFont="1" applyBorder="1" applyAlignment="1">
      <alignment horizontal="center" vertical="center"/>
    </xf>
    <xf numFmtId="1" fontId="15" fillId="0" borderId="36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4" fillId="0" borderId="45" xfId="0" applyNumberFormat="1" applyFont="1" applyBorder="1" applyAlignment="1">
      <alignment horizontal="center" vertical="center"/>
    </xf>
    <xf numFmtId="1" fontId="12" fillId="0" borderId="26" xfId="64" applyNumberFormat="1" applyFont="1" applyBorder="1" applyAlignment="1">
      <alignment horizontal="center" vertical="center"/>
    </xf>
    <xf numFmtId="1" fontId="13" fillId="0" borderId="38" xfId="64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textRotation="90" wrapText="1"/>
    </xf>
    <xf numFmtId="1" fontId="15" fillId="0" borderId="15" xfId="0" applyNumberFormat="1" applyFont="1" applyBorder="1" applyAlignment="1">
      <alignment horizontal="center" vertical="center"/>
    </xf>
    <xf numFmtId="49" fontId="2" fillId="0" borderId="30" xfId="0" applyNumberFormat="1" applyFont="1" applyBorder="1" applyAlignment="1">
      <alignment horizontal="center" vertical="center" shrinkToFit="1"/>
    </xf>
    <xf numFmtId="49" fontId="13" fillId="0" borderId="59" xfId="0" applyNumberFormat="1" applyFont="1" applyBorder="1" applyAlignment="1">
      <alignment horizontal="center" vertical="center" shrinkToFit="1"/>
    </xf>
    <xf numFmtId="1" fontId="13" fillId="0" borderId="58" xfId="0" applyNumberFormat="1" applyFont="1" applyBorder="1" applyAlignment="1">
      <alignment horizontal="center" vertical="center"/>
    </xf>
    <xf numFmtId="1" fontId="13" fillId="0" borderId="59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/>
    </xf>
    <xf numFmtId="49" fontId="2" fillId="0" borderId="32" xfId="0" applyNumberFormat="1" applyFont="1" applyBorder="1" applyAlignment="1">
      <alignment horizontal="center" vertical="center" shrinkToFit="1"/>
    </xf>
    <xf numFmtId="0" fontId="2" fillId="0" borderId="48" xfId="0" applyFont="1" applyBorder="1" applyAlignment="1">
      <alignment wrapText="1"/>
    </xf>
    <xf numFmtId="49" fontId="13" fillId="0" borderId="61" xfId="0" applyNumberFormat="1" applyFont="1" applyBorder="1" applyAlignment="1">
      <alignment horizontal="center" vertical="center" shrinkToFit="1"/>
    </xf>
    <xf numFmtId="0" fontId="2" fillId="0" borderId="62" xfId="0" applyFont="1" applyBorder="1" applyAlignment="1">
      <alignment horizontal="justify" vertical="justify"/>
    </xf>
    <xf numFmtId="1" fontId="12" fillId="0" borderId="63" xfId="0" applyNumberFormat="1" applyFont="1" applyBorder="1" applyAlignment="1">
      <alignment horizontal="center" vertical="center"/>
    </xf>
    <xf numFmtId="49" fontId="2" fillId="25" borderId="23" xfId="0" applyNumberFormat="1" applyFont="1" applyFill="1" applyBorder="1" applyAlignment="1">
      <alignment horizontal="center" vertical="center" shrinkToFit="1"/>
    </xf>
    <xf numFmtId="49" fontId="2" fillId="25" borderId="53" xfId="0" applyNumberFormat="1" applyFont="1" applyFill="1" applyBorder="1" applyAlignment="1">
      <alignment horizontal="center" vertical="center" shrinkToFit="1"/>
    </xf>
    <xf numFmtId="1" fontId="2" fillId="25" borderId="23" xfId="0" applyNumberFormat="1" applyFont="1" applyFill="1" applyBorder="1" applyAlignment="1">
      <alignment horizontal="center" vertical="center"/>
    </xf>
    <xf numFmtId="1" fontId="2" fillId="25" borderId="24" xfId="0" applyNumberFormat="1" applyFont="1" applyFill="1" applyBorder="1" applyAlignment="1">
      <alignment horizontal="center" vertical="center"/>
    </xf>
    <xf numFmtId="1" fontId="2" fillId="25" borderId="17" xfId="0" applyNumberFormat="1" applyFont="1" applyFill="1" applyBorder="1" applyAlignment="1">
      <alignment horizontal="center" vertical="center"/>
    </xf>
    <xf numFmtId="49" fontId="2" fillId="25" borderId="17" xfId="0" applyNumberFormat="1" applyFont="1" applyFill="1" applyBorder="1" applyAlignment="1">
      <alignment horizontal="center" vertical="center" shrinkToFit="1"/>
    </xf>
    <xf numFmtId="1" fontId="4" fillId="25" borderId="15" xfId="0" applyNumberFormat="1" applyFont="1" applyFill="1" applyBorder="1" applyAlignment="1">
      <alignment horizontal="center" vertical="center"/>
    </xf>
    <xf numFmtId="1" fontId="15" fillId="0" borderId="56" xfId="0" applyNumberFormat="1" applyFont="1" applyBorder="1" applyAlignment="1">
      <alignment horizontal="center" vertical="center"/>
    </xf>
    <xf numFmtId="49" fontId="14" fillId="0" borderId="64" xfId="0" applyNumberFormat="1" applyFont="1" applyBorder="1" applyAlignment="1">
      <alignment horizontal="left" vertical="center" shrinkToFit="1"/>
    </xf>
    <xf numFmtId="49" fontId="13" fillId="0" borderId="26" xfId="0" applyNumberFormat="1" applyFont="1" applyBorder="1" applyAlignment="1">
      <alignment horizontal="left" vertical="center" shrinkToFit="1"/>
    </xf>
    <xf numFmtId="49" fontId="13" fillId="0" borderId="43" xfId="0" applyNumberFormat="1" applyFont="1" applyBorder="1" applyAlignment="1">
      <alignment horizontal="left" vertical="center" shrinkToFit="1"/>
    </xf>
    <xf numFmtId="49" fontId="14" fillId="0" borderId="64" xfId="0" applyNumberFormat="1" applyFont="1" applyBorder="1" applyAlignment="1">
      <alignment vertical="center" shrinkToFit="1"/>
    </xf>
    <xf numFmtId="1" fontId="14" fillId="0" borderId="53" xfId="0" applyNumberFormat="1" applyFont="1" applyBorder="1" applyAlignment="1">
      <alignment horizontal="center" vertical="center"/>
    </xf>
    <xf numFmtId="1" fontId="12" fillId="0" borderId="36" xfId="0" applyNumberFormat="1" applyFont="1" applyBorder="1" applyAlignment="1">
      <alignment horizontal="center" vertical="center"/>
    </xf>
    <xf numFmtId="0" fontId="16" fillId="25" borderId="0" xfId="64" applyFill="1" applyAlignment="1">
      <alignment horizontal="center"/>
    </xf>
    <xf numFmtId="0" fontId="16" fillId="25" borderId="0" xfId="64" applyFill="1" applyAlignment="1">
      <alignment wrapText="1"/>
    </xf>
    <xf numFmtId="0" fontId="16" fillId="25" borderId="0" xfId="64" applyFill="1" applyAlignment="1">
      <alignment horizontal="center" wrapText="1"/>
    </xf>
    <xf numFmtId="0" fontId="16" fillId="25" borderId="0" xfId="64" applyFill="1"/>
    <xf numFmtId="1" fontId="26" fillId="0" borderId="32" xfId="0" applyNumberFormat="1" applyFont="1" applyBorder="1" applyAlignment="1">
      <alignment horizontal="center" vertical="center"/>
    </xf>
    <xf numFmtId="1" fontId="26" fillId="0" borderId="23" xfId="0" applyNumberFormat="1" applyFont="1" applyBorder="1" applyAlignment="1">
      <alignment horizontal="center" vertical="center"/>
    </xf>
    <xf numFmtId="1" fontId="26" fillId="0" borderId="53" xfId="0" applyNumberFormat="1" applyFont="1" applyBorder="1" applyAlignment="1">
      <alignment horizontal="center" vertical="center"/>
    </xf>
    <xf numFmtId="49" fontId="26" fillId="0" borderId="29" xfId="0" applyNumberFormat="1" applyFont="1" applyBorder="1" applyAlignment="1">
      <alignment horizontal="center" vertical="center" shrinkToFit="1"/>
    </xf>
    <xf numFmtId="0" fontId="26" fillId="0" borderId="30" xfId="0" applyFont="1" applyBorder="1" applyAlignment="1">
      <alignment horizontal="center" vertical="center" shrinkToFit="1"/>
    </xf>
    <xf numFmtId="0" fontId="1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49" fontId="26" fillId="0" borderId="23" xfId="0" applyNumberFormat="1" applyFont="1" applyBorder="1" applyAlignment="1">
      <alignment horizontal="center" shrinkToFit="1"/>
    </xf>
    <xf numFmtId="49" fontId="26" fillId="0" borderId="53" xfId="0" applyNumberFormat="1" applyFont="1" applyBorder="1" applyAlignment="1">
      <alignment horizontal="center" shrinkToFit="1"/>
    </xf>
    <xf numFmtId="1" fontId="26" fillId="0" borderId="32" xfId="0" applyNumberFormat="1" applyFont="1" applyBorder="1" applyAlignment="1">
      <alignment horizontal="center"/>
    </xf>
    <xf numFmtId="1" fontId="26" fillId="0" borderId="23" xfId="0" applyNumberFormat="1" applyFont="1" applyBorder="1" applyAlignment="1">
      <alignment horizontal="center"/>
    </xf>
    <xf numFmtId="1" fontId="26" fillId="0" borderId="53" xfId="0" applyNumberFormat="1" applyFont="1" applyBorder="1" applyAlignment="1">
      <alignment horizontal="center"/>
    </xf>
    <xf numFmtId="1" fontId="2" fillId="25" borderId="27" xfId="0" applyNumberFormat="1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/>
    </xf>
    <xf numFmtId="1" fontId="12" fillId="0" borderId="54" xfId="0" applyNumberFormat="1" applyFont="1" applyBorder="1" applyAlignment="1">
      <alignment horizontal="center" vertical="center"/>
    </xf>
    <xf numFmtId="49" fontId="26" fillId="0" borderId="18" xfId="0" applyNumberFormat="1" applyFont="1" applyBorder="1" applyAlignment="1">
      <alignment horizontal="center" shrinkToFit="1"/>
    </xf>
    <xf numFmtId="0" fontId="13" fillId="0" borderId="24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49" fontId="13" fillId="0" borderId="34" xfId="64" applyNumberFormat="1" applyFont="1" applyBorder="1" applyAlignment="1">
      <alignment horizontal="center" vertical="center" wrapText="1"/>
    </xf>
    <xf numFmtId="1" fontId="4" fillId="0" borderId="28" xfId="0" applyNumberFormat="1" applyFont="1" applyBorder="1" applyAlignment="1">
      <alignment horizontal="center" vertical="center"/>
    </xf>
    <xf numFmtId="49" fontId="22" fillId="0" borderId="34" xfId="64" applyNumberFormat="1" applyFont="1" applyBorder="1" applyAlignment="1">
      <alignment horizontal="center" vertical="center" wrapText="1"/>
    </xf>
    <xf numFmtId="49" fontId="22" fillId="0" borderId="67" xfId="64" applyNumberFormat="1" applyFont="1" applyBorder="1" applyAlignment="1">
      <alignment horizontal="center" vertical="center"/>
    </xf>
    <xf numFmtId="2" fontId="12" fillId="0" borderId="59" xfId="64" applyNumberFormat="1" applyFont="1" applyBorder="1" applyAlignment="1">
      <alignment horizontal="center" vertical="center"/>
    </xf>
    <xf numFmtId="2" fontId="12" fillId="0" borderId="39" xfId="64" applyNumberFormat="1" applyFont="1" applyBorder="1" applyAlignment="1">
      <alignment horizontal="center" vertical="center"/>
    </xf>
    <xf numFmtId="2" fontId="12" fillId="0" borderId="34" xfId="64" applyNumberFormat="1" applyFont="1" applyBorder="1" applyAlignment="1">
      <alignment horizontal="center" vertical="center"/>
    </xf>
    <xf numFmtId="0" fontId="13" fillId="0" borderId="0" xfId="64" applyFont="1" applyAlignment="1">
      <alignment horizontal="left"/>
    </xf>
    <xf numFmtId="0" fontId="4" fillId="0" borderId="0" xfId="64" applyFont="1" applyAlignment="1">
      <alignment horizontal="left"/>
    </xf>
    <xf numFmtId="49" fontId="26" fillId="0" borderId="55" xfId="0" applyNumberFormat="1" applyFont="1" applyBorder="1" applyAlignment="1">
      <alignment horizontal="center" shrinkToFit="1"/>
    </xf>
    <xf numFmtId="49" fontId="2" fillId="0" borderId="32" xfId="0" applyNumberFormat="1" applyFont="1" applyBorder="1" applyAlignment="1">
      <alignment horizontal="left" wrapText="1" shrinkToFit="1"/>
    </xf>
    <xf numFmtId="0" fontId="2" fillId="0" borderId="68" xfId="0" applyFont="1" applyBorder="1" applyAlignment="1">
      <alignment horizontal="center"/>
    </xf>
    <xf numFmtId="49" fontId="15" fillId="0" borderId="45" xfId="0" applyNumberFormat="1" applyFont="1" applyBorder="1" applyAlignment="1">
      <alignment horizontal="center" vertical="center" shrinkToFit="1"/>
    </xf>
    <xf numFmtId="0" fontId="15" fillId="0" borderId="47" xfId="0" applyFont="1" applyBorder="1" applyAlignment="1">
      <alignment horizontal="center" vertical="center" shrinkToFit="1"/>
    </xf>
    <xf numFmtId="49" fontId="13" fillId="0" borderId="34" xfId="0" applyNumberFormat="1" applyFont="1" applyBorder="1" applyAlignment="1">
      <alignment horizontal="center" vertical="center" shrinkToFit="1"/>
    </xf>
    <xf numFmtId="0" fontId="13" fillId="0" borderId="35" xfId="0" applyFont="1" applyBorder="1" applyAlignment="1">
      <alignment horizontal="center" vertical="center" shrinkToFit="1"/>
    </xf>
    <xf numFmtId="1" fontId="13" fillId="0" borderId="33" xfId="0" applyNumberFormat="1" applyFont="1" applyBorder="1" applyAlignment="1">
      <alignment horizontal="center" vertical="center"/>
    </xf>
    <xf numFmtId="1" fontId="13" fillId="0" borderId="3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horizontal="center" vertical="center" shrinkToFit="1"/>
    </xf>
    <xf numFmtId="49" fontId="14" fillId="0" borderId="47" xfId="0" applyNumberFormat="1" applyFont="1" applyBorder="1" applyAlignment="1">
      <alignment horizontal="center" vertical="center" shrinkToFit="1"/>
    </xf>
    <xf numFmtId="49" fontId="14" fillId="0" borderId="44" xfId="0" applyNumberFormat="1" applyFont="1" applyBorder="1" applyAlignment="1">
      <alignment horizontal="left" vertical="center" shrinkToFit="1"/>
    </xf>
    <xf numFmtId="1" fontId="12" fillId="0" borderId="48" xfId="64" applyNumberFormat="1" applyFont="1" applyBorder="1" applyAlignment="1">
      <alignment horizontal="center" vertical="center"/>
    </xf>
    <xf numFmtId="1" fontId="12" fillId="0" borderId="0" xfId="64" applyNumberFormat="1" applyFont="1" applyAlignment="1">
      <alignment horizontal="center" vertical="center"/>
    </xf>
    <xf numFmtId="0" fontId="13" fillId="0" borderId="59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/>
    </xf>
    <xf numFmtId="2" fontId="13" fillId="0" borderId="61" xfId="0" applyNumberFormat="1" applyFont="1" applyBorder="1" applyAlignment="1">
      <alignment horizontal="center" vertical="center" textRotation="90"/>
    </xf>
    <xf numFmtId="49" fontId="26" fillId="0" borderId="55" xfId="0" applyNumberFormat="1" applyFont="1" applyBorder="1" applyAlignment="1">
      <alignment horizontal="center" wrapText="1" shrinkToFit="1"/>
    </xf>
    <xf numFmtId="49" fontId="2" fillId="25" borderId="24" xfId="0" applyNumberFormat="1" applyFont="1" applyFill="1" applyBorder="1" applyAlignment="1">
      <alignment horizontal="center" vertical="center" shrinkToFit="1"/>
    </xf>
    <xf numFmtId="0" fontId="13" fillId="0" borderId="23" xfId="0" applyFont="1" applyBorder="1" applyAlignment="1">
      <alignment vertical="center"/>
    </xf>
    <xf numFmtId="1" fontId="14" fillId="0" borderId="6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 textRotation="90"/>
    </xf>
    <xf numFmtId="49" fontId="2" fillId="0" borderId="70" xfId="0" applyNumberFormat="1" applyFont="1" applyBorder="1" applyAlignment="1">
      <alignment horizontal="center" vertical="center" shrinkToFit="1"/>
    </xf>
    <xf numFmtId="49" fontId="26" fillId="0" borderId="32" xfId="0" applyNumberFormat="1" applyFont="1" applyBorder="1" applyAlignment="1">
      <alignment horizontal="center" shrinkToFit="1"/>
    </xf>
    <xf numFmtId="49" fontId="15" fillId="0" borderId="71" xfId="0" applyNumberFormat="1" applyFont="1" applyBorder="1" applyAlignment="1">
      <alignment horizontal="center" vertical="center" shrinkToFit="1"/>
    </xf>
    <xf numFmtId="49" fontId="13" fillId="0" borderId="11" xfId="0" applyNumberFormat="1" applyFont="1" applyBorder="1" applyAlignment="1">
      <alignment horizontal="center" vertical="center" shrinkToFit="1"/>
    </xf>
    <xf numFmtId="49" fontId="14" fillId="0" borderId="33" xfId="0" applyNumberFormat="1" applyFont="1" applyBorder="1" applyAlignment="1">
      <alignment horizontal="center" vertical="center" shrinkToFit="1"/>
    </xf>
    <xf numFmtId="49" fontId="13" fillId="0" borderId="16" xfId="0" applyNumberFormat="1" applyFont="1" applyBorder="1" applyAlignment="1">
      <alignment horizontal="center" vertical="center" shrinkToFit="1"/>
    </xf>
    <xf numFmtId="49" fontId="14" fillId="0" borderId="24" xfId="0" applyNumberFormat="1" applyFont="1" applyBorder="1" applyAlignment="1">
      <alignment horizontal="center" vertical="center" shrinkToFit="1"/>
    </xf>
    <xf numFmtId="49" fontId="13" fillId="0" borderId="24" xfId="0" applyNumberFormat="1" applyFont="1" applyBorder="1" applyAlignment="1">
      <alignment horizontal="center" vertical="center" shrinkToFit="1"/>
    </xf>
    <xf numFmtId="49" fontId="14" fillId="0" borderId="11" xfId="0" applyNumberFormat="1" applyFont="1" applyBorder="1" applyAlignment="1">
      <alignment horizontal="center" vertical="center" shrinkToFit="1"/>
    </xf>
    <xf numFmtId="0" fontId="14" fillId="0" borderId="33" xfId="0" applyFont="1" applyBorder="1" applyAlignment="1">
      <alignment horizontal="center" vertical="center" wrapText="1"/>
    </xf>
    <xf numFmtId="49" fontId="15" fillId="0" borderId="56" xfId="0" applyNumberFormat="1" applyFont="1" applyBorder="1" applyAlignment="1">
      <alignment horizontal="left" vertical="center" shrinkToFit="1"/>
    </xf>
    <xf numFmtId="49" fontId="2" fillId="0" borderId="36" xfId="0" applyNumberFormat="1" applyFont="1" applyBorder="1" applyAlignment="1">
      <alignment horizontal="left" vertical="center" shrinkToFit="1"/>
    </xf>
    <xf numFmtId="49" fontId="14" fillId="0" borderId="72" xfId="0" applyNumberFormat="1" applyFont="1" applyBorder="1" applyAlignment="1">
      <alignment horizontal="left" vertical="center" shrinkToFit="1"/>
    </xf>
    <xf numFmtId="49" fontId="13" fillId="0" borderId="73" xfId="0" applyNumberFormat="1" applyFont="1" applyBorder="1" applyAlignment="1">
      <alignment horizontal="left" vertical="center" shrinkToFit="1"/>
    </xf>
    <xf numFmtId="49" fontId="14" fillId="0" borderId="74" xfId="0" applyNumberFormat="1" applyFont="1" applyBorder="1" applyAlignment="1">
      <alignment horizontal="left" vertical="center" shrinkToFit="1"/>
    </xf>
    <xf numFmtId="49" fontId="13" fillId="0" borderId="74" xfId="0" applyNumberFormat="1" applyFont="1" applyBorder="1" applyAlignment="1">
      <alignment horizontal="left" vertical="center" shrinkToFit="1"/>
    </xf>
    <xf numFmtId="49" fontId="14" fillId="0" borderId="22" xfId="0" applyNumberFormat="1" applyFont="1" applyBorder="1" applyAlignment="1">
      <alignment horizontal="left" vertical="center" shrinkToFit="1"/>
    </xf>
    <xf numFmtId="49" fontId="14" fillId="0" borderId="72" xfId="0" applyNumberFormat="1" applyFont="1" applyBorder="1" applyAlignment="1">
      <alignment vertical="center" shrinkToFit="1"/>
    </xf>
    <xf numFmtId="0" fontId="14" fillId="0" borderId="72" xfId="0" applyFont="1" applyBorder="1" applyAlignment="1">
      <alignment vertical="center" wrapText="1"/>
    </xf>
    <xf numFmtId="49" fontId="15" fillId="0" borderId="22" xfId="0" applyNumberFormat="1" applyFont="1" applyBorder="1" applyAlignment="1">
      <alignment horizontal="left" vertical="center" shrinkToFit="1"/>
    </xf>
    <xf numFmtId="1" fontId="26" fillId="0" borderId="29" xfId="0" applyNumberFormat="1" applyFont="1" applyBorder="1" applyAlignment="1">
      <alignment horizontal="center"/>
    </xf>
    <xf numFmtId="0" fontId="2" fillId="0" borderId="14" xfId="0" applyFont="1" applyBorder="1" applyAlignment="1">
      <alignment wrapText="1"/>
    </xf>
    <xf numFmtId="49" fontId="2" fillId="0" borderId="32" xfId="0" applyNumberFormat="1" applyFont="1" applyBorder="1" applyAlignment="1">
      <alignment horizontal="left" vertical="center" shrinkToFit="1"/>
    </xf>
    <xf numFmtId="0" fontId="1" fillId="0" borderId="23" xfId="0" applyFont="1" applyBorder="1"/>
    <xf numFmtId="0" fontId="1" fillId="0" borderId="29" xfId="0" applyFont="1" applyBorder="1"/>
    <xf numFmtId="1" fontId="26" fillId="0" borderId="37" xfId="0" applyNumberFormat="1" applyFont="1" applyBorder="1" applyAlignment="1">
      <alignment horizontal="center"/>
    </xf>
    <xf numFmtId="1" fontId="26" fillId="0" borderId="55" xfId="0" applyNumberFormat="1" applyFont="1" applyBorder="1" applyAlignment="1">
      <alignment horizontal="center"/>
    </xf>
    <xf numFmtId="49" fontId="26" fillId="0" borderId="70" xfId="0" applyNumberFormat="1" applyFont="1" applyBorder="1" applyAlignment="1">
      <alignment horizontal="center" vertical="center" shrinkToFit="1"/>
    </xf>
    <xf numFmtId="49" fontId="26" fillId="0" borderId="16" xfId="0" applyNumberFormat="1" applyFont="1" applyBorder="1" applyAlignment="1">
      <alignment horizontal="center" vertical="center" shrinkToFit="1"/>
    </xf>
    <xf numFmtId="49" fontId="26" fillId="0" borderId="39" xfId="0" applyNumberFormat="1" applyFont="1" applyBorder="1" applyAlignment="1">
      <alignment horizontal="center" vertical="center" shrinkToFit="1"/>
    </xf>
    <xf numFmtId="0" fontId="26" fillId="0" borderId="49" xfId="0" applyFont="1" applyBorder="1" applyAlignment="1">
      <alignment horizontal="center" vertical="center" shrinkToFit="1"/>
    </xf>
    <xf numFmtId="1" fontId="26" fillId="0" borderId="16" xfId="0" applyNumberFormat="1" applyFont="1" applyBorder="1" applyAlignment="1">
      <alignment horizontal="center" vertical="center"/>
    </xf>
    <xf numFmtId="1" fontId="26" fillId="0" borderId="29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0" fontId="2" fillId="0" borderId="75" xfId="0" applyFont="1" applyBorder="1" applyAlignment="1">
      <alignment horizontal="center"/>
    </xf>
    <xf numFmtId="1" fontId="26" fillId="0" borderId="55" xfId="0" applyNumberFormat="1" applyFont="1" applyBorder="1" applyAlignment="1">
      <alignment horizontal="center" vertical="center"/>
    </xf>
    <xf numFmtId="49" fontId="2" fillId="0" borderId="57" xfId="0" applyNumberFormat="1" applyFont="1" applyBorder="1" applyAlignment="1">
      <alignment horizontal="center" vertical="center" shrinkToFit="1"/>
    </xf>
    <xf numFmtId="1" fontId="2" fillId="0" borderId="37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0" fontId="27" fillId="0" borderId="76" xfId="0" applyFont="1" applyBorder="1" applyAlignment="1">
      <alignment horizontal="center"/>
    </xf>
    <xf numFmtId="0" fontId="16" fillId="0" borderId="0" xfId="64" applyAlignment="1">
      <alignment horizontal="center"/>
    </xf>
    <xf numFmtId="0" fontId="16" fillId="0" borderId="0" xfId="64" applyAlignment="1">
      <alignment wrapText="1"/>
    </xf>
    <xf numFmtId="0" fontId="16" fillId="0" borderId="0" xfId="64" applyAlignment="1">
      <alignment horizontal="center" wrapText="1"/>
    </xf>
    <xf numFmtId="0" fontId="26" fillId="0" borderId="77" xfId="0" applyFont="1" applyBorder="1" applyAlignment="1">
      <alignment horizontal="center"/>
    </xf>
    <xf numFmtId="0" fontId="26" fillId="0" borderId="76" xfId="0" applyFont="1" applyBorder="1" applyAlignment="1">
      <alignment horizontal="center"/>
    </xf>
    <xf numFmtId="0" fontId="2" fillId="0" borderId="78" xfId="0" applyFont="1" applyBorder="1" applyAlignment="1">
      <alignment horizontal="center"/>
    </xf>
    <xf numFmtId="0" fontId="26" fillId="0" borderId="66" xfId="0" applyFont="1" applyBorder="1" applyAlignment="1">
      <alignment horizontal="center"/>
    </xf>
    <xf numFmtId="1" fontId="4" fillId="0" borderId="79" xfId="0" applyNumberFormat="1" applyFont="1" applyBorder="1" applyAlignment="1">
      <alignment horizontal="center" vertical="center"/>
    </xf>
    <xf numFmtId="0" fontId="0" fillId="25" borderId="0" xfId="0" applyFill="1"/>
    <xf numFmtId="0" fontId="2" fillId="0" borderId="80" xfId="0" applyFont="1" applyBorder="1" applyAlignment="1">
      <alignment horizontal="center"/>
    </xf>
    <xf numFmtId="0" fontId="13" fillId="25" borderId="23" xfId="0" applyFont="1" applyFill="1" applyBorder="1" applyAlignment="1">
      <alignment vertical="center"/>
    </xf>
    <xf numFmtId="0" fontId="24" fillId="0" borderId="66" xfId="0" applyFont="1" applyBorder="1" applyAlignment="1">
      <alignment horizontal="center"/>
    </xf>
    <xf numFmtId="49" fontId="26" fillId="0" borderId="52" xfId="0" applyNumberFormat="1" applyFont="1" applyBorder="1" applyAlignment="1">
      <alignment horizontal="center" shrinkToFit="1"/>
    </xf>
    <xf numFmtId="0" fontId="1" fillId="0" borderId="10" xfId="0" applyFont="1" applyBorder="1"/>
    <xf numFmtId="49" fontId="26" fillId="0" borderId="11" xfId="0" applyNumberFormat="1" applyFont="1" applyBorder="1" applyAlignment="1">
      <alignment horizontal="center" shrinkToFit="1"/>
    </xf>
    <xf numFmtId="49" fontId="26" fillId="0" borderId="10" xfId="0" applyNumberFormat="1" applyFont="1" applyBorder="1" applyAlignment="1">
      <alignment horizontal="center" shrinkToFit="1"/>
    </xf>
    <xf numFmtId="49" fontId="26" fillId="0" borderId="21" xfId="0" applyNumberFormat="1" applyFont="1" applyBorder="1" applyAlignment="1">
      <alignment horizontal="center" shrinkToFit="1"/>
    </xf>
    <xf numFmtId="49" fontId="15" fillId="0" borderId="63" xfId="0" applyNumberFormat="1" applyFont="1" applyBorder="1" applyAlignment="1">
      <alignment horizontal="left" vertical="center" shrinkToFit="1"/>
    </xf>
    <xf numFmtId="49" fontId="15" fillId="0" borderId="58" xfId="0" applyNumberFormat="1" applyFont="1" applyBorder="1" applyAlignment="1">
      <alignment horizontal="center" vertical="center" shrinkToFit="1"/>
    </xf>
    <xf numFmtId="49" fontId="15" fillId="0" borderId="59" xfId="0" applyNumberFormat="1" applyFont="1" applyBorder="1" applyAlignment="1">
      <alignment horizontal="center" vertical="center" shrinkToFit="1"/>
    </xf>
    <xf numFmtId="0" fontId="15" fillId="0" borderId="61" xfId="0" applyFont="1" applyBorder="1" applyAlignment="1">
      <alignment horizontal="center" vertical="center" shrinkToFit="1"/>
    </xf>
    <xf numFmtId="1" fontId="14" fillId="0" borderId="59" xfId="0" applyNumberFormat="1" applyFont="1" applyBorder="1" applyAlignment="1">
      <alignment horizontal="center" vertical="center"/>
    </xf>
    <xf numFmtId="49" fontId="15" fillId="0" borderId="23" xfId="0" applyNumberFormat="1" applyFont="1" applyBorder="1" applyAlignment="1">
      <alignment horizontal="center" vertical="center" shrinkToFit="1"/>
    </xf>
    <xf numFmtId="0" fontId="24" fillId="0" borderId="23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 vertical="center" shrinkToFit="1"/>
    </xf>
    <xf numFmtId="0" fontId="24" fillId="0" borderId="12" xfId="0" applyFont="1" applyBorder="1" applyAlignment="1">
      <alignment horizontal="center"/>
    </xf>
    <xf numFmtId="1" fontId="14" fillId="0" borderId="13" xfId="0" applyNumberFormat="1" applyFont="1" applyBorder="1" applyAlignment="1">
      <alignment horizontal="center" vertical="center"/>
    </xf>
    <xf numFmtId="49" fontId="14" fillId="0" borderId="36" xfId="0" applyNumberFormat="1" applyFont="1" applyBorder="1" applyAlignment="1">
      <alignment horizontal="left" vertical="center" shrinkToFit="1"/>
    </xf>
    <xf numFmtId="0" fontId="2" fillId="25" borderId="81" xfId="0" applyFont="1" applyFill="1" applyBorder="1" applyAlignment="1">
      <alignment horizontal="center"/>
    </xf>
    <xf numFmtId="0" fontId="13" fillId="25" borderId="32" xfId="0" applyFont="1" applyFill="1" applyBorder="1" applyAlignment="1">
      <alignment vertical="center"/>
    </xf>
    <xf numFmtId="0" fontId="13" fillId="25" borderId="0" xfId="0" applyFont="1" applyFill="1" applyAlignment="1">
      <alignment vertical="center"/>
    </xf>
    <xf numFmtId="1" fontId="4" fillId="25" borderId="79" xfId="0" applyNumberFormat="1" applyFont="1" applyFill="1" applyBorder="1" applyAlignment="1">
      <alignment horizontal="center" vertical="center"/>
    </xf>
    <xf numFmtId="0" fontId="2" fillId="25" borderId="66" xfId="0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2" fillId="25" borderId="68" xfId="0" applyFont="1" applyFill="1" applyBorder="1" applyAlignment="1">
      <alignment horizontal="center" vertical="center"/>
    </xf>
    <xf numFmtId="0" fontId="26" fillId="25" borderId="76" xfId="0" applyFont="1" applyFill="1" applyBorder="1" applyAlignment="1">
      <alignment horizontal="center"/>
    </xf>
    <xf numFmtId="0" fontId="2" fillId="25" borderId="82" xfId="0" applyFont="1" applyFill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2" fillId="0" borderId="83" xfId="0" applyFont="1" applyBorder="1" applyAlignment="1">
      <alignment horizontal="center" vertical="center"/>
    </xf>
    <xf numFmtId="0" fontId="12" fillId="0" borderId="84" xfId="0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 shrinkToFit="1"/>
    </xf>
    <xf numFmtId="0" fontId="13" fillId="0" borderId="18" xfId="0" applyFont="1" applyBorder="1" applyAlignment="1">
      <alignment vertical="center"/>
    </xf>
    <xf numFmtId="49" fontId="14" fillId="0" borderId="0" xfId="0" applyNumberFormat="1" applyFont="1" applyAlignment="1">
      <alignment horizontal="center" vertical="center" shrinkToFit="1"/>
    </xf>
    <xf numFmtId="0" fontId="24" fillId="25" borderId="15" xfId="0" applyFont="1" applyFill="1" applyBorder="1"/>
    <xf numFmtId="0" fontId="24" fillId="25" borderId="20" xfId="0" applyFont="1" applyFill="1" applyBorder="1"/>
    <xf numFmtId="49" fontId="2" fillId="0" borderId="26" xfId="0" applyNumberFormat="1" applyFont="1" applyBorder="1" applyAlignment="1">
      <alignment horizontal="center" vertical="center" shrinkToFit="1"/>
    </xf>
    <xf numFmtId="49" fontId="2" fillId="0" borderId="48" xfId="0" applyNumberFormat="1" applyFont="1" applyBorder="1" applyAlignment="1">
      <alignment horizontal="center" vertical="center" shrinkToFit="1"/>
    </xf>
    <xf numFmtId="49" fontId="14" fillId="0" borderId="64" xfId="0" applyNumberFormat="1" applyFont="1" applyBorder="1" applyAlignment="1">
      <alignment horizontal="center" vertical="center" shrinkToFit="1"/>
    </xf>
    <xf numFmtId="0" fontId="24" fillId="0" borderId="85" xfId="63" applyFont="1" applyBorder="1" applyAlignment="1">
      <alignment horizontal="center"/>
    </xf>
    <xf numFmtId="49" fontId="26" fillId="0" borderId="22" xfId="0" applyNumberFormat="1" applyFont="1" applyBorder="1" applyAlignment="1">
      <alignment horizontal="left" wrapText="1" shrinkToFit="1"/>
    </xf>
    <xf numFmtId="49" fontId="2" fillId="25" borderId="11" xfId="0" applyNumberFormat="1" applyFont="1" applyFill="1" applyBorder="1" applyAlignment="1">
      <alignment horizontal="center" vertical="center" shrinkToFit="1"/>
    </xf>
    <xf numFmtId="49" fontId="2" fillId="0" borderId="34" xfId="0" applyNumberFormat="1" applyFont="1" applyBorder="1" applyAlignment="1">
      <alignment horizontal="center" vertical="center" shrinkToFit="1"/>
    </xf>
    <xf numFmtId="49" fontId="2" fillId="25" borderId="10" xfId="0" applyNumberFormat="1" applyFont="1" applyFill="1" applyBorder="1" applyAlignment="1">
      <alignment horizontal="center" vertical="center" shrinkToFit="1"/>
    </xf>
    <xf numFmtId="0" fontId="13" fillId="0" borderId="23" xfId="0" applyFont="1" applyBorder="1" applyAlignment="1">
      <alignment horizontal="center" vertical="center"/>
    </xf>
    <xf numFmtId="0" fontId="24" fillId="25" borderId="86" xfId="0" applyFont="1" applyFill="1" applyBorder="1"/>
    <xf numFmtId="0" fontId="24" fillId="0" borderId="87" xfId="0" applyFont="1" applyBorder="1" applyAlignment="1">
      <alignment horizontal="center"/>
    </xf>
    <xf numFmtId="0" fontId="26" fillId="0" borderId="87" xfId="0" applyFont="1" applyBorder="1" applyAlignment="1">
      <alignment horizontal="center"/>
    </xf>
    <xf numFmtId="49" fontId="2" fillId="25" borderId="48" xfId="0" applyNumberFormat="1" applyFont="1" applyFill="1" applyBorder="1" applyAlignment="1">
      <alignment horizontal="left" wrapText="1" shrinkToFit="1"/>
    </xf>
    <xf numFmtId="49" fontId="2" fillId="25" borderId="38" xfId="0" applyNumberFormat="1" applyFont="1" applyFill="1" applyBorder="1" applyAlignment="1">
      <alignment horizontal="left" wrapText="1" shrinkToFit="1"/>
    </xf>
    <xf numFmtId="49" fontId="2" fillId="25" borderId="38" xfId="0" applyNumberFormat="1" applyFont="1" applyFill="1" applyBorder="1" applyAlignment="1">
      <alignment horizontal="left" shrinkToFit="1"/>
    </xf>
    <xf numFmtId="49" fontId="2" fillId="25" borderId="32" xfId="0" applyNumberFormat="1" applyFont="1" applyFill="1" applyBorder="1" applyAlignment="1">
      <alignment horizontal="left" wrapText="1" shrinkToFit="1"/>
    </xf>
    <xf numFmtId="49" fontId="2" fillId="25" borderId="31" xfId="0" applyNumberFormat="1" applyFont="1" applyFill="1" applyBorder="1" applyAlignment="1">
      <alignment horizontal="left" vertical="center" shrinkToFit="1"/>
    </xf>
    <xf numFmtId="0" fontId="27" fillId="25" borderId="66" xfId="0" applyFont="1" applyFill="1" applyBorder="1" applyAlignment="1">
      <alignment wrapText="1"/>
    </xf>
    <xf numFmtId="0" fontId="13" fillId="0" borderId="17" xfId="0" quotePrefix="1" applyFont="1" applyBorder="1" applyAlignment="1">
      <alignment vertical="center"/>
    </xf>
    <xf numFmtId="49" fontId="2" fillId="26" borderId="64" xfId="0" applyNumberFormat="1" applyFont="1" applyFill="1" applyBorder="1" applyAlignment="1">
      <alignment horizontal="left" shrinkToFit="1"/>
    </xf>
    <xf numFmtId="0" fontId="49" fillId="0" borderId="23" xfId="0" applyFont="1" applyBorder="1"/>
    <xf numFmtId="49" fontId="26" fillId="0" borderId="88" xfId="0" applyNumberFormat="1" applyFont="1" applyBorder="1" applyAlignment="1">
      <alignment horizontal="center" shrinkToFit="1"/>
    </xf>
    <xf numFmtId="0" fontId="2" fillId="0" borderId="15" xfId="0" applyFont="1" applyBorder="1" applyAlignment="1">
      <alignment horizontal="left" wrapText="1"/>
    </xf>
    <xf numFmtId="0" fontId="49" fillId="0" borderId="20" xfId="0" applyFont="1" applyBorder="1"/>
    <xf numFmtId="0" fontId="2" fillId="25" borderId="23" xfId="0" applyFont="1" applyFill="1" applyBorder="1" applyAlignment="1">
      <alignment horizontal="center" vertical="center"/>
    </xf>
    <xf numFmtId="0" fontId="2" fillId="25" borderId="89" xfId="0" applyFont="1" applyFill="1" applyBorder="1" applyAlignment="1">
      <alignment horizontal="center" vertical="center"/>
    </xf>
    <xf numFmtId="1" fontId="26" fillId="25" borderId="23" xfId="0" applyNumberFormat="1" applyFont="1" applyFill="1" applyBorder="1" applyAlignment="1">
      <alignment horizontal="center" vertical="center"/>
    </xf>
    <xf numFmtId="49" fontId="2" fillId="0" borderId="20" xfId="0" applyNumberFormat="1" applyFont="1" applyBorder="1" applyAlignment="1">
      <alignment horizontal="left" wrapText="1" shrinkToFit="1"/>
    </xf>
    <xf numFmtId="49" fontId="26" fillId="0" borderId="90" xfId="0" applyNumberFormat="1" applyFont="1" applyBorder="1" applyAlignment="1">
      <alignment horizontal="center" vertical="center" shrinkToFit="1"/>
    </xf>
    <xf numFmtId="49" fontId="26" fillId="0" borderId="91" xfId="0" applyNumberFormat="1" applyFont="1" applyBorder="1" applyAlignment="1">
      <alignment horizontal="center" shrinkToFit="1"/>
    </xf>
    <xf numFmtId="49" fontId="15" fillId="0" borderId="41" xfId="0" applyNumberFormat="1" applyFont="1" applyBorder="1" applyAlignment="1">
      <alignment horizontal="center" vertical="center" shrinkToFit="1"/>
    </xf>
    <xf numFmtId="0" fontId="2" fillId="25" borderId="0" xfId="0" applyFont="1" applyFill="1" applyAlignment="1">
      <alignment vertical="center" wrapText="1"/>
    </xf>
    <xf numFmtId="0" fontId="1" fillId="25" borderId="0" xfId="0" applyFont="1" applyFill="1" applyAlignment="1">
      <alignment vertical="center"/>
    </xf>
    <xf numFmtId="0" fontId="2" fillId="25" borderId="0" xfId="0" applyFont="1" applyFill="1" applyAlignment="1">
      <alignment horizontal="center" vertical="center" wrapText="1"/>
    </xf>
    <xf numFmtId="0" fontId="26" fillId="25" borderId="0" xfId="0" applyFont="1" applyFill="1" applyAlignment="1">
      <alignment horizontal="center" vertical="center"/>
    </xf>
    <xf numFmtId="49" fontId="26" fillId="0" borderId="25" xfId="0" applyNumberFormat="1" applyFont="1" applyBorder="1" applyAlignment="1">
      <alignment horizontal="center" wrapText="1" shrinkToFit="1"/>
    </xf>
    <xf numFmtId="0" fontId="1" fillId="0" borderId="12" xfId="0" applyFont="1" applyBorder="1"/>
    <xf numFmtId="0" fontId="2" fillId="0" borderId="92" xfId="0" applyFont="1" applyBorder="1" applyAlignment="1">
      <alignment horizontal="center"/>
    </xf>
    <xf numFmtId="0" fontId="2" fillId="0" borderId="93" xfId="0" applyFont="1" applyBorder="1" applyAlignment="1">
      <alignment horizontal="center"/>
    </xf>
    <xf numFmtId="0" fontId="26" fillId="0" borderId="94" xfId="0" applyFont="1" applyBorder="1" applyAlignment="1">
      <alignment horizontal="center"/>
    </xf>
    <xf numFmtId="0" fontId="26" fillId="0" borderId="95" xfId="0" applyFont="1" applyBorder="1" applyAlignment="1">
      <alignment horizontal="center"/>
    </xf>
    <xf numFmtId="0" fontId="26" fillId="25" borderId="95" xfId="0" applyFont="1" applyFill="1" applyBorder="1" applyAlignment="1">
      <alignment horizontal="center"/>
    </xf>
    <xf numFmtId="0" fontId="26" fillId="0" borderId="80" xfId="0" applyFont="1" applyBorder="1" applyAlignment="1">
      <alignment horizontal="center"/>
    </xf>
    <xf numFmtId="1" fontId="26" fillId="0" borderId="12" xfId="0" applyNumberFormat="1" applyFont="1" applyBorder="1" applyAlignment="1">
      <alignment horizontal="center"/>
    </xf>
    <xf numFmtId="1" fontId="26" fillId="0" borderId="13" xfId="0" applyNumberFormat="1" applyFont="1" applyBorder="1" applyAlignment="1">
      <alignment horizontal="center"/>
    </xf>
    <xf numFmtId="49" fontId="50" fillId="0" borderId="48" xfId="0" applyNumberFormat="1" applyFont="1" applyBorder="1" applyAlignment="1">
      <alignment horizontal="left" wrapText="1" shrinkToFit="1"/>
    </xf>
    <xf numFmtId="0" fontId="2" fillId="25" borderId="96" xfId="0" applyFont="1" applyFill="1" applyBorder="1" applyAlignment="1">
      <alignment horizontal="center" vertical="center"/>
    </xf>
    <xf numFmtId="0" fontId="13" fillId="25" borderId="29" xfId="0" applyFont="1" applyFill="1" applyBorder="1" applyAlignment="1">
      <alignment vertical="center"/>
    </xf>
    <xf numFmtId="0" fontId="2" fillId="25" borderId="37" xfId="0" applyFont="1" applyFill="1" applyBorder="1" applyAlignment="1">
      <alignment horizontal="center" vertical="center"/>
    </xf>
    <xf numFmtId="0" fontId="2" fillId="25" borderId="16" xfId="0" applyFont="1" applyFill="1" applyBorder="1" applyAlignment="1">
      <alignment horizontal="center" vertical="center"/>
    </xf>
    <xf numFmtId="0" fontId="2" fillId="25" borderId="29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/>
    </xf>
    <xf numFmtId="164" fontId="26" fillId="0" borderId="23" xfId="0" applyNumberFormat="1" applyFont="1" applyBorder="1" applyAlignment="1">
      <alignment horizontal="center" vertical="center"/>
    </xf>
    <xf numFmtId="0" fontId="9" fillId="25" borderId="0" xfId="64" applyFont="1" applyFill="1"/>
    <xf numFmtId="0" fontId="12" fillId="0" borderId="9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textRotation="90"/>
    </xf>
    <xf numFmtId="0" fontId="13" fillId="0" borderId="40" xfId="0" applyFont="1" applyBorder="1" applyAlignment="1">
      <alignment horizontal="left"/>
    </xf>
    <xf numFmtId="0" fontId="51" fillId="25" borderId="48" xfId="0" applyFont="1" applyFill="1" applyBorder="1" applyAlignment="1">
      <alignment horizontal="justify" wrapText="1"/>
    </xf>
    <xf numFmtId="0" fontId="15" fillId="0" borderId="52" xfId="0" applyFont="1" applyBorder="1" applyAlignment="1">
      <alignment horizontal="center" vertical="center" shrinkToFit="1"/>
    </xf>
    <xf numFmtId="1" fontId="15" fillId="0" borderId="10" xfId="0" applyNumberFormat="1" applyFont="1" applyBorder="1" applyAlignment="1">
      <alignment horizontal="center" vertical="center"/>
    </xf>
    <xf numFmtId="164" fontId="2" fillId="25" borderId="17" xfId="0" applyNumberFormat="1" applyFont="1" applyFill="1" applyBorder="1" applyAlignment="1">
      <alignment horizontal="center" vertical="center"/>
    </xf>
    <xf numFmtId="1" fontId="4" fillId="0" borderId="54" xfId="0" applyNumberFormat="1" applyFont="1" applyBorder="1" applyAlignment="1">
      <alignment horizontal="center" vertical="center"/>
    </xf>
    <xf numFmtId="0" fontId="24" fillId="0" borderId="68" xfId="0" applyFont="1" applyBorder="1" applyAlignment="1">
      <alignment horizontal="center"/>
    </xf>
    <xf numFmtId="49" fontId="2" fillId="25" borderId="31" xfId="0" applyNumberFormat="1" applyFont="1" applyFill="1" applyBorder="1" applyAlignment="1">
      <alignment horizontal="left" vertical="center" wrapText="1" shrinkToFit="1"/>
    </xf>
    <xf numFmtId="49" fontId="12" fillId="0" borderId="10" xfId="64" applyNumberFormat="1" applyFont="1" applyBorder="1" applyAlignment="1">
      <alignment horizontal="center" vertical="center"/>
    </xf>
    <xf numFmtId="0" fontId="27" fillId="0" borderId="66" xfId="0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98" xfId="0" applyFont="1" applyBorder="1"/>
    <xf numFmtId="0" fontId="27" fillId="0" borderId="99" xfId="0" applyFont="1" applyBorder="1" applyAlignment="1">
      <alignment horizontal="center"/>
    </xf>
    <xf numFmtId="49" fontId="27" fillId="0" borderId="39" xfId="0" applyNumberFormat="1" applyFont="1" applyBorder="1" applyAlignment="1">
      <alignment vertical="center" shrinkToFit="1"/>
    </xf>
    <xf numFmtId="0" fontId="27" fillId="0" borderId="2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0" fillId="0" borderId="43" xfId="64" applyFont="1" applyBorder="1" applyAlignment="1">
      <alignment horizontal="center" vertical="center" wrapText="1"/>
    </xf>
    <xf numFmtId="0" fontId="10" fillId="0" borderId="39" xfId="64" applyFont="1" applyBorder="1" applyAlignment="1">
      <alignment horizontal="center" vertical="center" wrapText="1"/>
    </xf>
    <xf numFmtId="0" fontId="10" fillId="0" borderId="51" xfId="64" applyFont="1" applyBorder="1" applyAlignment="1">
      <alignment horizontal="center" vertical="center" wrapText="1"/>
    </xf>
    <xf numFmtId="1" fontId="13" fillId="0" borderId="91" xfId="64" applyNumberFormat="1" applyFont="1" applyBorder="1" applyAlignment="1">
      <alignment horizontal="center" vertical="center"/>
    </xf>
    <xf numFmtId="1" fontId="12" fillId="0" borderId="103" xfId="64" applyNumberFormat="1" applyFont="1" applyBorder="1" applyAlignment="1">
      <alignment horizontal="center" vertical="center"/>
    </xf>
    <xf numFmtId="1" fontId="12" fillId="0" borderId="102" xfId="64" applyNumberFormat="1" applyFont="1" applyBorder="1" applyAlignment="1">
      <alignment horizontal="center" vertical="center"/>
    </xf>
    <xf numFmtId="1" fontId="12" fillId="0" borderId="91" xfId="64" applyNumberFormat="1" applyFont="1" applyBorder="1" applyAlignment="1">
      <alignment horizontal="center" vertical="center"/>
    </xf>
    <xf numFmtId="1" fontId="13" fillId="0" borderId="90" xfId="64" applyNumberFormat="1" applyFont="1" applyBorder="1" applyAlignment="1">
      <alignment horizontal="center" vertical="center"/>
    </xf>
    <xf numFmtId="1" fontId="13" fillId="0" borderId="102" xfId="64" applyNumberFormat="1" applyFont="1" applyBorder="1" applyAlignment="1">
      <alignment horizontal="center" vertical="center"/>
    </xf>
    <xf numFmtId="0" fontId="18" fillId="0" borderId="23" xfId="64" applyFont="1" applyBorder="1" applyAlignment="1">
      <alignment horizontal="center" vertical="center" wrapText="1"/>
    </xf>
    <xf numFmtId="0" fontId="18" fillId="0" borderId="23" xfId="64" applyFont="1" applyBorder="1" applyAlignment="1">
      <alignment horizontal="center" vertical="center"/>
    </xf>
    <xf numFmtId="0" fontId="19" fillId="0" borderId="23" xfId="64" applyFont="1" applyBorder="1"/>
    <xf numFmtId="1" fontId="13" fillId="0" borderId="23" xfId="64" applyNumberFormat="1" applyFont="1" applyBorder="1" applyAlignment="1">
      <alignment horizontal="center" vertical="center"/>
    </xf>
    <xf numFmtId="1" fontId="12" fillId="0" borderId="23" xfId="64" applyNumberFormat="1" applyFont="1" applyBorder="1" applyAlignment="1">
      <alignment horizontal="center" vertical="center"/>
    </xf>
    <xf numFmtId="1" fontId="16" fillId="25" borderId="23" xfId="64" applyNumberFormat="1" applyFill="1" applyBorder="1"/>
    <xf numFmtId="0" fontId="10" fillId="0" borderId="23" xfId="66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13" fillId="0" borderId="12" xfId="64" applyFont="1" applyBorder="1" applyAlignment="1">
      <alignment horizontal="center" vertical="center"/>
    </xf>
    <xf numFmtId="49" fontId="13" fillId="0" borderId="23" xfId="64" applyNumberFormat="1" applyFont="1" applyBorder="1" applyAlignment="1">
      <alignment horizontal="center" vertical="center"/>
    </xf>
    <xf numFmtId="0" fontId="12" fillId="0" borderId="59" xfId="64" applyFont="1" applyBorder="1" applyAlignment="1">
      <alignment horizontal="center" vertical="center"/>
    </xf>
    <xf numFmtId="49" fontId="13" fillId="0" borderId="59" xfId="64" applyNumberFormat="1" applyFont="1" applyBorder="1" applyAlignment="1">
      <alignment horizontal="center" vertical="center" wrapText="1"/>
    </xf>
    <xf numFmtId="0" fontId="7" fillId="0" borderId="23" xfId="64" applyFont="1" applyBorder="1" applyAlignment="1">
      <alignment horizontal="center" vertical="center"/>
    </xf>
    <xf numFmtId="0" fontId="16" fillId="0" borderId="23" xfId="64" applyBorder="1"/>
    <xf numFmtId="49" fontId="13" fillId="0" borderId="12" xfId="64" applyNumberFormat="1" applyFont="1" applyBorder="1" applyAlignment="1">
      <alignment horizontal="center" vertical="center"/>
    </xf>
    <xf numFmtId="0" fontId="13" fillId="0" borderId="26" xfId="64" applyFont="1" applyBorder="1" applyAlignment="1">
      <alignment horizontal="center" vertical="center"/>
    </xf>
    <xf numFmtId="0" fontId="13" fillId="0" borderId="48" xfId="64" applyFont="1" applyBorder="1" applyAlignment="1">
      <alignment horizontal="center" vertical="center"/>
    </xf>
    <xf numFmtId="0" fontId="13" fillId="0" borderId="41" xfId="64" applyFont="1" applyBorder="1" applyAlignment="1">
      <alignment horizontal="center" vertical="center"/>
    </xf>
    <xf numFmtId="49" fontId="13" fillId="0" borderId="12" xfId="64" applyNumberFormat="1" applyFont="1" applyBorder="1" applyAlignment="1">
      <alignment horizontal="left" vertical="center" wrapText="1"/>
    </xf>
    <xf numFmtId="49" fontId="13" fillId="0" borderId="23" xfId="64" applyNumberFormat="1" applyFont="1" applyBorder="1" applyAlignment="1">
      <alignment horizontal="left" vertical="center" wrapText="1"/>
    </xf>
    <xf numFmtId="49" fontId="13" fillId="0" borderId="10" xfId="64" applyNumberFormat="1" applyFont="1" applyBorder="1" applyAlignment="1">
      <alignment horizontal="left" vertical="center" wrapText="1"/>
    </xf>
    <xf numFmtId="0" fontId="12" fillId="0" borderId="26" xfId="64" applyFont="1" applyBorder="1" applyAlignment="1">
      <alignment horizontal="center" vertical="center"/>
    </xf>
    <xf numFmtId="0" fontId="12" fillId="0" borderId="48" xfId="64" applyFont="1" applyBorder="1" applyAlignment="1">
      <alignment horizontal="center" vertical="center"/>
    </xf>
    <xf numFmtId="0" fontId="12" fillId="0" borderId="41" xfId="64" applyFont="1" applyBorder="1" applyAlignment="1">
      <alignment horizontal="center" vertical="center"/>
    </xf>
    <xf numFmtId="49" fontId="13" fillId="0" borderId="59" xfId="64" applyNumberFormat="1" applyFont="1" applyBorder="1" applyAlignment="1">
      <alignment horizontal="center" vertical="center" wrapText="1"/>
    </xf>
    <xf numFmtId="49" fontId="13" fillId="0" borderId="39" xfId="64" applyNumberFormat="1" applyFont="1" applyBorder="1" applyAlignment="1">
      <alignment horizontal="center" vertical="center" wrapText="1"/>
    </xf>
    <xf numFmtId="49" fontId="13" fillId="0" borderId="34" xfId="64" applyNumberFormat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1" fillId="0" borderId="64" xfId="0" applyFont="1" applyBorder="1" applyAlignment="1">
      <alignment horizontal="center" vertical="center" wrapText="1"/>
    </xf>
    <xf numFmtId="49" fontId="12" fillId="0" borderId="12" xfId="64" applyNumberFormat="1" applyFont="1" applyBorder="1" applyAlignment="1">
      <alignment horizontal="left" vertical="center" wrapText="1"/>
    </xf>
    <xf numFmtId="49" fontId="12" fillId="0" borderId="23" xfId="64" applyNumberFormat="1" applyFont="1" applyBorder="1" applyAlignment="1">
      <alignment horizontal="left" vertical="center" wrapText="1"/>
    </xf>
    <xf numFmtId="49" fontId="12" fillId="0" borderId="10" xfId="64" applyNumberFormat="1" applyFont="1" applyBorder="1" applyAlignment="1">
      <alignment horizontal="left" vertical="center" wrapText="1"/>
    </xf>
    <xf numFmtId="0" fontId="2" fillId="0" borderId="59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6" fillId="0" borderId="12" xfId="65" applyFont="1" applyBorder="1" applyAlignment="1">
      <alignment horizontal="center" vertical="center" wrapText="1"/>
    </xf>
    <xf numFmtId="0" fontId="6" fillId="0" borderId="17" xfId="65" applyFont="1" applyBorder="1" applyAlignment="1">
      <alignment horizontal="center" vertical="center" wrapText="1"/>
    </xf>
    <xf numFmtId="49" fontId="10" fillId="0" borderId="12" xfId="64" applyNumberFormat="1" applyFont="1" applyBorder="1" applyAlignment="1">
      <alignment horizontal="center" vertical="center"/>
    </xf>
    <xf numFmtId="49" fontId="10" fillId="0" borderId="17" xfId="64" applyNumberFormat="1" applyFont="1" applyBorder="1" applyAlignment="1">
      <alignment horizontal="center" vertical="center"/>
    </xf>
    <xf numFmtId="0" fontId="10" fillId="0" borderId="26" xfId="64" applyFont="1" applyBorder="1" applyAlignment="1">
      <alignment horizontal="center" vertical="center" textRotation="90"/>
    </xf>
    <xf numFmtId="0" fontId="10" fillId="0" borderId="19" xfId="64" applyFont="1" applyBorder="1" applyAlignment="1">
      <alignment horizontal="center" vertical="center" textRotation="90"/>
    </xf>
    <xf numFmtId="0" fontId="10" fillId="0" borderId="90" xfId="64" applyFont="1" applyBorder="1" applyAlignment="1">
      <alignment horizontal="center"/>
    </xf>
    <xf numFmtId="0" fontId="10" fillId="0" borderId="70" xfId="64" applyFont="1" applyBorder="1" applyAlignment="1">
      <alignment horizontal="center"/>
    </xf>
    <xf numFmtId="0" fontId="6" fillId="0" borderId="23" xfId="66" applyFont="1" applyBorder="1" applyAlignment="1">
      <alignment horizontal="center" vertical="center"/>
    </xf>
    <xf numFmtId="0" fontId="53" fillId="0" borderId="23" xfId="66" applyFont="1" applyBorder="1" applyAlignment="1">
      <alignment horizontal="center" vertical="center"/>
    </xf>
    <xf numFmtId="0" fontId="10" fillId="0" borderId="12" xfId="64" applyFont="1" applyBorder="1" applyAlignment="1">
      <alignment horizontal="center" vertical="center"/>
    </xf>
    <xf numFmtId="0" fontId="10" fillId="0" borderId="17" xfId="64" applyFont="1" applyBorder="1" applyAlignment="1">
      <alignment horizontal="center" vertical="center"/>
    </xf>
    <xf numFmtId="0" fontId="10" fillId="0" borderId="25" xfId="64" applyFont="1" applyBorder="1" applyAlignment="1">
      <alignment horizontal="center" vertical="center" wrapText="1"/>
    </xf>
    <xf numFmtId="0" fontId="10" fillId="0" borderId="27" xfId="64" applyFont="1" applyBorder="1" applyAlignment="1">
      <alignment horizontal="center" vertical="center" wrapText="1"/>
    </xf>
    <xf numFmtId="0" fontId="10" fillId="0" borderId="12" xfId="64" applyFont="1" applyBorder="1" applyAlignment="1">
      <alignment horizontal="center" vertical="center" wrapText="1"/>
    </xf>
    <xf numFmtId="0" fontId="10" fillId="0" borderId="17" xfId="64" applyFont="1" applyBorder="1" applyAlignment="1">
      <alignment horizontal="center" vertical="center" wrapText="1"/>
    </xf>
    <xf numFmtId="0" fontId="10" fillId="0" borderId="10" xfId="64" applyFont="1" applyBorder="1" applyAlignment="1">
      <alignment horizontal="center" vertical="center" wrapText="1"/>
    </xf>
    <xf numFmtId="49" fontId="12" fillId="0" borderId="59" xfId="64" applyNumberFormat="1" applyFont="1" applyBorder="1" applyAlignment="1">
      <alignment horizontal="left" vertical="center" wrapText="1"/>
    </xf>
    <xf numFmtId="49" fontId="12" fillId="0" borderId="39" xfId="64" applyNumberFormat="1" applyFont="1" applyBorder="1" applyAlignment="1">
      <alignment horizontal="left" vertical="center" wrapText="1"/>
    </xf>
    <xf numFmtId="49" fontId="12" fillId="0" borderId="34" xfId="64" applyNumberFormat="1" applyFont="1" applyBorder="1" applyAlignment="1">
      <alignment horizontal="left" vertical="center" wrapText="1"/>
    </xf>
    <xf numFmtId="49" fontId="12" fillId="0" borderId="59" xfId="64" applyNumberFormat="1" applyFont="1" applyBorder="1" applyAlignment="1">
      <alignment horizontal="center" vertical="center" wrapText="1"/>
    </xf>
    <xf numFmtId="49" fontId="12" fillId="0" borderId="39" xfId="64" applyNumberFormat="1" applyFont="1" applyBorder="1" applyAlignment="1">
      <alignment horizontal="center" vertical="center" wrapText="1"/>
    </xf>
    <xf numFmtId="49" fontId="12" fillId="0" borderId="34" xfId="64" applyNumberFormat="1" applyFont="1" applyBorder="1" applyAlignment="1">
      <alignment horizontal="center" vertical="center" wrapText="1"/>
    </xf>
    <xf numFmtId="0" fontId="12" fillId="0" borderId="62" xfId="64" applyFont="1" applyBorder="1" applyAlignment="1">
      <alignment horizontal="center" vertical="center"/>
    </xf>
    <xf numFmtId="0" fontId="12" fillId="0" borderId="43" xfId="64" applyFont="1" applyBorder="1" applyAlignment="1">
      <alignment horizontal="center" vertical="center"/>
    </xf>
    <xf numFmtId="0" fontId="12" fillId="0" borderId="64" xfId="64" applyFont="1" applyBorder="1" applyAlignment="1">
      <alignment horizontal="center" vertical="center"/>
    </xf>
    <xf numFmtId="49" fontId="13" fillId="0" borderId="12" xfId="64" applyNumberFormat="1" applyFont="1" applyBorder="1" applyAlignment="1">
      <alignment horizontal="center" vertical="center" wrapText="1"/>
    </xf>
    <xf numFmtId="49" fontId="13" fillId="0" borderId="23" xfId="64" applyNumberFormat="1" applyFont="1" applyBorder="1" applyAlignment="1">
      <alignment horizontal="center" vertical="center" wrapText="1"/>
    </xf>
    <xf numFmtId="49" fontId="13" fillId="0" borderId="10" xfId="64" applyNumberFormat="1" applyFont="1" applyBorder="1" applyAlignment="1">
      <alignment horizontal="center" vertical="center" wrapText="1"/>
    </xf>
    <xf numFmtId="0" fontId="12" fillId="0" borderId="97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62" xfId="0" applyFont="1" applyBorder="1" applyAlignment="1">
      <alignment horizontal="center" vertical="center" textRotation="90"/>
    </xf>
    <xf numFmtId="0" fontId="10" fillId="0" borderId="64" xfId="0" applyFont="1" applyBorder="1" applyAlignment="1">
      <alignment horizontal="center" vertical="center" textRotation="90"/>
    </xf>
    <xf numFmtId="0" fontId="6" fillId="0" borderId="10" xfId="65" applyFont="1" applyBorder="1" applyAlignment="1">
      <alignment horizontal="center" vertical="center" wrapText="1"/>
    </xf>
    <xf numFmtId="0" fontId="10" fillId="0" borderId="59" xfId="0" applyFont="1" applyBorder="1" applyAlignment="1">
      <alignment horizontal="center" vertical="center" textRotation="90"/>
    </xf>
    <xf numFmtId="0" fontId="10" fillId="0" borderId="34" xfId="0" applyFont="1" applyBorder="1" applyAlignment="1">
      <alignment horizontal="center" vertical="center" textRotation="90"/>
    </xf>
    <xf numFmtId="0" fontId="10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textRotation="90" wrapText="1"/>
    </xf>
    <xf numFmtId="0" fontId="10" fillId="0" borderId="10" xfId="0" applyFont="1" applyBorder="1" applyAlignment="1">
      <alignment horizontal="center" vertical="center" textRotation="90" wrapText="1"/>
    </xf>
    <xf numFmtId="0" fontId="10" fillId="0" borderId="13" xfId="0" applyFont="1" applyBorder="1" applyAlignment="1">
      <alignment horizontal="center" vertical="center" textRotation="90" wrapText="1"/>
    </xf>
    <xf numFmtId="0" fontId="10" fillId="0" borderId="21" xfId="0" applyFont="1" applyBorder="1" applyAlignment="1">
      <alignment horizontal="center" vertical="center" textRotation="90" wrapText="1"/>
    </xf>
    <xf numFmtId="49" fontId="10" fillId="0" borderId="12" xfId="0" applyNumberFormat="1" applyFont="1" applyBorder="1" applyAlignment="1">
      <alignment horizontal="center" vertical="center" textRotation="90"/>
    </xf>
    <xf numFmtId="49" fontId="10" fillId="0" borderId="10" xfId="0" applyNumberFormat="1" applyFont="1" applyBorder="1" applyAlignment="1">
      <alignment horizontal="center" vertical="center" textRotation="90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10" fillId="0" borderId="59" xfId="0" applyNumberFormat="1" applyFont="1" applyBorder="1" applyAlignment="1">
      <alignment horizontal="center" vertical="center" textRotation="90"/>
    </xf>
    <xf numFmtId="49" fontId="10" fillId="0" borderId="34" xfId="0" applyNumberFormat="1" applyFont="1" applyBorder="1" applyAlignment="1">
      <alignment horizontal="center" vertical="center" textRotation="90"/>
    </xf>
    <xf numFmtId="0" fontId="13" fillId="0" borderId="62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3" fillId="0" borderId="59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2" fontId="13" fillId="0" borderId="63" xfId="0" applyNumberFormat="1" applyFont="1" applyBorder="1" applyAlignment="1">
      <alignment horizontal="center" vertical="center" textRotation="90"/>
    </xf>
    <xf numFmtId="0" fontId="0" fillId="0" borderId="54" xfId="0" applyBorder="1" applyAlignment="1">
      <alignment horizontal="center" vertical="center" textRotation="90"/>
    </xf>
    <xf numFmtId="0" fontId="0" fillId="0" borderId="100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10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 textRotation="90"/>
    </xf>
    <xf numFmtId="0" fontId="10" fillId="0" borderId="22" xfId="0" applyFont="1" applyBorder="1" applyAlignment="1">
      <alignment horizontal="center" vertical="center" textRotation="90"/>
    </xf>
    <xf numFmtId="0" fontId="12" fillId="0" borderId="69" xfId="0" applyFont="1" applyBorder="1" applyAlignment="1">
      <alignment horizontal="center" vertical="center"/>
    </xf>
    <xf numFmtId="0" fontId="12" fillId="0" borderId="83" xfId="0" applyFont="1" applyBorder="1" applyAlignment="1">
      <alignment horizontal="center" vertical="center"/>
    </xf>
    <xf numFmtId="0" fontId="12" fillId="0" borderId="8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01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2" fontId="13" fillId="0" borderId="31" xfId="0" applyNumberFormat="1" applyFont="1" applyBorder="1" applyAlignment="1">
      <alignment horizontal="center" vertical="center" textRotation="90"/>
    </xf>
    <xf numFmtId="2" fontId="13" fillId="0" borderId="20" xfId="0" applyNumberFormat="1" applyFont="1" applyBorder="1" applyAlignment="1">
      <alignment horizontal="center" vertical="center" textRotation="90"/>
    </xf>
    <xf numFmtId="2" fontId="13" fillId="0" borderId="22" xfId="0" applyNumberFormat="1" applyFont="1" applyBorder="1" applyAlignment="1">
      <alignment horizontal="center" vertical="center" textRotation="90"/>
    </xf>
    <xf numFmtId="0" fontId="0" fillId="0" borderId="49" xfId="0" applyBorder="1" applyAlignment="1">
      <alignment horizontal="center" vertical="center" textRotation="90"/>
    </xf>
    <xf numFmtId="0" fontId="0" fillId="0" borderId="51" xfId="0" applyBorder="1" applyAlignment="1">
      <alignment horizontal="center" vertical="center" textRotation="90"/>
    </xf>
    <xf numFmtId="0" fontId="0" fillId="0" borderId="35" xfId="0" applyBorder="1" applyAlignment="1">
      <alignment horizontal="center" vertical="center" textRotation="90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2" fontId="13" fillId="0" borderId="54" xfId="0" applyNumberFormat="1" applyFont="1" applyBorder="1" applyAlignment="1">
      <alignment horizontal="center" vertical="center" textRotation="90"/>
    </xf>
    <xf numFmtId="2" fontId="13" fillId="0" borderId="36" xfId="0" applyNumberFormat="1" applyFont="1" applyBorder="1" applyAlignment="1">
      <alignment horizontal="center" vertical="center" textRotation="90"/>
    </xf>
    <xf numFmtId="0" fontId="12" fillId="0" borderId="65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2" fontId="13" fillId="0" borderId="30" xfId="0" applyNumberFormat="1" applyFont="1" applyBorder="1" applyAlignment="1">
      <alignment horizontal="center" vertical="center" textRotation="90"/>
    </xf>
    <xf numFmtId="2" fontId="13" fillId="0" borderId="53" xfId="0" applyNumberFormat="1" applyFont="1" applyBorder="1" applyAlignment="1">
      <alignment horizontal="center" vertical="center" textRotation="90"/>
    </xf>
    <xf numFmtId="0" fontId="0" fillId="0" borderId="21" xfId="0" applyBorder="1" applyAlignment="1">
      <alignment horizontal="center" vertical="center"/>
    </xf>
    <xf numFmtId="0" fontId="13" fillId="0" borderId="29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2" fontId="13" fillId="0" borderId="21" xfId="0" applyNumberFormat="1" applyFont="1" applyBorder="1" applyAlignment="1">
      <alignment horizontal="center" vertical="center" textRotation="90"/>
    </xf>
    <xf numFmtId="2" fontId="13" fillId="0" borderId="60" xfId="0" applyNumberFormat="1" applyFont="1" applyBorder="1" applyAlignment="1">
      <alignment horizontal="center" vertical="center" textRotation="90"/>
    </xf>
    <xf numFmtId="2" fontId="13" fillId="0" borderId="51" xfId="0" applyNumberFormat="1" applyFont="1" applyBorder="1" applyAlignment="1">
      <alignment horizontal="center" vertical="center" textRotation="90"/>
    </xf>
    <xf numFmtId="2" fontId="13" fillId="0" borderId="49" xfId="0" applyNumberFormat="1" applyFont="1" applyBorder="1" applyAlignment="1">
      <alignment horizontal="center" vertical="center" textRotation="90"/>
    </xf>
    <xf numFmtId="2" fontId="13" fillId="0" borderId="35" xfId="0" applyNumberFormat="1" applyFont="1" applyBorder="1" applyAlignment="1">
      <alignment horizontal="center" vertical="center" textRotation="90"/>
    </xf>
    <xf numFmtId="2" fontId="13" fillId="0" borderId="13" xfId="0" applyNumberFormat="1" applyFont="1" applyBorder="1" applyAlignment="1">
      <alignment horizontal="center" vertical="center" textRotation="90"/>
    </xf>
    <xf numFmtId="0" fontId="13" fillId="0" borderId="12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</cellXfs>
  <cellStyles count="67">
    <cellStyle name="20% — акцент1 2" xfId="1" xr:uid="{00000000-0005-0000-0000-000000000000}"/>
    <cellStyle name="20% — акцент2 2" xfId="2" xr:uid="{00000000-0005-0000-0000-000001000000}"/>
    <cellStyle name="20% — акцент3 2" xfId="3" xr:uid="{00000000-0005-0000-0000-000002000000}"/>
    <cellStyle name="20% — акцент4 2" xfId="4" xr:uid="{00000000-0005-0000-0000-000003000000}"/>
    <cellStyle name="20% — акцент5 2" xfId="5" xr:uid="{00000000-0005-0000-0000-000004000000}"/>
    <cellStyle name="20% — акцент6 2" xfId="6" xr:uid="{00000000-0005-0000-0000-000005000000}"/>
    <cellStyle name="40% — акцент1 2" xfId="7" xr:uid="{00000000-0005-0000-0000-000006000000}"/>
    <cellStyle name="40% — акцент2 2" xfId="8" xr:uid="{00000000-0005-0000-0000-000007000000}"/>
    <cellStyle name="40% — акцент3 2" xfId="9" xr:uid="{00000000-0005-0000-0000-000008000000}"/>
    <cellStyle name="40% — акцент4 2" xfId="10" xr:uid="{00000000-0005-0000-0000-000009000000}"/>
    <cellStyle name="40% — акцент5 2" xfId="11" xr:uid="{00000000-0005-0000-0000-00000A000000}"/>
    <cellStyle name="40% — акцент6 2" xfId="12" xr:uid="{00000000-0005-0000-0000-00000B000000}"/>
    <cellStyle name="60% — акцент1 2" xfId="13" xr:uid="{00000000-0005-0000-0000-00000C000000}"/>
    <cellStyle name="60% — акцент2 2" xfId="14" xr:uid="{00000000-0005-0000-0000-00000D000000}"/>
    <cellStyle name="60% — акцент3 2" xfId="15" xr:uid="{00000000-0005-0000-0000-00000E000000}"/>
    <cellStyle name="60% — акцент4 2" xfId="16" xr:uid="{00000000-0005-0000-0000-00000F000000}"/>
    <cellStyle name="60% — акцент5 2" xfId="17" xr:uid="{00000000-0005-0000-0000-000010000000}"/>
    <cellStyle name="60% — акцент6 2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Linked Cell" xfId="34" xr:uid="{00000000-0005-0000-0000-000021000000}"/>
    <cellStyle name="Neutral" xfId="35" xr:uid="{00000000-0005-0000-0000-000022000000}"/>
    <cellStyle name="Note" xfId="36" xr:uid="{00000000-0005-0000-0000-000023000000}"/>
    <cellStyle name="Output" xfId="37" xr:uid="{00000000-0005-0000-0000-000024000000}"/>
    <cellStyle name="TableStyleLight1" xfId="66" xr:uid="{00000000-0005-0000-0000-000025000000}"/>
    <cellStyle name="Title" xfId="38" xr:uid="{00000000-0005-0000-0000-000026000000}"/>
    <cellStyle name="Warning Text" xfId="39" xr:uid="{00000000-0005-0000-0000-000027000000}"/>
    <cellStyle name="Ввод  2" xfId="40" xr:uid="{00000000-0005-0000-0000-000028000000}"/>
    <cellStyle name="Денежный 2" xfId="41" xr:uid="{00000000-0005-0000-0000-000029000000}"/>
    <cellStyle name="Денежный 2 2" xfId="42" xr:uid="{00000000-0005-0000-0000-00002A000000}"/>
    <cellStyle name="Денежный 2 2 2" xfId="43" xr:uid="{00000000-0005-0000-0000-00002B000000}"/>
    <cellStyle name="Денежный 2 3" xfId="44" xr:uid="{00000000-0005-0000-0000-00002C000000}"/>
    <cellStyle name="Денежный 2 3 2" xfId="45" xr:uid="{00000000-0005-0000-0000-00002D000000}"/>
    <cellStyle name="Денежный 2 4" xfId="46" xr:uid="{00000000-0005-0000-0000-00002E000000}"/>
    <cellStyle name="Денежный 2 4 2" xfId="47" xr:uid="{00000000-0005-0000-0000-00002F000000}"/>
    <cellStyle name="Денежный 2 5" xfId="48" xr:uid="{00000000-0005-0000-0000-000030000000}"/>
    <cellStyle name="Денежный 3" xfId="49" xr:uid="{00000000-0005-0000-0000-000031000000}"/>
    <cellStyle name="Денежный 3 2" xfId="50" xr:uid="{00000000-0005-0000-0000-000032000000}"/>
    <cellStyle name="Денежный 3 3" xfId="51" xr:uid="{00000000-0005-0000-0000-000033000000}"/>
    <cellStyle name="Денежный 4" xfId="52" xr:uid="{00000000-0005-0000-0000-000034000000}"/>
    <cellStyle name="Денежный 4 2" xfId="53" xr:uid="{00000000-0005-0000-0000-000035000000}"/>
    <cellStyle name="Денежный 4 3" xfId="54" xr:uid="{00000000-0005-0000-0000-000036000000}"/>
    <cellStyle name="Денежный 5" xfId="55" xr:uid="{00000000-0005-0000-0000-000037000000}"/>
    <cellStyle name="Денежный 5 2" xfId="56" xr:uid="{00000000-0005-0000-0000-000038000000}"/>
    <cellStyle name="Денежный 5 3" xfId="57" xr:uid="{00000000-0005-0000-0000-000039000000}"/>
    <cellStyle name="Денежный 6" xfId="58" xr:uid="{00000000-0005-0000-0000-00003A000000}"/>
    <cellStyle name="Денежный 7" xfId="59" xr:uid="{00000000-0005-0000-0000-00003B000000}"/>
    <cellStyle name="Итог 2" xfId="60" xr:uid="{00000000-0005-0000-0000-00003C000000}"/>
    <cellStyle name="Обычный" xfId="0" builtinId="0"/>
    <cellStyle name="Обычный 12" xfId="61" xr:uid="{00000000-0005-0000-0000-00003E000000}"/>
    <cellStyle name="Обычный 12 2" xfId="62" xr:uid="{00000000-0005-0000-0000-00003F000000}"/>
    <cellStyle name="Обычный 2" xfId="63" xr:uid="{00000000-0005-0000-0000-000040000000}"/>
    <cellStyle name="Обычный_2015_Зразок-заповнення-Розподілу" xfId="64" xr:uid="{00000000-0005-0000-0000-000041000000}"/>
    <cellStyle name="Обычный_Бланк Форма №3" xfId="65" xr:uid="{00000000-0005-0000-0000-000042000000}"/>
  </cellStyles>
  <dxfs count="1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35"/>
    <pageSetUpPr fitToPage="1"/>
  </sheetPr>
  <dimension ref="A1:AF80"/>
  <sheetViews>
    <sheetView tabSelected="1" view="pageBreakPreview" topLeftCell="A24" zoomScale="85" zoomScaleNormal="85" zoomScaleSheetLayoutView="85" workbookViewId="0">
      <selection activeCell="C46" sqref="C46"/>
    </sheetView>
  </sheetViews>
  <sheetFormatPr defaultColWidth="9.1328125" defaultRowHeight="14.25" x14ac:dyDescent="0.45"/>
  <cols>
    <col min="1" max="4" width="15.3984375" style="114" customWidth="1"/>
    <col min="5" max="5" width="15.3984375" style="112" customWidth="1"/>
    <col min="6" max="7" width="15.3984375" style="113" customWidth="1"/>
    <col min="8" max="28" width="15.3984375" style="114" customWidth="1"/>
    <col min="29" max="29" width="9.1328125" style="115" customWidth="1"/>
    <col min="30" max="30" width="15.1328125" style="116" customWidth="1"/>
    <col min="31" max="16384" width="9.1328125" style="116"/>
  </cols>
  <sheetData>
    <row r="1" spans="1:29" s="224" customFormat="1" ht="11.25" customHeight="1" x14ac:dyDescent="0.45">
      <c r="A1" s="221"/>
      <c r="B1" s="221"/>
      <c r="C1" s="221"/>
      <c r="D1" s="221"/>
      <c r="E1" s="222"/>
      <c r="F1" s="223"/>
      <c r="G1" s="223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417"/>
    </row>
    <row r="2" spans="1:29" s="458" customFormat="1" ht="18" customHeight="1" x14ac:dyDescent="0.35">
      <c r="A2" s="489" t="s">
        <v>56</v>
      </c>
      <c r="B2" s="489"/>
      <c r="C2" s="489"/>
      <c r="D2" s="489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9"/>
      <c r="P2" s="489"/>
      <c r="Q2" s="489"/>
      <c r="R2" s="489"/>
      <c r="S2" s="489"/>
      <c r="T2" s="489"/>
      <c r="U2" s="489"/>
      <c r="V2" s="489"/>
      <c r="W2" s="489"/>
      <c r="X2" s="489"/>
      <c r="Y2" s="489"/>
      <c r="Z2" s="489"/>
      <c r="AA2" s="489"/>
      <c r="AB2" s="489"/>
      <c r="AC2" s="489"/>
    </row>
    <row r="3" spans="1:29" s="459" customFormat="1" ht="31.5" customHeight="1" thickBot="1" x14ac:dyDescent="0.5">
      <c r="A3" s="490" t="s">
        <v>143</v>
      </c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  <c r="Y3" s="490"/>
      <c r="Z3" s="490"/>
      <c r="AA3" s="490"/>
      <c r="AB3" s="490"/>
      <c r="AC3" s="490"/>
    </row>
    <row r="4" spans="1:29" s="88" customFormat="1" ht="31.5" customHeight="1" x14ac:dyDescent="0.3">
      <c r="A4" s="485" t="s">
        <v>7</v>
      </c>
      <c r="B4" s="481" t="s">
        <v>8</v>
      </c>
      <c r="C4" s="481" t="s">
        <v>9</v>
      </c>
      <c r="D4" s="491" t="s">
        <v>10</v>
      </c>
      <c r="E4" s="495"/>
      <c r="F4" s="495" t="s">
        <v>0</v>
      </c>
      <c r="G4" s="483" t="s">
        <v>42</v>
      </c>
      <c r="H4" s="493" t="s">
        <v>1</v>
      </c>
      <c r="I4" s="487" t="s">
        <v>13</v>
      </c>
      <c r="J4" s="488"/>
      <c r="K4" s="488"/>
      <c r="L4" s="488"/>
      <c r="M4" s="488"/>
      <c r="N4" s="488"/>
      <c r="O4" s="488"/>
      <c r="P4" s="488"/>
      <c r="Q4" s="488"/>
      <c r="R4" s="488"/>
      <c r="S4" s="488"/>
      <c r="T4" s="488"/>
      <c r="U4" s="488"/>
      <c r="V4" s="488"/>
      <c r="W4" s="488"/>
      <c r="X4" s="488"/>
      <c r="Y4" s="488"/>
      <c r="Z4" s="488"/>
      <c r="AA4" s="488"/>
      <c r="AB4" s="488"/>
      <c r="AC4" s="488"/>
    </row>
    <row r="5" spans="1:29" s="88" customFormat="1" ht="31.5" customHeight="1" thickBot="1" x14ac:dyDescent="0.35">
      <c r="A5" s="486"/>
      <c r="B5" s="482"/>
      <c r="C5" s="482"/>
      <c r="D5" s="492"/>
      <c r="E5" s="497"/>
      <c r="F5" s="496"/>
      <c r="G5" s="484"/>
      <c r="H5" s="494"/>
      <c r="I5" s="437" t="s">
        <v>15</v>
      </c>
      <c r="J5" s="438" t="s">
        <v>16</v>
      </c>
      <c r="K5" s="438" t="s">
        <v>17</v>
      </c>
      <c r="L5" s="438" t="s">
        <v>18</v>
      </c>
      <c r="M5" s="438" t="s">
        <v>19</v>
      </c>
      <c r="N5" s="438" t="s">
        <v>20</v>
      </c>
      <c r="O5" s="438" t="s">
        <v>21</v>
      </c>
      <c r="P5" s="438" t="s">
        <v>22</v>
      </c>
      <c r="Q5" s="438" t="s">
        <v>23</v>
      </c>
      <c r="R5" s="438" t="s">
        <v>24</v>
      </c>
      <c r="S5" s="438" t="s">
        <v>25</v>
      </c>
      <c r="T5" s="438" t="s">
        <v>26</v>
      </c>
      <c r="U5" s="438" t="s">
        <v>27</v>
      </c>
      <c r="V5" s="438" t="s">
        <v>28</v>
      </c>
      <c r="W5" s="438" t="s">
        <v>29</v>
      </c>
      <c r="X5" s="438" t="s">
        <v>30</v>
      </c>
      <c r="Y5" s="438" t="s">
        <v>31</v>
      </c>
      <c r="Z5" s="439" t="s">
        <v>32</v>
      </c>
      <c r="AA5" s="452" t="s">
        <v>141</v>
      </c>
      <c r="AB5" s="452" t="s">
        <v>14</v>
      </c>
      <c r="AC5" s="453" t="s">
        <v>142</v>
      </c>
    </row>
    <row r="6" spans="1:29" s="96" customFormat="1" ht="31.5" customHeight="1" thickBot="1" x14ac:dyDescent="0.4">
      <c r="A6" s="89">
        <v>1</v>
      </c>
      <c r="B6" s="90">
        <v>2</v>
      </c>
      <c r="C6" s="90">
        <v>3</v>
      </c>
      <c r="D6" s="91">
        <v>4</v>
      </c>
      <c r="E6" s="92">
        <v>5</v>
      </c>
      <c r="F6" s="92">
        <v>6</v>
      </c>
      <c r="G6" s="93" t="s">
        <v>43</v>
      </c>
      <c r="H6" s="94">
        <v>8</v>
      </c>
      <c r="I6" s="95">
        <v>9</v>
      </c>
      <c r="J6" s="92">
        <v>10</v>
      </c>
      <c r="K6" s="92">
        <v>11</v>
      </c>
      <c r="L6" s="92">
        <v>12</v>
      </c>
      <c r="M6" s="92">
        <v>13</v>
      </c>
      <c r="N6" s="92">
        <v>14</v>
      </c>
      <c r="O6" s="92">
        <v>15</v>
      </c>
      <c r="P6" s="92">
        <v>16</v>
      </c>
      <c r="Q6" s="92">
        <v>17</v>
      </c>
      <c r="R6" s="92">
        <v>18</v>
      </c>
      <c r="S6" s="92">
        <v>19</v>
      </c>
      <c r="T6" s="92">
        <v>20</v>
      </c>
      <c r="U6" s="92">
        <v>21</v>
      </c>
      <c r="V6" s="92">
        <v>22</v>
      </c>
      <c r="W6" s="92">
        <v>23</v>
      </c>
      <c r="X6" s="92">
        <v>24</v>
      </c>
      <c r="Y6" s="92">
        <v>25</v>
      </c>
      <c r="Z6" s="94">
        <v>26</v>
      </c>
      <c r="AA6" s="446"/>
      <c r="AB6" s="447">
        <v>28</v>
      </c>
      <c r="AC6" s="448"/>
    </row>
    <row r="7" spans="1:29" s="100" customFormat="1" ht="31.5" customHeight="1" thickBot="1" x14ac:dyDescent="0.4">
      <c r="A7" s="461">
        <v>1</v>
      </c>
      <c r="B7" s="464" t="s">
        <v>62</v>
      </c>
      <c r="C7" s="464" t="s">
        <v>103</v>
      </c>
      <c r="D7" s="454">
        <v>0.65</v>
      </c>
      <c r="E7" s="97" t="s">
        <v>33</v>
      </c>
      <c r="F7" s="98" t="s">
        <v>49</v>
      </c>
      <c r="G7" s="168" t="s">
        <v>50</v>
      </c>
      <c r="H7" s="172"/>
      <c r="I7" s="103">
        <f>Скалозуб!K23</f>
        <v>32</v>
      </c>
      <c r="J7" s="103">
        <f>Скалозуб!L23</f>
        <v>22</v>
      </c>
      <c r="K7" s="103">
        <f>Скалозуб!M23</f>
        <v>0</v>
      </c>
      <c r="L7" s="103">
        <f>Скалозуб!N23</f>
        <v>3</v>
      </c>
      <c r="M7" s="103">
        <f>Скалозуб!O23</f>
        <v>2.5</v>
      </c>
      <c r="N7" s="103">
        <f>Скалозуб!P23</f>
        <v>0</v>
      </c>
      <c r="O7" s="103">
        <f>Скалозуб!Q23</f>
        <v>0</v>
      </c>
      <c r="P7" s="103">
        <f>Скалозуб!R23</f>
        <v>0</v>
      </c>
      <c r="Q7" s="103">
        <f>Скалозуб!S23</f>
        <v>0</v>
      </c>
      <c r="R7" s="103">
        <f>Скалозуб!T23</f>
        <v>0</v>
      </c>
      <c r="S7" s="103">
        <f>Скалозуб!U23</f>
        <v>5</v>
      </c>
      <c r="T7" s="103">
        <f>Скалозуб!V23</f>
        <v>0</v>
      </c>
      <c r="U7" s="103">
        <f>Скалозуб!W23</f>
        <v>0</v>
      </c>
      <c r="V7" s="103">
        <f>Скалозуб!X23</f>
        <v>0</v>
      </c>
      <c r="W7" s="103">
        <f>Скалозуб!Y23</f>
        <v>0</v>
      </c>
      <c r="X7" s="103">
        <f>Скалозуб!Z23</f>
        <v>0</v>
      </c>
      <c r="Y7" s="103">
        <f>Скалозуб!AA23</f>
        <v>0</v>
      </c>
      <c r="Z7" s="440">
        <f>Скалозуб!AB23</f>
        <v>0</v>
      </c>
      <c r="AA7" s="449"/>
      <c r="AB7" s="449">
        <f>Скалозуб!AC23</f>
        <v>64.5</v>
      </c>
      <c r="AC7" s="450"/>
    </row>
    <row r="8" spans="1:29" s="100" customFormat="1" ht="31.5" customHeight="1" thickBot="1" x14ac:dyDescent="0.4">
      <c r="A8" s="462"/>
      <c r="B8" s="465"/>
      <c r="C8" s="465"/>
      <c r="D8" s="454">
        <v>0.65</v>
      </c>
      <c r="E8" s="101" t="s">
        <v>4</v>
      </c>
      <c r="F8" s="102" t="s">
        <v>49</v>
      </c>
      <c r="G8" s="169" t="s">
        <v>50</v>
      </c>
      <c r="H8" s="173"/>
      <c r="I8" s="103">
        <f>Скалозуб!K61</f>
        <v>132</v>
      </c>
      <c r="J8" s="103">
        <f>Скалозуб!L61</f>
        <v>114</v>
      </c>
      <c r="K8" s="103">
        <f>Скалозуб!M61</f>
        <v>16</v>
      </c>
      <c r="L8" s="103">
        <f>Скалозуб!N61</f>
        <v>4</v>
      </c>
      <c r="M8" s="103">
        <f>Скалозуб!O61</f>
        <v>3</v>
      </c>
      <c r="N8" s="103">
        <f>Скалозуб!P61</f>
        <v>0</v>
      </c>
      <c r="O8" s="103">
        <f>Скалозуб!Q61</f>
        <v>0</v>
      </c>
      <c r="P8" s="103">
        <f>Скалозуб!R61</f>
        <v>3</v>
      </c>
      <c r="Q8" s="103">
        <f>Скалозуб!S61</f>
        <v>0</v>
      </c>
      <c r="R8" s="103">
        <f>Скалозуб!T61</f>
        <v>0</v>
      </c>
      <c r="S8" s="103">
        <f>Скалозуб!U61</f>
        <v>5</v>
      </c>
      <c r="T8" s="103">
        <f>Скалозуб!V61</f>
        <v>0</v>
      </c>
      <c r="U8" s="103">
        <f>Скалозуб!W61</f>
        <v>0</v>
      </c>
      <c r="V8" s="103">
        <f>Скалозуб!X61</f>
        <v>0</v>
      </c>
      <c r="W8" s="103">
        <f>Скалозуб!Y61</f>
        <v>0</v>
      </c>
      <c r="X8" s="103">
        <f>Скалозуб!Z61</f>
        <v>0</v>
      </c>
      <c r="Y8" s="103">
        <f>Скалозуб!AA61</f>
        <v>0</v>
      </c>
      <c r="Z8" s="440">
        <f>Скалозуб!AB61</f>
        <v>0</v>
      </c>
      <c r="AA8" s="449"/>
      <c r="AB8" s="449">
        <f>Скалозуб!AC61</f>
        <v>277</v>
      </c>
      <c r="AC8" s="450"/>
    </row>
    <row r="9" spans="1:29" s="100" customFormat="1" ht="31.5" customHeight="1" thickBot="1" x14ac:dyDescent="0.4">
      <c r="A9" s="463"/>
      <c r="B9" s="466"/>
      <c r="C9" s="466"/>
      <c r="D9" s="454">
        <v>0.65</v>
      </c>
      <c r="E9" s="104" t="s">
        <v>44</v>
      </c>
      <c r="F9" s="105"/>
      <c r="G9" s="170"/>
      <c r="H9" s="174"/>
      <c r="I9" s="111">
        <f>Скалозуб!K63</f>
        <v>164</v>
      </c>
      <c r="J9" s="111">
        <f>Скалозуб!L63</f>
        <v>136</v>
      </c>
      <c r="K9" s="111">
        <f>Скалозуб!M63</f>
        <v>16</v>
      </c>
      <c r="L9" s="111">
        <f>Скалозуб!N63</f>
        <v>7</v>
      </c>
      <c r="M9" s="111">
        <f>Скалозуб!O63</f>
        <v>5.5</v>
      </c>
      <c r="N9" s="111">
        <f>Скалозуб!P63</f>
        <v>0</v>
      </c>
      <c r="O9" s="111">
        <f>Скалозуб!Q63</f>
        <v>0</v>
      </c>
      <c r="P9" s="111">
        <f>Скалозуб!R63</f>
        <v>3</v>
      </c>
      <c r="Q9" s="111">
        <f>Скалозуб!S63</f>
        <v>0</v>
      </c>
      <c r="R9" s="111">
        <f>Скалозуб!T63</f>
        <v>0</v>
      </c>
      <c r="S9" s="111">
        <f>Скалозуб!U63</f>
        <v>10</v>
      </c>
      <c r="T9" s="111">
        <f>Скалозуб!V63</f>
        <v>0</v>
      </c>
      <c r="U9" s="111">
        <f>Скалозуб!W63</f>
        <v>0</v>
      </c>
      <c r="V9" s="111">
        <f>Скалозуб!X63</f>
        <v>0</v>
      </c>
      <c r="W9" s="111">
        <f>Скалозуб!Y63</f>
        <v>0</v>
      </c>
      <c r="X9" s="111">
        <f>Скалозуб!Z63</f>
        <v>0</v>
      </c>
      <c r="Y9" s="111">
        <f>Скалозуб!AA63</f>
        <v>0</v>
      </c>
      <c r="Z9" s="441">
        <f>Скалозуб!AB63</f>
        <v>0</v>
      </c>
      <c r="AA9" s="450"/>
      <c r="AB9" s="450">
        <f>Скалозуб!AC63</f>
        <v>341.5</v>
      </c>
      <c r="AC9" s="450"/>
    </row>
    <row r="10" spans="1:29" s="107" customFormat="1" ht="31.5" customHeight="1" thickBot="1" x14ac:dyDescent="0.4">
      <c r="A10" s="467"/>
      <c r="B10" s="475" t="s">
        <v>45</v>
      </c>
      <c r="C10" s="475"/>
      <c r="D10" s="454">
        <v>0.65</v>
      </c>
      <c r="E10" s="106" t="s">
        <v>33</v>
      </c>
      <c r="F10" s="98" t="s">
        <v>49</v>
      </c>
      <c r="G10" s="168" t="s">
        <v>50</v>
      </c>
      <c r="H10" s="172"/>
      <c r="I10" s="193">
        <f>I7</f>
        <v>32</v>
      </c>
      <c r="J10" s="193">
        <f t="shared" ref="J10:AB10" si="0">J7</f>
        <v>22</v>
      </c>
      <c r="K10" s="193">
        <f t="shared" si="0"/>
        <v>0</v>
      </c>
      <c r="L10" s="193">
        <f t="shared" si="0"/>
        <v>3</v>
      </c>
      <c r="M10" s="193">
        <f t="shared" si="0"/>
        <v>2.5</v>
      </c>
      <c r="N10" s="193">
        <f t="shared" si="0"/>
        <v>0</v>
      </c>
      <c r="O10" s="193">
        <f t="shared" si="0"/>
        <v>0</v>
      </c>
      <c r="P10" s="193">
        <f t="shared" si="0"/>
        <v>0</v>
      </c>
      <c r="Q10" s="193">
        <f t="shared" si="0"/>
        <v>0</v>
      </c>
      <c r="R10" s="193">
        <f t="shared" si="0"/>
        <v>0</v>
      </c>
      <c r="S10" s="193">
        <f t="shared" si="0"/>
        <v>5</v>
      </c>
      <c r="T10" s="193">
        <f t="shared" si="0"/>
        <v>0</v>
      </c>
      <c r="U10" s="193">
        <f t="shared" si="0"/>
        <v>0</v>
      </c>
      <c r="V10" s="193">
        <f t="shared" si="0"/>
        <v>0</v>
      </c>
      <c r="W10" s="193">
        <f t="shared" si="0"/>
        <v>0</v>
      </c>
      <c r="X10" s="193">
        <f t="shared" si="0"/>
        <v>0</v>
      </c>
      <c r="Y10" s="193">
        <f t="shared" si="0"/>
        <v>0</v>
      </c>
      <c r="Z10" s="442">
        <f t="shared" si="0"/>
        <v>0</v>
      </c>
      <c r="AA10" s="450"/>
      <c r="AB10" s="450">
        <f t="shared" si="0"/>
        <v>64.5</v>
      </c>
      <c r="AC10" s="450"/>
    </row>
    <row r="11" spans="1:29" s="107" customFormat="1" ht="31.5" customHeight="1" thickBot="1" x14ac:dyDescent="0.4">
      <c r="A11" s="468"/>
      <c r="B11" s="476"/>
      <c r="C11" s="476"/>
      <c r="D11" s="454">
        <v>0.65</v>
      </c>
      <c r="E11" s="108" t="s">
        <v>4</v>
      </c>
      <c r="F11" s="102" t="s">
        <v>49</v>
      </c>
      <c r="G11" s="169" t="s">
        <v>50</v>
      </c>
      <c r="H11" s="173"/>
      <c r="I11" s="266">
        <f t="shared" ref="I11:AB11" si="1">I8</f>
        <v>132</v>
      </c>
      <c r="J11" s="266">
        <f t="shared" si="1"/>
        <v>114</v>
      </c>
      <c r="K11" s="266">
        <f t="shared" si="1"/>
        <v>16</v>
      </c>
      <c r="L11" s="266">
        <f t="shared" si="1"/>
        <v>4</v>
      </c>
      <c r="M11" s="266">
        <f t="shared" si="1"/>
        <v>3</v>
      </c>
      <c r="N11" s="266">
        <f t="shared" si="1"/>
        <v>0</v>
      </c>
      <c r="O11" s="266">
        <f t="shared" si="1"/>
        <v>0</v>
      </c>
      <c r="P11" s="266">
        <f t="shared" si="1"/>
        <v>3</v>
      </c>
      <c r="Q11" s="266">
        <f t="shared" si="1"/>
        <v>0</v>
      </c>
      <c r="R11" s="266">
        <f t="shared" si="1"/>
        <v>0</v>
      </c>
      <c r="S11" s="266">
        <f t="shared" si="1"/>
        <v>5</v>
      </c>
      <c r="T11" s="266">
        <f t="shared" si="1"/>
        <v>0</v>
      </c>
      <c r="U11" s="266">
        <f t="shared" si="1"/>
        <v>0</v>
      </c>
      <c r="V11" s="266">
        <f t="shared" si="1"/>
        <v>0</v>
      </c>
      <c r="W11" s="266">
        <f t="shared" si="1"/>
        <v>0</v>
      </c>
      <c r="X11" s="266">
        <f t="shared" si="1"/>
        <v>0</v>
      </c>
      <c r="Y11" s="266">
        <f t="shared" si="1"/>
        <v>0</v>
      </c>
      <c r="Z11" s="443">
        <f t="shared" si="1"/>
        <v>0</v>
      </c>
      <c r="AA11" s="450"/>
      <c r="AB11" s="450">
        <f t="shared" si="1"/>
        <v>277</v>
      </c>
      <c r="AC11" s="450"/>
    </row>
    <row r="12" spans="1:29" s="107" customFormat="1" ht="31.5" customHeight="1" thickBot="1" x14ac:dyDescent="0.4">
      <c r="A12" s="469"/>
      <c r="B12" s="477"/>
      <c r="C12" s="477"/>
      <c r="D12" s="454">
        <v>0.65</v>
      </c>
      <c r="E12" s="109" t="s">
        <v>44</v>
      </c>
      <c r="F12" s="105"/>
      <c r="G12" s="170"/>
      <c r="H12" s="174"/>
      <c r="I12" s="111">
        <f t="shared" ref="I12:AB12" si="2">I9</f>
        <v>164</v>
      </c>
      <c r="J12" s="111">
        <f t="shared" si="2"/>
        <v>136</v>
      </c>
      <c r="K12" s="111">
        <f t="shared" si="2"/>
        <v>16</v>
      </c>
      <c r="L12" s="111">
        <f t="shared" si="2"/>
        <v>7</v>
      </c>
      <c r="M12" s="111">
        <f t="shared" si="2"/>
        <v>5.5</v>
      </c>
      <c r="N12" s="111">
        <f t="shared" si="2"/>
        <v>0</v>
      </c>
      <c r="O12" s="111">
        <f t="shared" si="2"/>
        <v>0</v>
      </c>
      <c r="P12" s="111">
        <f t="shared" si="2"/>
        <v>3</v>
      </c>
      <c r="Q12" s="111">
        <f t="shared" si="2"/>
        <v>0</v>
      </c>
      <c r="R12" s="111">
        <f t="shared" si="2"/>
        <v>0</v>
      </c>
      <c r="S12" s="111">
        <f t="shared" si="2"/>
        <v>10</v>
      </c>
      <c r="T12" s="111">
        <f t="shared" si="2"/>
        <v>0</v>
      </c>
      <c r="U12" s="111">
        <f t="shared" si="2"/>
        <v>0</v>
      </c>
      <c r="V12" s="111">
        <f t="shared" si="2"/>
        <v>0</v>
      </c>
      <c r="W12" s="111">
        <f t="shared" si="2"/>
        <v>0</v>
      </c>
      <c r="X12" s="111">
        <f t="shared" si="2"/>
        <v>0</v>
      </c>
      <c r="Y12" s="111">
        <f t="shared" si="2"/>
        <v>0</v>
      </c>
      <c r="Z12" s="441">
        <f t="shared" si="2"/>
        <v>0</v>
      </c>
      <c r="AA12" s="450"/>
      <c r="AB12" s="450">
        <f t="shared" si="2"/>
        <v>341.5</v>
      </c>
      <c r="AC12" s="450"/>
    </row>
    <row r="13" spans="1:29" s="100" customFormat="1" ht="31.5" customHeight="1" thickBot="1" x14ac:dyDescent="0.4">
      <c r="A13" s="461">
        <v>2</v>
      </c>
      <c r="B13" s="464" t="s">
        <v>118</v>
      </c>
      <c r="C13" s="470" t="s">
        <v>69</v>
      </c>
      <c r="D13" s="454">
        <v>1</v>
      </c>
      <c r="E13" s="97" t="s">
        <v>33</v>
      </c>
      <c r="F13" s="98" t="s">
        <v>49</v>
      </c>
      <c r="G13" s="168" t="s">
        <v>50</v>
      </c>
      <c r="H13" s="172"/>
      <c r="I13" s="194">
        <f>Рябцев!K23</f>
        <v>208</v>
      </c>
      <c r="J13" s="194">
        <f>Рябцев!L23</f>
        <v>104</v>
      </c>
      <c r="K13" s="194">
        <f>Рябцев!M23</f>
        <v>16</v>
      </c>
      <c r="L13" s="194">
        <f>Рябцев!N23</f>
        <v>14</v>
      </c>
      <c r="M13" s="194">
        <f>Рябцев!O23</f>
        <v>6</v>
      </c>
      <c r="N13" s="194">
        <f>Рябцев!P23</f>
        <v>0</v>
      </c>
      <c r="O13" s="194">
        <f>Рябцев!Q23</f>
        <v>0</v>
      </c>
      <c r="P13" s="194">
        <f>Рябцев!R23</f>
        <v>0</v>
      </c>
      <c r="Q13" s="194">
        <f>Рябцев!S23</f>
        <v>0</v>
      </c>
      <c r="R13" s="194">
        <f>Рябцев!T23</f>
        <v>0</v>
      </c>
      <c r="S13" s="194">
        <f>Рябцев!U23</f>
        <v>11</v>
      </c>
      <c r="T13" s="194">
        <f>Рябцев!V23</f>
        <v>0</v>
      </c>
      <c r="U13" s="194">
        <f>Рябцев!W23</f>
        <v>0</v>
      </c>
      <c r="V13" s="194">
        <f>Рябцев!X23</f>
        <v>0</v>
      </c>
      <c r="W13" s="194">
        <f>Рябцев!Y23</f>
        <v>0</v>
      </c>
      <c r="X13" s="194">
        <f>Рябцев!Z23</f>
        <v>0</v>
      </c>
      <c r="Y13" s="194">
        <f>Рябцев!AA23</f>
        <v>0</v>
      </c>
      <c r="Z13" s="444">
        <f>Рябцев!AB23</f>
        <v>0</v>
      </c>
      <c r="AA13" s="449"/>
      <c r="AB13" s="449">
        <f>Рябцев!AC23</f>
        <v>359</v>
      </c>
      <c r="AC13" s="450"/>
    </row>
    <row r="14" spans="1:29" s="100" customFormat="1" ht="31.5" customHeight="1" thickBot="1" x14ac:dyDescent="0.4">
      <c r="A14" s="462"/>
      <c r="B14" s="465"/>
      <c r="C14" s="471"/>
      <c r="D14" s="454">
        <v>1</v>
      </c>
      <c r="E14" s="101" t="s">
        <v>4</v>
      </c>
      <c r="F14" s="166" t="s">
        <v>49</v>
      </c>
      <c r="G14" s="167" t="s">
        <v>50</v>
      </c>
      <c r="H14" s="173"/>
      <c r="I14" s="194">
        <f>Рябцев!K57</f>
        <v>102</v>
      </c>
      <c r="J14" s="194">
        <f>Рябцев!L57</f>
        <v>69.8</v>
      </c>
      <c r="K14" s="194">
        <f>Рябцев!M57</f>
        <v>54</v>
      </c>
      <c r="L14" s="194">
        <f>Рябцев!N57</f>
        <v>7</v>
      </c>
      <c r="M14" s="194">
        <f>Рябцев!O57</f>
        <v>3.5</v>
      </c>
      <c r="N14" s="194">
        <f>Рябцев!P57</f>
        <v>0</v>
      </c>
      <c r="O14" s="194">
        <f>Рябцев!Q57</f>
        <v>0</v>
      </c>
      <c r="P14" s="194">
        <f>Рябцев!R57</f>
        <v>0</v>
      </c>
      <c r="Q14" s="194">
        <f>Рябцев!S57</f>
        <v>0</v>
      </c>
      <c r="R14" s="194">
        <f>Рябцев!T57</f>
        <v>0</v>
      </c>
      <c r="S14" s="194">
        <f>Рябцев!U57</f>
        <v>4</v>
      </c>
      <c r="T14" s="194">
        <f>Рябцев!V57</f>
        <v>0</v>
      </c>
      <c r="U14" s="194">
        <f>Рябцев!W57</f>
        <v>0</v>
      </c>
      <c r="V14" s="194">
        <f>Рябцев!X57</f>
        <v>0</v>
      </c>
      <c r="W14" s="194">
        <f>Рябцев!Y57</f>
        <v>0</v>
      </c>
      <c r="X14" s="194">
        <f>Рябцев!Z57</f>
        <v>0</v>
      </c>
      <c r="Y14" s="194">
        <f>Рябцев!AA57</f>
        <v>0</v>
      </c>
      <c r="Z14" s="444">
        <f>Рябцев!AB57</f>
        <v>0</v>
      </c>
      <c r="AA14" s="449"/>
      <c r="AB14" s="449">
        <f>Рябцев!AC57</f>
        <v>240.3</v>
      </c>
      <c r="AC14" s="450"/>
    </row>
    <row r="15" spans="1:29" s="100" customFormat="1" ht="31.5" customHeight="1" thickBot="1" x14ac:dyDescent="0.4">
      <c r="A15" s="463"/>
      <c r="B15" s="466"/>
      <c r="C15" s="472"/>
      <c r="D15" s="454">
        <v>1</v>
      </c>
      <c r="E15" s="104" t="s">
        <v>44</v>
      </c>
      <c r="F15" s="105"/>
      <c r="G15" s="170"/>
      <c r="H15" s="174"/>
      <c r="I15" s="111">
        <f>Рябцев!K59</f>
        <v>310</v>
      </c>
      <c r="J15" s="111">
        <f>Рябцев!L59</f>
        <v>173.8</v>
      </c>
      <c r="K15" s="111">
        <f>Рябцев!M59</f>
        <v>70</v>
      </c>
      <c r="L15" s="111">
        <f>Рябцев!N59</f>
        <v>21</v>
      </c>
      <c r="M15" s="111">
        <f>Рябцев!O59</f>
        <v>9.5</v>
      </c>
      <c r="N15" s="111">
        <f>Рябцев!P59</f>
        <v>0</v>
      </c>
      <c r="O15" s="111">
        <f>Рябцев!Q59</f>
        <v>0</v>
      </c>
      <c r="P15" s="111">
        <f>Рябцев!R59</f>
        <v>0</v>
      </c>
      <c r="Q15" s="111">
        <f>Рябцев!S59</f>
        <v>0</v>
      </c>
      <c r="R15" s="111">
        <f>Рябцев!T59</f>
        <v>0</v>
      </c>
      <c r="S15" s="111">
        <f>Рябцев!U59</f>
        <v>15</v>
      </c>
      <c r="T15" s="111">
        <f>Рябцев!V59</f>
        <v>0</v>
      </c>
      <c r="U15" s="111">
        <f>Рябцев!W59</f>
        <v>0</v>
      </c>
      <c r="V15" s="111">
        <f>Рябцев!X59</f>
        <v>0</v>
      </c>
      <c r="W15" s="111">
        <f>Рябцев!Y59</f>
        <v>0</v>
      </c>
      <c r="X15" s="111">
        <f>Рябцев!Z59</f>
        <v>0</v>
      </c>
      <c r="Y15" s="111">
        <f>Рябцев!AA59</f>
        <v>0</v>
      </c>
      <c r="Z15" s="441">
        <f>Рябцев!AB59</f>
        <v>0</v>
      </c>
      <c r="AA15" s="450"/>
      <c r="AB15" s="450">
        <f>Рябцев!AC59</f>
        <v>599.29999999999995</v>
      </c>
      <c r="AC15" s="450"/>
    </row>
    <row r="16" spans="1:29" s="100" customFormat="1" ht="31.5" customHeight="1" thickBot="1" x14ac:dyDescent="0.4">
      <c r="A16" s="461">
        <v>3</v>
      </c>
      <c r="B16" s="464" t="s">
        <v>68</v>
      </c>
      <c r="C16" s="470" t="s">
        <v>69</v>
      </c>
      <c r="D16" s="454">
        <v>0.25</v>
      </c>
      <c r="E16" s="97" t="s">
        <v>33</v>
      </c>
      <c r="F16" s="98" t="s">
        <v>49</v>
      </c>
      <c r="G16" s="168" t="s">
        <v>50</v>
      </c>
      <c r="H16" s="172"/>
      <c r="I16" s="194">
        <f>Соколовський!K26</f>
        <v>32</v>
      </c>
      <c r="J16" s="194">
        <f>Соколовський!L26</f>
        <v>32</v>
      </c>
      <c r="K16" s="194">
        <f>Соколовський!M26</f>
        <v>0</v>
      </c>
      <c r="L16" s="194">
        <f>Соколовський!N26</f>
        <v>1</v>
      </c>
      <c r="M16" s="194">
        <f>Соколовський!O26</f>
        <v>0.5</v>
      </c>
      <c r="N16" s="194">
        <f>Соколовський!P26</f>
        <v>0</v>
      </c>
      <c r="O16" s="194">
        <f>Соколовський!Q26</f>
        <v>0</v>
      </c>
      <c r="P16" s="194">
        <f>Соколовський!R26</f>
        <v>0</v>
      </c>
      <c r="Q16" s="194">
        <f>Соколовський!S26</f>
        <v>0</v>
      </c>
      <c r="R16" s="194">
        <f>Соколовський!T26</f>
        <v>0</v>
      </c>
      <c r="S16" s="194">
        <f>Соколовський!U26</f>
        <v>17</v>
      </c>
      <c r="T16" s="194">
        <f>Соколовський!V26</f>
        <v>0</v>
      </c>
      <c r="U16" s="194">
        <f>Соколовський!W26</f>
        <v>0</v>
      </c>
      <c r="V16" s="194">
        <f>Соколовський!X26</f>
        <v>0</v>
      </c>
      <c r="W16" s="194">
        <f>Соколовський!Y26</f>
        <v>0</v>
      </c>
      <c r="X16" s="194">
        <f>Соколовський!Z26</f>
        <v>0</v>
      </c>
      <c r="Y16" s="194">
        <f>Соколовський!AA26</f>
        <v>0</v>
      </c>
      <c r="Z16" s="444">
        <f>Соколовський!AB26</f>
        <v>0</v>
      </c>
      <c r="AA16" s="449"/>
      <c r="AB16" s="449">
        <f>Соколовський!AC26</f>
        <v>82.5</v>
      </c>
      <c r="AC16" s="450"/>
    </row>
    <row r="17" spans="1:32" s="100" customFormat="1" ht="31.5" customHeight="1" thickBot="1" x14ac:dyDescent="0.4">
      <c r="A17" s="462"/>
      <c r="B17" s="465"/>
      <c r="C17" s="471"/>
      <c r="D17" s="454">
        <v>0.25</v>
      </c>
      <c r="E17" s="101" t="s">
        <v>4</v>
      </c>
      <c r="F17" s="166" t="s">
        <v>49</v>
      </c>
      <c r="G17" s="167" t="s">
        <v>50</v>
      </c>
      <c r="H17" s="173"/>
      <c r="I17" s="194">
        <f>Соколовський!K76</f>
        <v>15.999999999999995</v>
      </c>
      <c r="J17" s="194">
        <f>Соколовський!L76</f>
        <v>32</v>
      </c>
      <c r="K17" s="194">
        <f>Соколовський!M76</f>
        <v>0</v>
      </c>
      <c r="L17" s="194">
        <f>Соколовський!N76</f>
        <v>0</v>
      </c>
      <c r="M17" s="194">
        <f>Соколовський!O76</f>
        <v>0</v>
      </c>
      <c r="N17" s="194">
        <f>Соколовський!P76</f>
        <v>0</v>
      </c>
      <c r="O17" s="194">
        <f>Соколовський!Q76</f>
        <v>0</v>
      </c>
      <c r="P17" s="194">
        <f>Соколовський!R76</f>
        <v>2</v>
      </c>
      <c r="Q17" s="194">
        <f>Соколовський!S76</f>
        <v>0</v>
      </c>
      <c r="R17" s="194">
        <f>Соколовський!T76</f>
        <v>0</v>
      </c>
      <c r="S17" s="194">
        <f>Соколовський!U76</f>
        <v>12</v>
      </c>
      <c r="T17" s="194">
        <f>Соколовський!V76</f>
        <v>0</v>
      </c>
      <c r="U17" s="194">
        <f>Соколовський!W76</f>
        <v>0</v>
      </c>
      <c r="V17" s="194">
        <f>Соколовський!X76</f>
        <v>0</v>
      </c>
      <c r="W17" s="194">
        <f>Соколовський!Y76</f>
        <v>0</v>
      </c>
      <c r="X17" s="194">
        <f>Соколовський!Z76</f>
        <v>0</v>
      </c>
      <c r="Y17" s="194">
        <f>Соколовський!AA76</f>
        <v>0</v>
      </c>
      <c r="Z17" s="444">
        <f>Соколовський!AB76</f>
        <v>0</v>
      </c>
      <c r="AA17" s="449"/>
      <c r="AB17" s="449">
        <f>Соколовський!AC76</f>
        <v>61.999999999999993</v>
      </c>
      <c r="AC17" s="450"/>
    </row>
    <row r="18" spans="1:32" s="100" customFormat="1" ht="31.5" customHeight="1" thickBot="1" x14ac:dyDescent="0.4">
      <c r="A18" s="463"/>
      <c r="B18" s="466"/>
      <c r="C18" s="472"/>
      <c r="D18" s="454">
        <v>0.25</v>
      </c>
      <c r="E18" s="104" t="s">
        <v>44</v>
      </c>
      <c r="F18" s="105"/>
      <c r="G18" s="170"/>
      <c r="H18" s="174"/>
      <c r="I18" s="111">
        <f>Соколовський!K78</f>
        <v>47.999999999999993</v>
      </c>
      <c r="J18" s="111">
        <f>Соколовський!L78</f>
        <v>64</v>
      </c>
      <c r="K18" s="111">
        <f>Соколовський!M78</f>
        <v>0</v>
      </c>
      <c r="L18" s="111">
        <f>Соколовський!N78</f>
        <v>1</v>
      </c>
      <c r="M18" s="111">
        <f>Соколовський!O78</f>
        <v>0.5</v>
      </c>
      <c r="N18" s="111">
        <f>Соколовський!P78</f>
        <v>0</v>
      </c>
      <c r="O18" s="111">
        <f>Соколовський!Q78</f>
        <v>0</v>
      </c>
      <c r="P18" s="111">
        <f>Соколовський!R78</f>
        <v>2</v>
      </c>
      <c r="Q18" s="111">
        <f>Соколовський!S78</f>
        <v>0</v>
      </c>
      <c r="R18" s="111">
        <f>Соколовський!T78</f>
        <v>0</v>
      </c>
      <c r="S18" s="111">
        <f>Соколовський!U78</f>
        <v>29</v>
      </c>
      <c r="T18" s="111">
        <f>Соколовський!V78</f>
        <v>0</v>
      </c>
      <c r="U18" s="111">
        <f>Соколовський!W78</f>
        <v>0</v>
      </c>
      <c r="V18" s="111">
        <f>Соколовський!X78</f>
        <v>0</v>
      </c>
      <c r="W18" s="111">
        <f>Соколовський!Y78</f>
        <v>0</v>
      </c>
      <c r="X18" s="111">
        <f>Соколовський!Z78</f>
        <v>0</v>
      </c>
      <c r="Y18" s="111">
        <f>Соколовський!AA78</f>
        <v>0</v>
      </c>
      <c r="Z18" s="441">
        <f>Соколовський!AB78</f>
        <v>0</v>
      </c>
      <c r="AA18" s="450"/>
      <c r="AB18" s="450">
        <f>Соколовський!AC78</f>
        <v>144.5</v>
      </c>
      <c r="AC18" s="450"/>
    </row>
    <row r="19" spans="1:32" s="107" customFormat="1" ht="31.5" customHeight="1" thickBot="1" x14ac:dyDescent="0.4">
      <c r="A19" s="473">
        <v>4</v>
      </c>
      <c r="B19" s="478" t="s">
        <v>99</v>
      </c>
      <c r="C19" s="470" t="s">
        <v>100</v>
      </c>
      <c r="D19" s="457" t="s">
        <v>102</v>
      </c>
      <c r="E19" s="97" t="s">
        <v>33</v>
      </c>
      <c r="F19" s="98" t="s">
        <v>49</v>
      </c>
      <c r="G19" s="168" t="s">
        <v>50</v>
      </c>
      <c r="H19" s="172"/>
      <c r="I19" s="194">
        <f>Савчук!K21</f>
        <v>0</v>
      </c>
      <c r="J19" s="194">
        <f>Савчук!L21</f>
        <v>32</v>
      </c>
      <c r="K19" s="194">
        <f>Савчук!M21</f>
        <v>0</v>
      </c>
      <c r="L19" s="194">
        <f>Савчук!N21</f>
        <v>0</v>
      </c>
      <c r="M19" s="194">
        <f>Савчук!O21</f>
        <v>0</v>
      </c>
      <c r="N19" s="194">
        <f>Савчук!P21</f>
        <v>0</v>
      </c>
      <c r="O19" s="194">
        <f>Савчук!Q21</f>
        <v>0</v>
      </c>
      <c r="P19" s="194">
        <f>Савчук!R21</f>
        <v>0</v>
      </c>
      <c r="Q19" s="194">
        <f>Савчук!S21</f>
        <v>0</v>
      </c>
      <c r="R19" s="194">
        <f>Савчук!T21</f>
        <v>0</v>
      </c>
      <c r="S19" s="194">
        <f>Савчук!U21</f>
        <v>0</v>
      </c>
      <c r="T19" s="194">
        <f>Савчук!V21</f>
        <v>0</v>
      </c>
      <c r="U19" s="194">
        <f>Савчук!W21</f>
        <v>0</v>
      </c>
      <c r="V19" s="194">
        <f>Савчук!X21</f>
        <v>0</v>
      </c>
      <c r="W19" s="194">
        <f>Савчук!Y21</f>
        <v>0</v>
      </c>
      <c r="X19" s="194">
        <f>Савчук!Z21</f>
        <v>0</v>
      </c>
      <c r="Y19" s="194">
        <f>Савчук!AA21</f>
        <v>0</v>
      </c>
      <c r="Z19" s="444">
        <f>Савчук!AB21</f>
        <v>0</v>
      </c>
      <c r="AA19" s="449"/>
      <c r="AB19" s="449">
        <f>Савчук!AC21</f>
        <v>32</v>
      </c>
      <c r="AC19" s="450"/>
    </row>
    <row r="20" spans="1:32" s="107" customFormat="1" ht="31.5" customHeight="1" thickBot="1" x14ac:dyDescent="0.4">
      <c r="A20" s="473"/>
      <c r="B20" s="479"/>
      <c r="C20" s="471"/>
      <c r="D20" s="457" t="s">
        <v>144</v>
      </c>
      <c r="E20" s="101" t="s">
        <v>4</v>
      </c>
      <c r="F20" s="102" t="s">
        <v>49</v>
      </c>
      <c r="G20" s="169" t="s">
        <v>50</v>
      </c>
      <c r="H20" s="173"/>
      <c r="I20" s="103">
        <f>Савчук!K51</f>
        <v>0</v>
      </c>
      <c r="J20" s="103">
        <f>Савчук!L51</f>
        <v>0</v>
      </c>
      <c r="K20" s="103">
        <f>Савчук!M51</f>
        <v>0</v>
      </c>
      <c r="L20" s="103">
        <f>Савчук!N51</f>
        <v>0</v>
      </c>
      <c r="M20" s="103">
        <f>Савчук!O51</f>
        <v>0</v>
      </c>
      <c r="N20" s="103">
        <f>Савчук!P51</f>
        <v>0</v>
      </c>
      <c r="O20" s="103">
        <f>Савчук!Q51</f>
        <v>0</v>
      </c>
      <c r="P20" s="103">
        <f>Савчук!R51</f>
        <v>0</v>
      </c>
      <c r="Q20" s="103">
        <f>Савчук!S51</f>
        <v>0</v>
      </c>
      <c r="R20" s="103">
        <f>Савчук!T51</f>
        <v>0</v>
      </c>
      <c r="S20" s="103">
        <f>Савчук!U51</f>
        <v>0</v>
      </c>
      <c r="T20" s="103">
        <f>Савчук!V51</f>
        <v>0</v>
      </c>
      <c r="U20" s="103">
        <f>Савчук!W51</f>
        <v>0</v>
      </c>
      <c r="V20" s="103">
        <f>Савчук!X51</f>
        <v>0</v>
      </c>
      <c r="W20" s="103">
        <f>Савчук!Y51</f>
        <v>0</v>
      </c>
      <c r="X20" s="103">
        <f>Савчук!Z51</f>
        <v>0</v>
      </c>
      <c r="Y20" s="103">
        <f>Савчук!AA51</f>
        <v>0</v>
      </c>
      <c r="Z20" s="440">
        <f>Савчук!AB51</f>
        <v>0</v>
      </c>
      <c r="AA20" s="449"/>
      <c r="AB20" s="449">
        <f>Савчук!AC51</f>
        <v>0</v>
      </c>
      <c r="AC20" s="449" t="s">
        <v>146</v>
      </c>
    </row>
    <row r="21" spans="1:32" s="107" customFormat="1" ht="31.5" customHeight="1" thickBot="1" x14ac:dyDescent="0.4">
      <c r="A21" s="474"/>
      <c r="B21" s="480"/>
      <c r="C21" s="472"/>
      <c r="D21" s="457" t="s">
        <v>145</v>
      </c>
      <c r="E21" s="104" t="s">
        <v>44</v>
      </c>
      <c r="F21" s="245"/>
      <c r="G21" s="247"/>
      <c r="H21" s="248"/>
      <c r="I21" s="111">
        <f>Савчук!K53</f>
        <v>0</v>
      </c>
      <c r="J21" s="111">
        <f>Савчук!L53</f>
        <v>32</v>
      </c>
      <c r="K21" s="111">
        <f>Савчук!M53</f>
        <v>0</v>
      </c>
      <c r="L21" s="111">
        <f>Савчук!N53</f>
        <v>0</v>
      </c>
      <c r="M21" s="111">
        <f>Савчук!O53</f>
        <v>0</v>
      </c>
      <c r="N21" s="111">
        <f>Савчук!P53</f>
        <v>0</v>
      </c>
      <c r="O21" s="111">
        <f>Савчук!Q53</f>
        <v>0</v>
      </c>
      <c r="P21" s="111">
        <f>Савчук!R53</f>
        <v>0</v>
      </c>
      <c r="Q21" s="111">
        <f>Савчук!S53</f>
        <v>0</v>
      </c>
      <c r="R21" s="111">
        <f>Савчук!T53</f>
        <v>0</v>
      </c>
      <c r="S21" s="111">
        <f>Савчук!U53</f>
        <v>0</v>
      </c>
      <c r="T21" s="111">
        <f>Савчук!V53</f>
        <v>0</v>
      </c>
      <c r="U21" s="111">
        <f>Савчук!W53</f>
        <v>0</v>
      </c>
      <c r="V21" s="111">
        <f>Савчук!X53</f>
        <v>0</v>
      </c>
      <c r="W21" s="111">
        <f>Савчук!Y53</f>
        <v>0</v>
      </c>
      <c r="X21" s="111">
        <f>Савчук!Z53</f>
        <v>0</v>
      </c>
      <c r="Y21" s="111">
        <f>Савчук!AA53</f>
        <v>0</v>
      </c>
      <c r="Z21" s="441">
        <f>Савчук!AB53</f>
        <v>0</v>
      </c>
      <c r="AA21" s="450"/>
      <c r="AB21" s="450">
        <f>Савчук!AC53</f>
        <v>32</v>
      </c>
      <c r="AC21" s="450"/>
      <c r="AD21" s="100"/>
      <c r="AE21" s="100"/>
      <c r="AF21" s="100"/>
    </row>
    <row r="22" spans="1:32" s="107" customFormat="1" ht="31.5" customHeight="1" x14ac:dyDescent="0.35">
      <c r="A22" s="467"/>
      <c r="B22" s="475" t="s">
        <v>46</v>
      </c>
      <c r="C22" s="475"/>
      <c r="D22" s="460" t="s">
        <v>138</v>
      </c>
      <c r="E22" s="106" t="s">
        <v>33</v>
      </c>
      <c r="F22" s="98" t="s">
        <v>49</v>
      </c>
      <c r="G22" s="168" t="s">
        <v>50</v>
      </c>
      <c r="H22" s="172"/>
      <c r="I22" s="193">
        <f>I19+I16+I13</f>
        <v>240</v>
      </c>
      <c r="J22" s="193">
        <f t="shared" ref="J22:AB22" si="3">J19+J16+J13</f>
        <v>168</v>
      </c>
      <c r="K22" s="193">
        <f t="shared" si="3"/>
        <v>16</v>
      </c>
      <c r="L22" s="193">
        <f t="shared" si="3"/>
        <v>15</v>
      </c>
      <c r="M22" s="193">
        <f t="shared" si="3"/>
        <v>6.5</v>
      </c>
      <c r="N22" s="193">
        <f t="shared" si="3"/>
        <v>0</v>
      </c>
      <c r="O22" s="193">
        <f t="shared" si="3"/>
        <v>0</v>
      </c>
      <c r="P22" s="193">
        <f t="shared" si="3"/>
        <v>0</v>
      </c>
      <c r="Q22" s="193">
        <f t="shared" si="3"/>
        <v>0</v>
      </c>
      <c r="R22" s="193">
        <f t="shared" si="3"/>
        <v>0</v>
      </c>
      <c r="S22" s="193">
        <f t="shared" si="3"/>
        <v>28</v>
      </c>
      <c r="T22" s="193">
        <f t="shared" si="3"/>
        <v>0</v>
      </c>
      <c r="U22" s="193">
        <f t="shared" si="3"/>
        <v>0</v>
      </c>
      <c r="V22" s="193">
        <f t="shared" si="3"/>
        <v>0</v>
      </c>
      <c r="W22" s="193">
        <f t="shared" si="3"/>
        <v>0</v>
      </c>
      <c r="X22" s="193">
        <f t="shared" si="3"/>
        <v>0</v>
      </c>
      <c r="Y22" s="193">
        <f t="shared" si="3"/>
        <v>0</v>
      </c>
      <c r="Z22" s="442">
        <f t="shared" si="3"/>
        <v>0</v>
      </c>
      <c r="AA22" s="450"/>
      <c r="AB22" s="450">
        <f t="shared" si="3"/>
        <v>473.5</v>
      </c>
      <c r="AC22" s="450"/>
    </row>
    <row r="23" spans="1:32" s="107" customFormat="1" ht="31.5" customHeight="1" x14ac:dyDescent="0.35">
      <c r="A23" s="468"/>
      <c r="B23" s="476"/>
      <c r="C23" s="476"/>
      <c r="D23" s="455" t="s">
        <v>139</v>
      </c>
      <c r="E23" s="108" t="s">
        <v>4</v>
      </c>
      <c r="F23" s="102" t="s">
        <v>49</v>
      </c>
      <c r="G23" s="169" t="s">
        <v>50</v>
      </c>
      <c r="H23" s="173"/>
      <c r="I23" s="266">
        <f>I20+I17+I14</f>
        <v>118</v>
      </c>
      <c r="J23" s="266">
        <f t="shared" ref="J23:AB23" si="4">J20+J17+J14</f>
        <v>101.8</v>
      </c>
      <c r="K23" s="266">
        <f t="shared" si="4"/>
        <v>54</v>
      </c>
      <c r="L23" s="266">
        <f t="shared" si="4"/>
        <v>7</v>
      </c>
      <c r="M23" s="266">
        <f t="shared" si="4"/>
        <v>3.5</v>
      </c>
      <c r="N23" s="266">
        <f t="shared" si="4"/>
        <v>0</v>
      </c>
      <c r="O23" s="266">
        <f t="shared" si="4"/>
        <v>0</v>
      </c>
      <c r="P23" s="266">
        <f t="shared" si="4"/>
        <v>2</v>
      </c>
      <c r="Q23" s="266">
        <f t="shared" si="4"/>
        <v>0</v>
      </c>
      <c r="R23" s="266">
        <f t="shared" si="4"/>
        <v>0</v>
      </c>
      <c r="S23" s="266">
        <f t="shared" si="4"/>
        <v>16</v>
      </c>
      <c r="T23" s="266">
        <f t="shared" si="4"/>
        <v>0</v>
      </c>
      <c r="U23" s="266">
        <f t="shared" si="4"/>
        <v>0</v>
      </c>
      <c r="V23" s="266">
        <f t="shared" si="4"/>
        <v>0</v>
      </c>
      <c r="W23" s="266">
        <f t="shared" si="4"/>
        <v>0</v>
      </c>
      <c r="X23" s="266">
        <f t="shared" si="4"/>
        <v>0</v>
      </c>
      <c r="Y23" s="266">
        <f t="shared" si="4"/>
        <v>0</v>
      </c>
      <c r="Z23" s="443">
        <f t="shared" si="4"/>
        <v>0</v>
      </c>
      <c r="AA23" s="450"/>
      <c r="AB23" s="450">
        <f t="shared" si="4"/>
        <v>302.3</v>
      </c>
      <c r="AC23" s="450"/>
    </row>
    <row r="24" spans="1:32" s="107" customFormat="1" ht="31.5" customHeight="1" thickBot="1" x14ac:dyDescent="0.4">
      <c r="A24" s="469"/>
      <c r="B24" s="477"/>
      <c r="C24" s="477"/>
      <c r="D24" s="428" t="s">
        <v>147</v>
      </c>
      <c r="E24" s="109" t="s">
        <v>44</v>
      </c>
      <c r="F24" s="110"/>
      <c r="G24" s="171"/>
      <c r="H24" s="175"/>
      <c r="I24" s="111">
        <f>I21+I18+I15</f>
        <v>358</v>
      </c>
      <c r="J24" s="111">
        <f t="shared" ref="J24:AB24" si="5">J21+J18+J15</f>
        <v>269.8</v>
      </c>
      <c r="K24" s="111">
        <f t="shared" si="5"/>
        <v>70</v>
      </c>
      <c r="L24" s="111">
        <f t="shared" si="5"/>
        <v>22</v>
      </c>
      <c r="M24" s="111">
        <f t="shared" si="5"/>
        <v>10</v>
      </c>
      <c r="N24" s="111">
        <f t="shared" si="5"/>
        <v>0</v>
      </c>
      <c r="O24" s="111">
        <f t="shared" si="5"/>
        <v>0</v>
      </c>
      <c r="P24" s="111">
        <f t="shared" si="5"/>
        <v>2</v>
      </c>
      <c r="Q24" s="111">
        <f t="shared" si="5"/>
        <v>0</v>
      </c>
      <c r="R24" s="111">
        <f t="shared" si="5"/>
        <v>0</v>
      </c>
      <c r="S24" s="111">
        <f t="shared" si="5"/>
        <v>44</v>
      </c>
      <c r="T24" s="111">
        <f t="shared" si="5"/>
        <v>0</v>
      </c>
      <c r="U24" s="111">
        <f t="shared" si="5"/>
        <v>0</v>
      </c>
      <c r="V24" s="111">
        <f t="shared" si="5"/>
        <v>0</v>
      </c>
      <c r="W24" s="111">
        <f t="shared" si="5"/>
        <v>0</v>
      </c>
      <c r="X24" s="111">
        <f t="shared" si="5"/>
        <v>0</v>
      </c>
      <c r="Y24" s="111">
        <f t="shared" si="5"/>
        <v>0</v>
      </c>
      <c r="Z24" s="441">
        <f t="shared" si="5"/>
        <v>0</v>
      </c>
      <c r="AA24" s="450"/>
      <c r="AB24" s="450">
        <f t="shared" si="5"/>
        <v>775.8</v>
      </c>
      <c r="AC24" s="450"/>
    </row>
    <row r="25" spans="1:32" s="100" customFormat="1" ht="31.5" customHeight="1" thickBot="1" x14ac:dyDescent="0.4">
      <c r="A25" s="461">
        <v>5</v>
      </c>
      <c r="B25" s="464" t="s">
        <v>88</v>
      </c>
      <c r="C25" s="507" t="s">
        <v>59</v>
      </c>
      <c r="D25" s="454">
        <v>0.75</v>
      </c>
      <c r="E25" s="97" t="s">
        <v>33</v>
      </c>
      <c r="F25" s="98" t="s">
        <v>49</v>
      </c>
      <c r="G25" s="168" t="s">
        <v>50</v>
      </c>
      <c r="H25" s="172"/>
      <c r="I25" s="99">
        <f>Орлянский!K19</f>
        <v>56</v>
      </c>
      <c r="J25" s="99">
        <f>Орлянский!L19</f>
        <v>120</v>
      </c>
      <c r="K25" s="99">
        <f>Орлянский!M19</f>
        <v>0</v>
      </c>
      <c r="L25" s="99">
        <f>Орлянский!N19</f>
        <v>16</v>
      </c>
      <c r="M25" s="99">
        <f>Орлянский!O19</f>
        <v>3.5</v>
      </c>
      <c r="N25" s="99">
        <f>Орлянский!P19</f>
        <v>0</v>
      </c>
      <c r="O25" s="99">
        <f>Орлянский!Q19</f>
        <v>0</v>
      </c>
      <c r="P25" s="99">
        <f>Орлянский!R19</f>
        <v>0</v>
      </c>
      <c r="Q25" s="99">
        <f>Орлянский!S19</f>
        <v>0</v>
      </c>
      <c r="R25" s="99">
        <f>Орлянский!T19</f>
        <v>0</v>
      </c>
      <c r="S25" s="99">
        <f>Орлянский!U19</f>
        <v>14</v>
      </c>
      <c r="T25" s="99">
        <f>Орлянский!V19</f>
        <v>0</v>
      </c>
      <c r="U25" s="99">
        <f>Орлянский!W19</f>
        <v>0</v>
      </c>
      <c r="V25" s="99">
        <f>Орлянский!X19</f>
        <v>0</v>
      </c>
      <c r="W25" s="99">
        <f>Орлянский!Y19</f>
        <v>0</v>
      </c>
      <c r="X25" s="99">
        <f>Орлянский!Z19</f>
        <v>0</v>
      </c>
      <c r="Y25" s="99">
        <f>Орлянский!AA19</f>
        <v>0</v>
      </c>
      <c r="Z25" s="445">
        <f>Орлянский!AB19</f>
        <v>0</v>
      </c>
      <c r="AA25" s="449"/>
      <c r="AB25" s="449">
        <f>Орлянский!AC19</f>
        <v>209.5</v>
      </c>
      <c r="AC25" s="450"/>
    </row>
    <row r="26" spans="1:32" s="100" customFormat="1" ht="31.5" customHeight="1" thickBot="1" x14ac:dyDescent="0.4">
      <c r="A26" s="462"/>
      <c r="B26" s="465"/>
      <c r="C26" s="508"/>
      <c r="D26" s="454">
        <v>0.75</v>
      </c>
      <c r="E26" s="101" t="s">
        <v>4</v>
      </c>
      <c r="F26" s="102" t="s">
        <v>49</v>
      </c>
      <c r="G26" s="169" t="s">
        <v>50</v>
      </c>
      <c r="H26" s="173"/>
      <c r="I26" s="103">
        <f>Орлянский!K62</f>
        <v>48</v>
      </c>
      <c r="J26" s="103">
        <f>Орлянский!L62</f>
        <v>94</v>
      </c>
      <c r="K26" s="103">
        <f>Орлянский!M62</f>
        <v>40</v>
      </c>
      <c r="L26" s="103">
        <f>Орлянский!N62</f>
        <v>16</v>
      </c>
      <c r="M26" s="103">
        <f>Орлянский!O62</f>
        <v>3.5</v>
      </c>
      <c r="N26" s="103">
        <f>Орлянский!P62</f>
        <v>0</v>
      </c>
      <c r="O26" s="103">
        <f>Орлянский!Q62</f>
        <v>0</v>
      </c>
      <c r="P26" s="103">
        <f>Орлянский!R62</f>
        <v>2</v>
      </c>
      <c r="Q26" s="103">
        <f>Орлянский!S62</f>
        <v>0</v>
      </c>
      <c r="R26" s="103">
        <f>Орлянский!T62</f>
        <v>0</v>
      </c>
      <c r="S26" s="103">
        <f>Орлянский!U62</f>
        <v>14</v>
      </c>
      <c r="T26" s="103">
        <f>Орлянский!V62</f>
        <v>0</v>
      </c>
      <c r="U26" s="103">
        <f>Орлянский!W62</f>
        <v>0</v>
      </c>
      <c r="V26" s="103">
        <f>Орлянский!X62</f>
        <v>0</v>
      </c>
      <c r="W26" s="103">
        <f>Орлянский!Y62</f>
        <v>0</v>
      </c>
      <c r="X26" s="103">
        <f>Орлянский!Z62</f>
        <v>0</v>
      </c>
      <c r="Y26" s="103">
        <f>Орлянский!AA62</f>
        <v>0</v>
      </c>
      <c r="Z26" s="440">
        <f>Орлянский!AB62</f>
        <v>0</v>
      </c>
      <c r="AA26" s="449"/>
      <c r="AB26" s="449">
        <f>Орлянский!AC62</f>
        <v>217.5</v>
      </c>
      <c r="AC26" s="450"/>
    </row>
    <row r="27" spans="1:32" s="100" customFormat="1" ht="31.5" customHeight="1" thickBot="1" x14ac:dyDescent="0.4">
      <c r="A27" s="463"/>
      <c r="B27" s="466"/>
      <c r="C27" s="509"/>
      <c r="D27" s="454">
        <v>0.75</v>
      </c>
      <c r="E27" s="104" t="s">
        <v>44</v>
      </c>
      <c r="F27" s="105"/>
      <c r="G27" s="170"/>
      <c r="H27" s="174"/>
      <c r="I27" s="111">
        <f t="shared" ref="I27:AB27" si="6">SUM(I25:I26)</f>
        <v>104</v>
      </c>
      <c r="J27" s="111">
        <f t="shared" si="6"/>
        <v>214</v>
      </c>
      <c r="K27" s="111">
        <f t="shared" si="6"/>
        <v>40</v>
      </c>
      <c r="L27" s="111">
        <f t="shared" si="6"/>
        <v>32</v>
      </c>
      <c r="M27" s="111">
        <f t="shared" si="6"/>
        <v>7</v>
      </c>
      <c r="N27" s="111">
        <f t="shared" si="6"/>
        <v>0</v>
      </c>
      <c r="O27" s="111">
        <f t="shared" si="6"/>
        <v>0</v>
      </c>
      <c r="P27" s="111">
        <f t="shared" si="6"/>
        <v>2</v>
      </c>
      <c r="Q27" s="111">
        <f t="shared" si="6"/>
        <v>0</v>
      </c>
      <c r="R27" s="111">
        <f t="shared" si="6"/>
        <v>0</v>
      </c>
      <c r="S27" s="111">
        <f t="shared" si="6"/>
        <v>28</v>
      </c>
      <c r="T27" s="111">
        <f t="shared" si="6"/>
        <v>0</v>
      </c>
      <c r="U27" s="111">
        <f t="shared" si="6"/>
        <v>0</v>
      </c>
      <c r="V27" s="111">
        <f t="shared" si="6"/>
        <v>0</v>
      </c>
      <c r="W27" s="111">
        <f t="shared" si="6"/>
        <v>0</v>
      </c>
      <c r="X27" s="111">
        <f t="shared" si="6"/>
        <v>0</v>
      </c>
      <c r="Y27" s="111">
        <f t="shared" si="6"/>
        <v>0</v>
      </c>
      <c r="Z27" s="441">
        <f t="shared" si="6"/>
        <v>0</v>
      </c>
      <c r="AA27" s="450"/>
      <c r="AB27" s="450">
        <f t="shared" si="6"/>
        <v>427</v>
      </c>
      <c r="AC27" s="450"/>
    </row>
    <row r="28" spans="1:32" s="100" customFormat="1" ht="31.5" customHeight="1" thickBot="1" x14ac:dyDescent="0.4">
      <c r="A28" s="461">
        <v>6</v>
      </c>
      <c r="B28" s="464" t="s">
        <v>130</v>
      </c>
      <c r="C28" s="507" t="s">
        <v>131</v>
      </c>
      <c r="D28" s="454">
        <v>1</v>
      </c>
      <c r="E28" s="97" t="s">
        <v>33</v>
      </c>
      <c r="F28" s="98" t="s">
        <v>49</v>
      </c>
      <c r="G28" s="168" t="s">
        <v>50</v>
      </c>
      <c r="H28" s="172"/>
      <c r="I28" s="194">
        <f>Сєтов!K19</f>
        <v>128</v>
      </c>
      <c r="J28" s="194">
        <f>Сєтов!L19</f>
        <v>164</v>
      </c>
      <c r="K28" s="194">
        <f>Сєтов!M19</f>
        <v>24</v>
      </c>
      <c r="L28" s="194">
        <f>Сєтов!N19</f>
        <v>38</v>
      </c>
      <c r="M28" s="194">
        <f>Сєтов!O19</f>
        <v>12</v>
      </c>
      <c r="N28" s="194">
        <f>Сєтов!P19</f>
        <v>0</v>
      </c>
      <c r="O28" s="194">
        <f>Сєтов!Q19</f>
        <v>0</v>
      </c>
      <c r="P28" s="194">
        <f>Сєтов!R19</f>
        <v>0</v>
      </c>
      <c r="Q28" s="194">
        <f>Сєтов!S19</f>
        <v>0</v>
      </c>
      <c r="R28" s="194">
        <f>Сєтов!T19</f>
        <v>0</v>
      </c>
      <c r="S28" s="194">
        <f>Сєтов!U19</f>
        <v>16</v>
      </c>
      <c r="T28" s="194">
        <f>Сєтов!V19</f>
        <v>0</v>
      </c>
      <c r="U28" s="194">
        <f>Сєтов!W19</f>
        <v>0</v>
      </c>
      <c r="V28" s="194">
        <f>Сєтов!X19</f>
        <v>0</v>
      </c>
      <c r="W28" s="194">
        <f>Сєтов!Y19</f>
        <v>0</v>
      </c>
      <c r="X28" s="194">
        <f>Сєтов!Z19</f>
        <v>0</v>
      </c>
      <c r="Y28" s="194">
        <f>Сєтов!AA19</f>
        <v>0</v>
      </c>
      <c r="Z28" s="444">
        <f>Сєтов!AB19</f>
        <v>0</v>
      </c>
      <c r="AA28" s="449"/>
      <c r="AB28" s="449">
        <f>Сєтов!AC19</f>
        <v>382</v>
      </c>
      <c r="AC28" s="450"/>
    </row>
    <row r="29" spans="1:32" s="100" customFormat="1" ht="31.5" customHeight="1" thickBot="1" x14ac:dyDescent="0.4">
      <c r="A29" s="462"/>
      <c r="B29" s="465"/>
      <c r="C29" s="508"/>
      <c r="D29" s="454">
        <v>1</v>
      </c>
      <c r="E29" s="101" t="s">
        <v>4</v>
      </c>
      <c r="F29" s="166" t="s">
        <v>49</v>
      </c>
      <c r="G29" s="167" t="s">
        <v>50</v>
      </c>
      <c r="H29" s="173"/>
      <c r="I29" s="103">
        <f>Сєтов!K51</f>
        <v>46</v>
      </c>
      <c r="J29" s="103">
        <f>Сєтов!L51</f>
        <v>32</v>
      </c>
      <c r="K29" s="103">
        <f>Сєтов!M51</f>
        <v>66.64</v>
      </c>
      <c r="L29" s="103">
        <f>Сєтов!N51</f>
        <v>0</v>
      </c>
      <c r="M29" s="103">
        <f>Сєтов!O51</f>
        <v>0</v>
      </c>
      <c r="N29" s="103">
        <f>Сєтов!P51</f>
        <v>0</v>
      </c>
      <c r="O29" s="103">
        <f>Сєтов!Q51</f>
        <v>0</v>
      </c>
      <c r="P29" s="103">
        <f>Сєтов!R51</f>
        <v>0</v>
      </c>
      <c r="Q29" s="103">
        <f>Сєтов!S51</f>
        <v>0</v>
      </c>
      <c r="R29" s="103">
        <f>Сєтов!T51</f>
        <v>0</v>
      </c>
      <c r="S29" s="103">
        <f>Сєтов!U51</f>
        <v>7</v>
      </c>
      <c r="T29" s="103">
        <f>Сєтов!V51</f>
        <v>0</v>
      </c>
      <c r="U29" s="103">
        <f>Сєтов!W51</f>
        <v>0</v>
      </c>
      <c r="V29" s="103">
        <f>Сєтов!X51</f>
        <v>0</v>
      </c>
      <c r="W29" s="103">
        <f>Сєтов!Y51</f>
        <v>0</v>
      </c>
      <c r="X29" s="103">
        <f>Сєтов!Z51</f>
        <v>0</v>
      </c>
      <c r="Y29" s="103">
        <f>Сєтов!AA51</f>
        <v>0</v>
      </c>
      <c r="Z29" s="440">
        <f>Сєтов!AB51</f>
        <v>0</v>
      </c>
      <c r="AA29" s="449"/>
      <c r="AB29" s="449">
        <f>Сєтов!AC51</f>
        <v>151.63999999999999</v>
      </c>
      <c r="AC29" s="450"/>
    </row>
    <row r="30" spans="1:32" s="100" customFormat="1" ht="31.5" customHeight="1" thickBot="1" x14ac:dyDescent="0.4">
      <c r="A30" s="463"/>
      <c r="B30" s="466"/>
      <c r="C30" s="509"/>
      <c r="D30" s="454">
        <v>1</v>
      </c>
      <c r="E30" s="104" t="s">
        <v>44</v>
      </c>
      <c r="F30" s="105"/>
      <c r="G30" s="170"/>
      <c r="H30" s="174"/>
      <c r="I30" s="111">
        <f t="shared" ref="I30:AB30" si="7">SUM(I28:I29)</f>
        <v>174</v>
      </c>
      <c r="J30" s="111">
        <f t="shared" si="7"/>
        <v>196</v>
      </c>
      <c r="K30" s="111">
        <f t="shared" si="7"/>
        <v>90.64</v>
      </c>
      <c r="L30" s="111">
        <f t="shared" si="7"/>
        <v>38</v>
      </c>
      <c r="M30" s="111">
        <f t="shared" si="7"/>
        <v>12</v>
      </c>
      <c r="N30" s="111">
        <f t="shared" si="7"/>
        <v>0</v>
      </c>
      <c r="O30" s="111">
        <f t="shared" si="7"/>
        <v>0</v>
      </c>
      <c r="P30" s="111">
        <f t="shared" si="7"/>
        <v>0</v>
      </c>
      <c r="Q30" s="111">
        <f t="shared" si="7"/>
        <v>0</v>
      </c>
      <c r="R30" s="111">
        <f t="shared" si="7"/>
        <v>0</v>
      </c>
      <c r="S30" s="111">
        <f t="shared" si="7"/>
        <v>23</v>
      </c>
      <c r="T30" s="111">
        <f t="shared" si="7"/>
        <v>0</v>
      </c>
      <c r="U30" s="111">
        <f t="shared" si="7"/>
        <v>0</v>
      </c>
      <c r="V30" s="111">
        <f t="shared" si="7"/>
        <v>0</v>
      </c>
      <c r="W30" s="111">
        <f t="shared" si="7"/>
        <v>0</v>
      </c>
      <c r="X30" s="111">
        <f t="shared" si="7"/>
        <v>0</v>
      </c>
      <c r="Y30" s="111">
        <f t="shared" si="7"/>
        <v>0</v>
      </c>
      <c r="Z30" s="441">
        <f t="shared" si="7"/>
        <v>0</v>
      </c>
      <c r="AA30" s="450"/>
      <c r="AB30" s="450">
        <f t="shared" si="7"/>
        <v>533.64</v>
      </c>
      <c r="AC30" s="450"/>
    </row>
    <row r="31" spans="1:32" s="100" customFormat="1" ht="31.5" customHeight="1" thickBot="1" x14ac:dyDescent="0.4">
      <c r="A31" s="461">
        <v>7</v>
      </c>
      <c r="B31" s="464" t="s">
        <v>140</v>
      </c>
      <c r="C31" s="507" t="s">
        <v>59</v>
      </c>
      <c r="D31" s="454">
        <v>0.5</v>
      </c>
      <c r="E31" s="97" t="s">
        <v>33</v>
      </c>
      <c r="F31" s="98" t="s">
        <v>49</v>
      </c>
      <c r="G31" s="168" t="s">
        <v>50</v>
      </c>
      <c r="H31" s="172"/>
      <c r="I31" s="194">
        <f>Кушнерьов!K19</f>
        <v>76</v>
      </c>
      <c r="J31" s="194">
        <f>Кушнерьов!L19</f>
        <v>112</v>
      </c>
      <c r="K31" s="194">
        <f>Кушнерьов!M19</f>
        <v>24</v>
      </c>
      <c r="L31" s="194">
        <f>Кушнерьов!N19</f>
        <v>2</v>
      </c>
      <c r="M31" s="194">
        <f>Кушнерьов!O19</f>
        <v>1</v>
      </c>
      <c r="N31" s="194">
        <f>Кушнерьов!P19</f>
        <v>0</v>
      </c>
      <c r="O31" s="194">
        <f>Кушнерьов!Q19</f>
        <v>0</v>
      </c>
      <c r="P31" s="194">
        <f>Кушнерьов!R19</f>
        <v>0</v>
      </c>
      <c r="Q31" s="194">
        <f>Кушнерьов!S19</f>
        <v>0</v>
      </c>
      <c r="R31" s="194">
        <f>Кушнерьов!T19</f>
        <v>0</v>
      </c>
      <c r="S31" s="194">
        <f>Кушнерьов!U19</f>
        <v>8</v>
      </c>
      <c r="T31" s="194">
        <f>Кушнерьов!V19</f>
        <v>0</v>
      </c>
      <c r="U31" s="194">
        <f>Кушнерьов!W19</f>
        <v>0</v>
      </c>
      <c r="V31" s="194">
        <f>Кушнерьов!X19</f>
        <v>0</v>
      </c>
      <c r="W31" s="194">
        <f>Кушнерьов!Y19</f>
        <v>0</v>
      </c>
      <c r="X31" s="194">
        <f>Кушнерьов!Z19</f>
        <v>0</v>
      </c>
      <c r="Y31" s="194">
        <f>Кушнерьов!AA19</f>
        <v>0</v>
      </c>
      <c r="Z31" s="444">
        <f>Кушнерьов!AB19</f>
        <v>0</v>
      </c>
      <c r="AA31" s="449"/>
      <c r="AB31" s="449">
        <f>Кушнерьов!AC19</f>
        <v>223</v>
      </c>
      <c r="AC31" s="450"/>
    </row>
    <row r="32" spans="1:32" s="100" customFormat="1" ht="31.5" customHeight="1" thickBot="1" x14ac:dyDescent="0.4">
      <c r="A32" s="462"/>
      <c r="B32" s="465"/>
      <c r="C32" s="508"/>
      <c r="D32" s="454">
        <v>0.5</v>
      </c>
      <c r="E32" s="101" t="s">
        <v>4</v>
      </c>
      <c r="F32" s="166" t="s">
        <v>49</v>
      </c>
      <c r="G32" s="167" t="s">
        <v>50</v>
      </c>
      <c r="H32" s="173"/>
      <c r="I32" s="103">
        <f>Кушнерьов!K46</f>
        <v>32</v>
      </c>
      <c r="J32" s="103">
        <f>Кушнерьов!L46</f>
        <v>32</v>
      </c>
      <c r="K32" s="103">
        <f>Кушнерьов!M46</f>
        <v>8</v>
      </c>
      <c r="L32" s="103">
        <f>Кушнерьов!N46</f>
        <v>1</v>
      </c>
      <c r="M32" s="103">
        <f>Кушнерьов!O46</f>
        <v>0.5</v>
      </c>
      <c r="N32" s="103">
        <f>Кушнерьов!P46</f>
        <v>0</v>
      </c>
      <c r="O32" s="103">
        <f>Кушнерьов!Q46</f>
        <v>0</v>
      </c>
      <c r="P32" s="103">
        <f>Кушнерьов!R46</f>
        <v>0</v>
      </c>
      <c r="Q32" s="103">
        <f>Кушнерьов!S46</f>
        <v>0</v>
      </c>
      <c r="R32" s="103">
        <f>Кушнерьов!T46</f>
        <v>0</v>
      </c>
      <c r="S32" s="103">
        <f>Кушнерьов!U46</f>
        <v>1</v>
      </c>
      <c r="T32" s="103">
        <f>Кушнерьов!V46</f>
        <v>0</v>
      </c>
      <c r="U32" s="103">
        <f>Кушнерьов!W46</f>
        <v>0</v>
      </c>
      <c r="V32" s="103">
        <f>Кушнерьов!X46</f>
        <v>0</v>
      </c>
      <c r="W32" s="103">
        <f>Кушнерьов!Y46</f>
        <v>0</v>
      </c>
      <c r="X32" s="103">
        <f>Кушнерьов!Z46</f>
        <v>0</v>
      </c>
      <c r="Y32" s="103">
        <f>Кушнерьов!AA46</f>
        <v>0</v>
      </c>
      <c r="Z32" s="440">
        <f>Кушнерьов!AB46</f>
        <v>0</v>
      </c>
      <c r="AA32" s="449"/>
      <c r="AB32" s="449">
        <f>Кушнерьов!AC46</f>
        <v>74.5</v>
      </c>
      <c r="AC32" s="450"/>
    </row>
    <row r="33" spans="1:32" s="100" customFormat="1" ht="31.5" customHeight="1" thickBot="1" x14ac:dyDescent="0.4">
      <c r="A33" s="463"/>
      <c r="B33" s="466"/>
      <c r="C33" s="509"/>
      <c r="D33" s="454">
        <v>0.5</v>
      </c>
      <c r="E33" s="104" t="s">
        <v>44</v>
      </c>
      <c r="F33" s="105"/>
      <c r="G33" s="170"/>
      <c r="H33" s="174"/>
      <c r="I33" s="111">
        <f t="shared" ref="I33:AB33" si="8">SUM(I31:I32)</f>
        <v>108</v>
      </c>
      <c r="J33" s="111">
        <f t="shared" si="8"/>
        <v>144</v>
      </c>
      <c r="K33" s="111">
        <f t="shared" si="8"/>
        <v>32</v>
      </c>
      <c r="L33" s="111">
        <f t="shared" si="8"/>
        <v>3</v>
      </c>
      <c r="M33" s="111">
        <f t="shared" si="8"/>
        <v>1.5</v>
      </c>
      <c r="N33" s="111">
        <f t="shared" si="8"/>
        <v>0</v>
      </c>
      <c r="O33" s="111">
        <f t="shared" si="8"/>
        <v>0</v>
      </c>
      <c r="P33" s="111">
        <f t="shared" si="8"/>
        <v>0</v>
      </c>
      <c r="Q33" s="111">
        <f t="shared" si="8"/>
        <v>0</v>
      </c>
      <c r="R33" s="111">
        <f t="shared" si="8"/>
        <v>0</v>
      </c>
      <c r="S33" s="111">
        <f t="shared" si="8"/>
        <v>9</v>
      </c>
      <c r="T33" s="111">
        <f t="shared" si="8"/>
        <v>0</v>
      </c>
      <c r="U33" s="111">
        <f t="shared" si="8"/>
        <v>0</v>
      </c>
      <c r="V33" s="111">
        <f t="shared" si="8"/>
        <v>0</v>
      </c>
      <c r="W33" s="111">
        <f t="shared" si="8"/>
        <v>0</v>
      </c>
      <c r="X33" s="111">
        <f t="shared" si="8"/>
        <v>0</v>
      </c>
      <c r="Y33" s="111">
        <f t="shared" si="8"/>
        <v>0</v>
      </c>
      <c r="Z33" s="441">
        <f t="shared" si="8"/>
        <v>0</v>
      </c>
      <c r="AA33" s="450"/>
      <c r="AB33" s="450">
        <f t="shared" si="8"/>
        <v>297.5</v>
      </c>
      <c r="AC33" s="450"/>
    </row>
    <row r="34" spans="1:32" s="100" customFormat="1" ht="31.5" customHeight="1" thickBot="1" x14ac:dyDescent="0.4">
      <c r="A34" s="461">
        <v>8</v>
      </c>
      <c r="B34" s="464" t="s">
        <v>93</v>
      </c>
      <c r="C34" s="507" t="s">
        <v>59</v>
      </c>
      <c r="D34" s="454">
        <v>0.25</v>
      </c>
      <c r="E34" s="97" t="s">
        <v>33</v>
      </c>
      <c r="F34" s="98" t="s">
        <v>49</v>
      </c>
      <c r="G34" s="168" t="s">
        <v>50</v>
      </c>
      <c r="H34" s="172"/>
      <c r="I34" s="194">
        <f>Лягушин!K31</f>
        <v>48</v>
      </c>
      <c r="J34" s="194">
        <f>Лягушин!L31</f>
        <v>78</v>
      </c>
      <c r="K34" s="194">
        <f>Лягушин!M31</f>
        <v>8</v>
      </c>
      <c r="L34" s="194">
        <f>Лягушин!N31</f>
        <v>0</v>
      </c>
      <c r="M34" s="194">
        <f>Лягушин!O31</f>
        <v>0</v>
      </c>
      <c r="N34" s="194">
        <f>Лягушин!P31</f>
        <v>0</v>
      </c>
      <c r="O34" s="194">
        <f>Лягушин!Q31</f>
        <v>0</v>
      </c>
      <c r="P34" s="194">
        <f>Лягушин!R31</f>
        <v>0</v>
      </c>
      <c r="Q34" s="194">
        <f>Лягушин!S31</f>
        <v>0</v>
      </c>
      <c r="R34" s="194">
        <f>Лягушин!T31</f>
        <v>0</v>
      </c>
      <c r="S34" s="194">
        <f>Лягушин!U31</f>
        <v>0</v>
      </c>
      <c r="T34" s="194">
        <f>Лягушин!V31</f>
        <v>0</v>
      </c>
      <c r="U34" s="194">
        <f>Лягушин!W31</f>
        <v>0</v>
      </c>
      <c r="V34" s="194">
        <f>Лягушин!X31</f>
        <v>0</v>
      </c>
      <c r="W34" s="194">
        <f>Лягушин!Y31</f>
        <v>0</v>
      </c>
      <c r="X34" s="194">
        <f>Лягушин!Z31</f>
        <v>0</v>
      </c>
      <c r="Y34" s="194">
        <f>Лягушин!AA31</f>
        <v>0</v>
      </c>
      <c r="Z34" s="444">
        <f>Лягушин!AB31</f>
        <v>0</v>
      </c>
      <c r="AA34" s="449"/>
      <c r="AB34" s="449">
        <f>Лягушин!AC31</f>
        <v>134</v>
      </c>
      <c r="AC34" s="450"/>
    </row>
    <row r="35" spans="1:32" s="100" customFormat="1" ht="31.5" customHeight="1" thickBot="1" x14ac:dyDescent="0.4">
      <c r="A35" s="462"/>
      <c r="B35" s="465"/>
      <c r="C35" s="508"/>
      <c r="D35" s="454">
        <v>0.25</v>
      </c>
      <c r="E35" s="101" t="s">
        <v>4</v>
      </c>
      <c r="F35" s="166" t="s">
        <v>49</v>
      </c>
      <c r="G35" s="167" t="s">
        <v>50</v>
      </c>
      <c r="H35" s="173"/>
      <c r="I35" s="103">
        <f>Лягушин!K56</f>
        <v>0</v>
      </c>
      <c r="J35" s="103">
        <f>Лягушин!L56</f>
        <v>0</v>
      </c>
      <c r="K35" s="103">
        <f>Лягушин!M56</f>
        <v>0</v>
      </c>
      <c r="L35" s="103">
        <f>Лягушин!N56</f>
        <v>0</v>
      </c>
      <c r="M35" s="103">
        <f>Лягушин!O56</f>
        <v>0</v>
      </c>
      <c r="N35" s="103">
        <f>Лягушин!P56</f>
        <v>0</v>
      </c>
      <c r="O35" s="103">
        <f>Лягушин!Q56</f>
        <v>0</v>
      </c>
      <c r="P35" s="103">
        <f>Лягушин!R56</f>
        <v>0</v>
      </c>
      <c r="Q35" s="103">
        <f>Лягушин!S56</f>
        <v>0</v>
      </c>
      <c r="R35" s="103">
        <f>Лягушин!T56</f>
        <v>16</v>
      </c>
      <c r="S35" s="103">
        <f>Лягушин!U56</f>
        <v>0</v>
      </c>
      <c r="T35" s="103">
        <f>Лягушин!V56</f>
        <v>0</v>
      </c>
      <c r="U35" s="103">
        <f>Лягушин!W56</f>
        <v>0</v>
      </c>
      <c r="V35" s="103">
        <f>Лягушин!X56</f>
        <v>0</v>
      </c>
      <c r="W35" s="103">
        <f>Лягушин!Y56</f>
        <v>0</v>
      </c>
      <c r="X35" s="103">
        <f>Лягушин!Z56</f>
        <v>0</v>
      </c>
      <c r="Y35" s="103">
        <f>Лягушин!AA56</f>
        <v>0</v>
      </c>
      <c r="Z35" s="440">
        <f>Лягушин!AB56</f>
        <v>0</v>
      </c>
      <c r="AA35" s="449"/>
      <c r="AB35" s="449">
        <f>Лягушин!AC56</f>
        <v>16</v>
      </c>
      <c r="AC35" s="450"/>
    </row>
    <row r="36" spans="1:32" s="100" customFormat="1" ht="31.5" customHeight="1" thickBot="1" x14ac:dyDescent="0.4">
      <c r="A36" s="463"/>
      <c r="B36" s="466"/>
      <c r="C36" s="509"/>
      <c r="D36" s="454">
        <v>0.25</v>
      </c>
      <c r="E36" s="104" t="s">
        <v>44</v>
      </c>
      <c r="F36" s="105"/>
      <c r="G36" s="170"/>
      <c r="H36" s="174"/>
      <c r="I36" s="111">
        <f t="shared" ref="I36:AB36" si="9">SUM(I34:I35)</f>
        <v>48</v>
      </c>
      <c r="J36" s="111">
        <f t="shared" si="9"/>
        <v>78</v>
      </c>
      <c r="K36" s="111">
        <f t="shared" si="9"/>
        <v>8</v>
      </c>
      <c r="L36" s="111">
        <f t="shared" si="9"/>
        <v>0</v>
      </c>
      <c r="M36" s="111">
        <f t="shared" si="9"/>
        <v>0</v>
      </c>
      <c r="N36" s="111">
        <f t="shared" si="9"/>
        <v>0</v>
      </c>
      <c r="O36" s="111">
        <f t="shared" si="9"/>
        <v>0</v>
      </c>
      <c r="P36" s="111">
        <f t="shared" si="9"/>
        <v>0</v>
      </c>
      <c r="Q36" s="111">
        <f t="shared" si="9"/>
        <v>0</v>
      </c>
      <c r="R36" s="111">
        <f t="shared" si="9"/>
        <v>16</v>
      </c>
      <c r="S36" s="111">
        <f t="shared" si="9"/>
        <v>0</v>
      </c>
      <c r="T36" s="111">
        <f t="shared" si="9"/>
        <v>0</v>
      </c>
      <c r="U36" s="111">
        <f t="shared" si="9"/>
        <v>0</v>
      </c>
      <c r="V36" s="111">
        <f t="shared" si="9"/>
        <v>0</v>
      </c>
      <c r="W36" s="111">
        <f t="shared" si="9"/>
        <v>0</v>
      </c>
      <c r="X36" s="111">
        <f t="shared" si="9"/>
        <v>0</v>
      </c>
      <c r="Y36" s="111">
        <f t="shared" si="9"/>
        <v>0</v>
      </c>
      <c r="Z36" s="441">
        <f t="shared" si="9"/>
        <v>0</v>
      </c>
      <c r="AA36" s="450"/>
      <c r="AB36" s="450">
        <f t="shared" si="9"/>
        <v>150</v>
      </c>
      <c r="AC36" s="450"/>
    </row>
    <row r="37" spans="1:32" s="107" customFormat="1" ht="31.5" customHeight="1" thickBot="1" x14ac:dyDescent="0.4">
      <c r="A37" s="461"/>
      <c r="B37" s="498" t="s">
        <v>47</v>
      </c>
      <c r="C37" s="470"/>
      <c r="D37" s="456">
        <v>2.5</v>
      </c>
      <c r="E37" s="97" t="s">
        <v>33</v>
      </c>
      <c r="F37" s="98" t="s">
        <v>57</v>
      </c>
      <c r="G37" s="168" t="s">
        <v>50</v>
      </c>
      <c r="H37" s="178"/>
      <c r="I37" s="193">
        <f>I25+I34+I28+I31</f>
        <v>308</v>
      </c>
      <c r="J37" s="193">
        <f t="shared" ref="J37:Z37" si="10">J25+J34+J28+J31</f>
        <v>474</v>
      </c>
      <c r="K37" s="193">
        <f t="shared" si="10"/>
        <v>56</v>
      </c>
      <c r="L37" s="193">
        <f t="shared" si="10"/>
        <v>56</v>
      </c>
      <c r="M37" s="193">
        <f t="shared" si="10"/>
        <v>16.5</v>
      </c>
      <c r="N37" s="193">
        <f t="shared" si="10"/>
        <v>0</v>
      </c>
      <c r="O37" s="193">
        <f t="shared" si="10"/>
        <v>0</v>
      </c>
      <c r="P37" s="193">
        <f t="shared" si="10"/>
        <v>0</v>
      </c>
      <c r="Q37" s="193">
        <f t="shared" si="10"/>
        <v>0</v>
      </c>
      <c r="R37" s="193">
        <f t="shared" si="10"/>
        <v>0</v>
      </c>
      <c r="S37" s="193">
        <f t="shared" si="10"/>
        <v>38</v>
      </c>
      <c r="T37" s="193">
        <f t="shared" si="10"/>
        <v>0</v>
      </c>
      <c r="U37" s="193">
        <f t="shared" si="10"/>
        <v>0</v>
      </c>
      <c r="V37" s="193">
        <f t="shared" si="10"/>
        <v>0</v>
      </c>
      <c r="W37" s="193">
        <f t="shared" si="10"/>
        <v>0</v>
      </c>
      <c r="X37" s="193">
        <f t="shared" si="10"/>
        <v>0</v>
      </c>
      <c r="Y37" s="193">
        <f t="shared" si="10"/>
        <v>0</v>
      </c>
      <c r="Z37" s="442">
        <f t="shared" si="10"/>
        <v>0</v>
      </c>
      <c r="AA37" s="450"/>
      <c r="AB37" s="450">
        <f>AB25+AB34+AB28+AB31</f>
        <v>948.5</v>
      </c>
      <c r="AC37" s="450"/>
    </row>
    <row r="38" spans="1:32" s="107" customFormat="1" ht="31.5" customHeight="1" thickBot="1" x14ac:dyDescent="0.4">
      <c r="A38" s="462"/>
      <c r="B38" s="499"/>
      <c r="C38" s="471"/>
      <c r="D38" s="456">
        <v>2.5</v>
      </c>
      <c r="E38" s="101" t="s">
        <v>4</v>
      </c>
      <c r="F38" s="166" t="s">
        <v>49</v>
      </c>
      <c r="G38" s="167" t="s">
        <v>50</v>
      </c>
      <c r="H38" s="179"/>
      <c r="I38" s="266">
        <f>I26+I35+I29+I32</f>
        <v>126</v>
      </c>
      <c r="J38" s="266">
        <f t="shared" ref="J38:AB38" si="11">J26+J35+J29+J32</f>
        <v>158</v>
      </c>
      <c r="K38" s="266">
        <f t="shared" si="11"/>
        <v>114.64</v>
      </c>
      <c r="L38" s="266">
        <f t="shared" si="11"/>
        <v>17</v>
      </c>
      <c r="M38" s="266">
        <f t="shared" si="11"/>
        <v>4</v>
      </c>
      <c r="N38" s="266">
        <f t="shared" si="11"/>
        <v>0</v>
      </c>
      <c r="O38" s="266">
        <f t="shared" si="11"/>
        <v>0</v>
      </c>
      <c r="P38" s="266">
        <f t="shared" si="11"/>
        <v>2</v>
      </c>
      <c r="Q38" s="266">
        <f t="shared" si="11"/>
        <v>0</v>
      </c>
      <c r="R38" s="266">
        <f t="shared" si="11"/>
        <v>16</v>
      </c>
      <c r="S38" s="266">
        <f t="shared" si="11"/>
        <v>22</v>
      </c>
      <c r="T38" s="266">
        <f t="shared" si="11"/>
        <v>0</v>
      </c>
      <c r="U38" s="266">
        <f t="shared" si="11"/>
        <v>0</v>
      </c>
      <c r="V38" s="266">
        <f t="shared" si="11"/>
        <v>0</v>
      </c>
      <c r="W38" s="266">
        <f t="shared" si="11"/>
        <v>0</v>
      </c>
      <c r="X38" s="266">
        <f t="shared" si="11"/>
        <v>0</v>
      </c>
      <c r="Y38" s="266">
        <f t="shared" si="11"/>
        <v>0</v>
      </c>
      <c r="Z38" s="443">
        <f t="shared" si="11"/>
        <v>0</v>
      </c>
      <c r="AA38" s="450"/>
      <c r="AB38" s="450">
        <f t="shared" si="11"/>
        <v>459.64</v>
      </c>
      <c r="AC38" s="450"/>
    </row>
    <row r="39" spans="1:32" s="107" customFormat="1" ht="31.5" customHeight="1" thickBot="1" x14ac:dyDescent="0.4">
      <c r="A39" s="463"/>
      <c r="B39" s="500"/>
      <c r="C39" s="472"/>
      <c r="D39" s="456">
        <v>2.5</v>
      </c>
      <c r="E39" s="104" t="s">
        <v>44</v>
      </c>
      <c r="F39" s="105"/>
      <c r="G39" s="170"/>
      <c r="H39" s="174"/>
      <c r="I39" s="111">
        <f>I27+I36+I30+I33</f>
        <v>434</v>
      </c>
      <c r="J39" s="111">
        <f t="shared" ref="J39:AB39" si="12">J27+J36+J30+J33</f>
        <v>632</v>
      </c>
      <c r="K39" s="111">
        <f t="shared" si="12"/>
        <v>170.64</v>
      </c>
      <c r="L39" s="111">
        <f t="shared" si="12"/>
        <v>73</v>
      </c>
      <c r="M39" s="111">
        <f t="shared" si="12"/>
        <v>20.5</v>
      </c>
      <c r="N39" s="111">
        <f t="shared" si="12"/>
        <v>0</v>
      </c>
      <c r="O39" s="111">
        <f t="shared" si="12"/>
        <v>0</v>
      </c>
      <c r="P39" s="111">
        <f t="shared" si="12"/>
        <v>2</v>
      </c>
      <c r="Q39" s="111">
        <f t="shared" si="12"/>
        <v>0</v>
      </c>
      <c r="R39" s="111">
        <f t="shared" si="12"/>
        <v>16</v>
      </c>
      <c r="S39" s="111">
        <f t="shared" si="12"/>
        <v>60</v>
      </c>
      <c r="T39" s="111">
        <f t="shared" si="12"/>
        <v>0</v>
      </c>
      <c r="U39" s="111">
        <f t="shared" si="12"/>
        <v>0</v>
      </c>
      <c r="V39" s="111">
        <f t="shared" si="12"/>
        <v>0</v>
      </c>
      <c r="W39" s="111">
        <f t="shared" si="12"/>
        <v>0</v>
      </c>
      <c r="X39" s="111">
        <f t="shared" si="12"/>
        <v>0</v>
      </c>
      <c r="Y39" s="111">
        <f t="shared" si="12"/>
        <v>0</v>
      </c>
      <c r="Z39" s="441">
        <f t="shared" si="12"/>
        <v>0</v>
      </c>
      <c r="AA39" s="450"/>
      <c r="AB39" s="450">
        <f t="shared" si="12"/>
        <v>1408.1399999999999</v>
      </c>
      <c r="AC39" s="450"/>
    </row>
    <row r="40" spans="1:32" s="224" customFormat="1" ht="31.5" customHeight="1" x14ac:dyDescent="0.45">
      <c r="A40" s="504"/>
      <c r="B40" s="501" t="s">
        <v>48</v>
      </c>
      <c r="C40" s="501"/>
      <c r="D40" s="249" t="e">
        <f>D10+D22+D37</f>
        <v>#VALUE!</v>
      </c>
      <c r="E40" s="106" t="s">
        <v>33</v>
      </c>
      <c r="F40" s="98" t="s">
        <v>49</v>
      </c>
      <c r="G40" s="168" t="s">
        <v>50</v>
      </c>
      <c r="H40" s="176"/>
      <c r="I40" s="193">
        <f t="shared" ref="I40:AB40" si="13">I10+I22+I37</f>
        <v>580</v>
      </c>
      <c r="J40" s="193">
        <f t="shared" si="13"/>
        <v>664</v>
      </c>
      <c r="K40" s="193">
        <f t="shared" si="13"/>
        <v>72</v>
      </c>
      <c r="L40" s="193">
        <f t="shared" si="13"/>
        <v>74</v>
      </c>
      <c r="M40" s="193">
        <f t="shared" si="13"/>
        <v>25.5</v>
      </c>
      <c r="N40" s="193">
        <f t="shared" si="13"/>
        <v>0</v>
      </c>
      <c r="O40" s="193">
        <f t="shared" si="13"/>
        <v>0</v>
      </c>
      <c r="P40" s="193">
        <f t="shared" si="13"/>
        <v>0</v>
      </c>
      <c r="Q40" s="193">
        <f t="shared" si="13"/>
        <v>0</v>
      </c>
      <c r="R40" s="193">
        <f t="shared" si="13"/>
        <v>0</v>
      </c>
      <c r="S40" s="193">
        <f t="shared" si="13"/>
        <v>71</v>
      </c>
      <c r="T40" s="193">
        <f t="shared" si="13"/>
        <v>0</v>
      </c>
      <c r="U40" s="193">
        <f t="shared" si="13"/>
        <v>0</v>
      </c>
      <c r="V40" s="193">
        <f t="shared" si="13"/>
        <v>0</v>
      </c>
      <c r="W40" s="193">
        <f t="shared" si="13"/>
        <v>0</v>
      </c>
      <c r="X40" s="193">
        <f t="shared" si="13"/>
        <v>0</v>
      </c>
      <c r="Y40" s="193">
        <f t="shared" si="13"/>
        <v>0</v>
      </c>
      <c r="Z40" s="442">
        <f t="shared" si="13"/>
        <v>0</v>
      </c>
      <c r="AA40" s="450"/>
      <c r="AB40" s="450">
        <f t="shared" si="13"/>
        <v>1486.5</v>
      </c>
      <c r="AC40" s="450"/>
      <c r="AD40" s="267"/>
    </row>
    <row r="41" spans="1:32" s="224" customFormat="1" ht="31.5" customHeight="1" x14ac:dyDescent="0.45">
      <c r="A41" s="505"/>
      <c r="B41" s="502"/>
      <c r="C41" s="502"/>
      <c r="D41" s="250" t="e">
        <f>D10+D23+D37</f>
        <v>#VALUE!</v>
      </c>
      <c r="E41" s="108" t="s">
        <v>4</v>
      </c>
      <c r="F41" s="102" t="s">
        <v>49</v>
      </c>
      <c r="G41" s="169" t="s">
        <v>50</v>
      </c>
      <c r="H41" s="177"/>
      <c r="I41" s="266">
        <f t="shared" ref="I41:AB41" si="14">I11+I23+I38</f>
        <v>376</v>
      </c>
      <c r="J41" s="266">
        <f t="shared" si="14"/>
        <v>373.8</v>
      </c>
      <c r="K41" s="266">
        <f t="shared" si="14"/>
        <v>184.64</v>
      </c>
      <c r="L41" s="266">
        <f t="shared" si="14"/>
        <v>28</v>
      </c>
      <c r="M41" s="266">
        <f t="shared" si="14"/>
        <v>10.5</v>
      </c>
      <c r="N41" s="266">
        <f t="shared" si="14"/>
        <v>0</v>
      </c>
      <c r="O41" s="266">
        <f t="shared" si="14"/>
        <v>0</v>
      </c>
      <c r="P41" s="266">
        <f t="shared" si="14"/>
        <v>7</v>
      </c>
      <c r="Q41" s="266">
        <f t="shared" si="14"/>
        <v>0</v>
      </c>
      <c r="R41" s="266">
        <f t="shared" si="14"/>
        <v>16</v>
      </c>
      <c r="S41" s="266">
        <f t="shared" si="14"/>
        <v>43</v>
      </c>
      <c r="T41" s="266">
        <f t="shared" si="14"/>
        <v>0</v>
      </c>
      <c r="U41" s="266">
        <f t="shared" si="14"/>
        <v>0</v>
      </c>
      <c r="V41" s="266">
        <f t="shared" si="14"/>
        <v>0</v>
      </c>
      <c r="W41" s="266">
        <f t="shared" si="14"/>
        <v>0</v>
      </c>
      <c r="X41" s="266">
        <f t="shared" si="14"/>
        <v>0</v>
      </c>
      <c r="Y41" s="266">
        <f t="shared" si="14"/>
        <v>0</v>
      </c>
      <c r="Z41" s="443">
        <f t="shared" si="14"/>
        <v>0</v>
      </c>
      <c r="AA41" s="450"/>
      <c r="AB41" s="450">
        <f t="shared" si="14"/>
        <v>1038.94</v>
      </c>
      <c r="AC41" s="451"/>
    </row>
    <row r="42" spans="1:32" s="224" customFormat="1" ht="31.5" customHeight="1" thickBot="1" x14ac:dyDescent="0.5">
      <c r="A42" s="506"/>
      <c r="B42" s="503"/>
      <c r="C42" s="503"/>
      <c r="D42" s="251">
        <v>4.5250000000000004</v>
      </c>
      <c r="E42" s="109" t="s">
        <v>44</v>
      </c>
      <c r="F42" s="110"/>
      <c r="G42" s="171"/>
      <c r="H42" s="175"/>
      <c r="I42" s="111">
        <f t="shared" ref="I42:AB42" si="15">I12+I24+I39</f>
        <v>956</v>
      </c>
      <c r="J42" s="111">
        <f t="shared" si="15"/>
        <v>1037.8</v>
      </c>
      <c r="K42" s="111">
        <f t="shared" si="15"/>
        <v>256.64</v>
      </c>
      <c r="L42" s="111">
        <f t="shared" si="15"/>
        <v>102</v>
      </c>
      <c r="M42" s="111">
        <f t="shared" si="15"/>
        <v>36</v>
      </c>
      <c r="N42" s="111">
        <f t="shared" si="15"/>
        <v>0</v>
      </c>
      <c r="O42" s="111">
        <f t="shared" si="15"/>
        <v>0</v>
      </c>
      <c r="P42" s="111">
        <f t="shared" si="15"/>
        <v>7</v>
      </c>
      <c r="Q42" s="111">
        <f t="shared" si="15"/>
        <v>0</v>
      </c>
      <c r="R42" s="111">
        <f t="shared" si="15"/>
        <v>16</v>
      </c>
      <c r="S42" s="111">
        <f t="shared" si="15"/>
        <v>114</v>
      </c>
      <c r="T42" s="111">
        <f t="shared" si="15"/>
        <v>0</v>
      </c>
      <c r="U42" s="111">
        <f t="shared" si="15"/>
        <v>0</v>
      </c>
      <c r="V42" s="111">
        <f t="shared" si="15"/>
        <v>0</v>
      </c>
      <c r="W42" s="111">
        <f t="shared" si="15"/>
        <v>0</v>
      </c>
      <c r="X42" s="111">
        <f t="shared" si="15"/>
        <v>0</v>
      </c>
      <c r="Y42" s="111">
        <f t="shared" si="15"/>
        <v>0</v>
      </c>
      <c r="Z42" s="441">
        <f t="shared" si="15"/>
        <v>0</v>
      </c>
      <c r="AA42" s="450"/>
      <c r="AB42" s="450">
        <f t="shared" si="15"/>
        <v>2525.4399999999996</v>
      </c>
      <c r="AC42" s="451"/>
    </row>
    <row r="43" spans="1:32" s="224" customFormat="1" x14ac:dyDescent="0.45"/>
    <row r="44" spans="1:32" s="81" customFormat="1" ht="13.9" x14ac:dyDescent="0.4">
      <c r="A44" s="80" t="s">
        <v>116</v>
      </c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13"/>
      <c r="AF44" s="13"/>
    </row>
    <row r="45" spans="1:32" s="81" customFormat="1" ht="13.9" x14ac:dyDescent="0.4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</row>
    <row r="46" spans="1:32" s="81" customFormat="1" ht="13.9" x14ac:dyDescent="0.4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2" t="s">
        <v>101</v>
      </c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</row>
    <row r="47" spans="1:32" s="81" customFormat="1" ht="13.9" x14ac:dyDescent="0.4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Q47" s="80"/>
      <c r="S47" s="80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0"/>
    </row>
    <row r="48" spans="1:32" s="81" customFormat="1" ht="15" hidden="1" customHeight="1" x14ac:dyDescent="0.4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3"/>
      <c r="U48" s="83"/>
      <c r="V48" s="83"/>
      <c r="W48" s="83"/>
      <c r="X48" s="83"/>
      <c r="Y48" s="3" t="s">
        <v>2</v>
      </c>
      <c r="Z48" s="3"/>
      <c r="AA48" s="3"/>
      <c r="AB48" s="3"/>
      <c r="AC48" s="83"/>
      <c r="AD48" s="83"/>
      <c r="AE48" s="83"/>
      <c r="AF48" s="80"/>
    </row>
    <row r="49" spans="1:32" s="81" customFormat="1" ht="13.9" x14ac:dyDescent="0.4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2" t="s">
        <v>61</v>
      </c>
      <c r="Q49" s="2"/>
      <c r="R49" s="2"/>
      <c r="S49" s="2"/>
      <c r="T49" s="2"/>
      <c r="U49" s="2"/>
      <c r="V49" s="2"/>
      <c r="AD49" s="2"/>
      <c r="AE49" s="84"/>
      <c r="AF49" s="80"/>
    </row>
    <row r="50" spans="1:32" s="224" customFormat="1" x14ac:dyDescent="0.45">
      <c r="A50" s="221"/>
      <c r="B50" s="221"/>
      <c r="C50" s="221"/>
      <c r="D50" s="221"/>
      <c r="E50" s="222"/>
      <c r="F50" s="223"/>
      <c r="G50" s="223"/>
      <c r="H50" s="221"/>
      <c r="I50" s="221"/>
      <c r="J50" s="221"/>
      <c r="K50" s="221"/>
      <c r="L50" s="221"/>
      <c r="M50" s="221"/>
      <c r="N50" s="221"/>
      <c r="O50" s="221"/>
      <c r="P50" s="252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</row>
    <row r="51" spans="1:32" s="224" customFormat="1" x14ac:dyDescent="0.45">
      <c r="A51" s="221"/>
      <c r="B51" s="221"/>
      <c r="C51" s="221"/>
      <c r="D51" s="221"/>
      <c r="E51" s="222"/>
      <c r="F51" s="223"/>
      <c r="G51" s="223"/>
      <c r="H51" s="221"/>
      <c r="I51" s="221"/>
      <c r="J51" s="221"/>
      <c r="K51" s="221"/>
      <c r="L51" s="221"/>
      <c r="M51" s="221"/>
      <c r="N51" s="221"/>
      <c r="O51" s="221"/>
      <c r="P51" s="221"/>
      <c r="Q51" s="221"/>
      <c r="R51" s="221"/>
      <c r="S51" s="221"/>
      <c r="T51" s="221"/>
      <c r="U51" s="221"/>
      <c r="V51" s="221"/>
      <c r="W51" s="221"/>
      <c r="X51" s="221"/>
      <c r="Y51" s="221"/>
      <c r="Z51" s="221"/>
      <c r="AA51" s="221"/>
      <c r="AB51" s="221"/>
      <c r="AC51" s="417"/>
    </row>
    <row r="52" spans="1:32" s="224" customFormat="1" x14ac:dyDescent="0.45">
      <c r="A52" s="221"/>
      <c r="B52" s="221"/>
      <c r="C52" s="221"/>
      <c r="D52" s="221"/>
      <c r="E52" s="222"/>
      <c r="F52" s="223"/>
      <c r="G52" s="223"/>
      <c r="H52" s="221"/>
      <c r="I52" s="221"/>
      <c r="J52" s="221"/>
      <c r="K52" s="221"/>
      <c r="L52" s="221"/>
      <c r="M52" s="221"/>
      <c r="N52" s="221"/>
      <c r="O52" s="221"/>
      <c r="P52" s="221"/>
      <c r="Q52" s="221"/>
      <c r="R52" s="221"/>
      <c r="S52" s="221"/>
      <c r="T52" s="221"/>
      <c r="U52" s="221"/>
      <c r="V52" s="221"/>
      <c r="W52" s="221"/>
      <c r="X52" s="221"/>
      <c r="Y52" s="221"/>
      <c r="Z52" s="221"/>
      <c r="AA52" s="221"/>
      <c r="AB52" s="221"/>
      <c r="AC52" s="417"/>
    </row>
    <row r="53" spans="1:32" s="87" customFormat="1" x14ac:dyDescent="0.45">
      <c r="A53" s="318"/>
      <c r="B53" s="318"/>
      <c r="C53" s="318"/>
      <c r="D53" s="318"/>
      <c r="E53" s="319"/>
      <c r="F53" s="320"/>
      <c r="G53" s="320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18"/>
      <c r="Z53" s="318"/>
      <c r="AA53" s="318"/>
      <c r="AB53" s="318"/>
      <c r="AC53" s="86"/>
    </row>
    <row r="54" spans="1:32" s="87" customFormat="1" x14ac:dyDescent="0.45">
      <c r="A54" s="318"/>
      <c r="B54" s="318"/>
      <c r="C54" s="318"/>
      <c r="D54" s="318"/>
      <c r="E54" s="319"/>
      <c r="F54" s="320"/>
      <c r="G54" s="320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18"/>
      <c r="Y54" s="318"/>
      <c r="Z54" s="318"/>
      <c r="AA54" s="318"/>
      <c r="AB54" s="318"/>
      <c r="AC54" s="86"/>
    </row>
    <row r="55" spans="1:32" s="87" customFormat="1" x14ac:dyDescent="0.45">
      <c r="A55" s="318"/>
      <c r="B55" s="318"/>
      <c r="C55" s="318"/>
      <c r="D55" s="318"/>
      <c r="E55" s="319"/>
      <c r="F55" s="320"/>
      <c r="G55" s="320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318"/>
      <c r="Y55" s="318"/>
      <c r="Z55" s="318"/>
      <c r="AA55" s="318"/>
      <c r="AB55" s="318"/>
      <c r="AC55" s="86"/>
    </row>
    <row r="56" spans="1:32" s="87" customFormat="1" x14ac:dyDescent="0.45">
      <c r="A56" s="318"/>
      <c r="B56" s="318"/>
      <c r="C56" s="318"/>
      <c r="D56" s="318"/>
      <c r="E56" s="319"/>
      <c r="F56" s="320"/>
      <c r="G56" s="320"/>
      <c r="H56" s="318"/>
      <c r="I56" s="318"/>
      <c r="J56" s="318"/>
      <c r="K56" s="318"/>
      <c r="L56" s="318"/>
      <c r="M56" s="318"/>
      <c r="N56" s="318"/>
      <c r="O56" s="318"/>
      <c r="P56" s="318"/>
      <c r="Q56" s="318"/>
      <c r="R56" s="318"/>
      <c r="S56" s="318"/>
      <c r="T56" s="318"/>
      <c r="U56" s="318"/>
      <c r="V56" s="318"/>
      <c r="W56" s="318"/>
      <c r="X56" s="318"/>
      <c r="Y56" s="318"/>
      <c r="Z56" s="318"/>
      <c r="AA56" s="318"/>
      <c r="AB56" s="318"/>
      <c r="AC56" s="86"/>
    </row>
    <row r="57" spans="1:32" s="87" customFormat="1" x14ac:dyDescent="0.45">
      <c r="A57" s="318"/>
      <c r="B57" s="318"/>
      <c r="C57" s="318"/>
      <c r="D57" s="318"/>
      <c r="E57" s="319"/>
      <c r="F57" s="320"/>
      <c r="G57" s="320"/>
      <c r="H57" s="318"/>
      <c r="I57" s="318"/>
      <c r="J57" s="318"/>
      <c r="K57" s="318"/>
      <c r="L57" s="318"/>
      <c r="M57" s="318"/>
      <c r="N57" s="318"/>
      <c r="O57" s="318"/>
      <c r="P57" s="318"/>
      <c r="Q57" s="318"/>
      <c r="R57" s="318"/>
      <c r="S57" s="318"/>
      <c r="T57" s="318"/>
      <c r="U57" s="318"/>
      <c r="V57" s="318"/>
      <c r="W57" s="318"/>
      <c r="X57" s="318"/>
      <c r="Y57" s="318"/>
      <c r="Z57" s="318"/>
      <c r="AA57" s="318"/>
      <c r="AB57" s="318"/>
      <c r="AC57" s="86"/>
    </row>
    <row r="58" spans="1:32" s="87" customFormat="1" x14ac:dyDescent="0.45">
      <c r="A58" s="318"/>
      <c r="B58" s="318"/>
      <c r="C58" s="318"/>
      <c r="D58" s="318"/>
      <c r="E58" s="319"/>
      <c r="F58" s="320"/>
      <c r="G58" s="320"/>
      <c r="H58" s="318"/>
      <c r="I58" s="318"/>
      <c r="J58" s="318"/>
      <c r="K58" s="318"/>
      <c r="L58" s="318"/>
      <c r="M58" s="318"/>
      <c r="N58" s="318"/>
      <c r="O58" s="318"/>
      <c r="P58" s="318"/>
      <c r="Q58" s="318"/>
      <c r="R58" s="318"/>
      <c r="S58" s="318"/>
      <c r="T58" s="318"/>
      <c r="U58" s="318"/>
      <c r="V58" s="318"/>
      <c r="W58" s="318"/>
      <c r="X58" s="318"/>
      <c r="Y58" s="318"/>
      <c r="Z58" s="318"/>
      <c r="AA58" s="318"/>
      <c r="AB58" s="318"/>
      <c r="AC58" s="86"/>
    </row>
    <row r="59" spans="1:32" s="87" customFormat="1" x14ac:dyDescent="0.45">
      <c r="A59" s="318"/>
      <c r="B59" s="318"/>
      <c r="C59" s="318"/>
      <c r="D59" s="318"/>
      <c r="E59" s="319"/>
      <c r="F59" s="320"/>
      <c r="G59" s="320"/>
      <c r="H59" s="318"/>
      <c r="I59" s="318"/>
      <c r="J59" s="318"/>
      <c r="K59" s="318"/>
      <c r="L59" s="318"/>
      <c r="M59" s="318"/>
      <c r="N59" s="318"/>
      <c r="O59" s="318"/>
      <c r="P59" s="318"/>
      <c r="Q59" s="318"/>
      <c r="R59" s="318"/>
      <c r="S59" s="318"/>
      <c r="T59" s="318"/>
      <c r="U59" s="318"/>
      <c r="V59" s="318"/>
      <c r="W59" s="318"/>
      <c r="X59" s="318"/>
      <c r="Y59" s="318"/>
      <c r="Z59" s="318"/>
      <c r="AA59" s="318"/>
      <c r="AB59" s="318"/>
      <c r="AC59" s="86"/>
    </row>
    <row r="60" spans="1:32" s="87" customFormat="1" x14ac:dyDescent="0.45">
      <c r="A60" s="318"/>
      <c r="B60" s="318"/>
      <c r="C60" s="318"/>
      <c r="D60" s="318"/>
      <c r="E60" s="319"/>
      <c r="F60" s="320"/>
      <c r="G60" s="320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86"/>
    </row>
    <row r="61" spans="1:32" s="87" customFormat="1" x14ac:dyDescent="0.45">
      <c r="A61" s="318"/>
      <c r="B61" s="318"/>
      <c r="C61" s="318"/>
      <c r="D61" s="318"/>
      <c r="E61" s="319"/>
      <c r="F61" s="320"/>
      <c r="G61" s="320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18"/>
      <c r="Z61" s="318"/>
      <c r="AA61" s="318"/>
      <c r="AB61" s="318"/>
      <c r="AC61" s="86"/>
    </row>
    <row r="62" spans="1:32" s="87" customFormat="1" x14ac:dyDescent="0.45">
      <c r="A62" s="318"/>
      <c r="B62" s="318"/>
      <c r="C62" s="318"/>
      <c r="D62" s="318"/>
      <c r="E62" s="319"/>
      <c r="F62" s="320"/>
      <c r="G62" s="320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18"/>
      <c r="Y62" s="318"/>
      <c r="Z62" s="318"/>
      <c r="AA62" s="318"/>
      <c r="AB62" s="318"/>
      <c r="AC62" s="86"/>
    </row>
    <row r="63" spans="1:32" s="87" customFormat="1" x14ac:dyDescent="0.45">
      <c r="A63" s="318"/>
      <c r="B63" s="318"/>
      <c r="C63" s="318"/>
      <c r="D63" s="318"/>
      <c r="E63" s="319"/>
      <c r="F63" s="320"/>
      <c r="G63" s="320"/>
      <c r="H63" s="318"/>
      <c r="I63" s="318"/>
      <c r="J63" s="318"/>
      <c r="K63" s="318"/>
      <c r="L63" s="318"/>
      <c r="M63" s="318"/>
      <c r="N63" s="318"/>
      <c r="O63" s="318"/>
      <c r="P63" s="318"/>
      <c r="Q63" s="318"/>
      <c r="R63" s="318"/>
      <c r="S63" s="318"/>
      <c r="T63" s="318"/>
      <c r="U63" s="318"/>
      <c r="V63" s="318"/>
      <c r="W63" s="318"/>
      <c r="X63" s="318"/>
      <c r="Y63" s="318"/>
      <c r="Z63" s="318"/>
      <c r="AA63" s="318"/>
      <c r="AB63" s="318"/>
      <c r="AC63" s="86"/>
    </row>
    <row r="64" spans="1:32" s="87" customFormat="1" x14ac:dyDescent="0.45">
      <c r="A64" s="318"/>
      <c r="B64" s="318"/>
      <c r="C64" s="318"/>
      <c r="D64" s="318"/>
      <c r="E64" s="319"/>
      <c r="F64" s="320"/>
      <c r="G64" s="320"/>
      <c r="H64" s="318"/>
      <c r="I64" s="318"/>
      <c r="J64" s="318"/>
      <c r="K64" s="318"/>
      <c r="L64" s="318"/>
      <c r="M64" s="318"/>
      <c r="N64" s="318"/>
      <c r="O64" s="318"/>
      <c r="P64" s="318"/>
      <c r="Q64" s="318"/>
      <c r="R64" s="318"/>
      <c r="S64" s="318"/>
      <c r="T64" s="318"/>
      <c r="U64" s="318"/>
      <c r="V64" s="318"/>
      <c r="W64" s="318"/>
      <c r="X64" s="318"/>
      <c r="Y64" s="318"/>
      <c r="Z64" s="318"/>
      <c r="AA64" s="318"/>
      <c r="AB64" s="318"/>
      <c r="AC64" s="86"/>
    </row>
    <row r="65" spans="1:29" s="87" customFormat="1" x14ac:dyDescent="0.45">
      <c r="A65" s="318"/>
      <c r="B65" s="318"/>
      <c r="C65" s="318"/>
      <c r="D65" s="318"/>
      <c r="E65" s="319"/>
      <c r="F65" s="320"/>
      <c r="G65" s="320"/>
      <c r="H65" s="318"/>
      <c r="I65" s="318"/>
      <c r="J65" s="318"/>
      <c r="K65" s="318"/>
      <c r="L65" s="318"/>
      <c r="M65" s="318"/>
      <c r="N65" s="318"/>
      <c r="O65" s="318"/>
      <c r="P65" s="318"/>
      <c r="Q65" s="318"/>
      <c r="R65" s="318"/>
      <c r="S65" s="318"/>
      <c r="T65" s="318"/>
      <c r="U65" s="318"/>
      <c r="V65" s="318"/>
      <c r="W65" s="318"/>
      <c r="X65" s="318"/>
      <c r="Y65" s="318"/>
      <c r="Z65" s="318"/>
      <c r="AA65" s="318"/>
      <c r="AB65" s="318"/>
      <c r="AC65" s="86"/>
    </row>
    <row r="66" spans="1:29" s="87" customFormat="1" x14ac:dyDescent="0.45">
      <c r="A66" s="318"/>
      <c r="B66" s="318"/>
      <c r="C66" s="318"/>
      <c r="D66" s="318"/>
      <c r="E66" s="319"/>
      <c r="F66" s="320"/>
      <c r="G66" s="320"/>
      <c r="H66" s="318"/>
      <c r="I66" s="318"/>
      <c r="J66" s="318"/>
      <c r="K66" s="318"/>
      <c r="L66" s="318"/>
      <c r="M66" s="318"/>
      <c r="N66" s="318"/>
      <c r="O66" s="318"/>
      <c r="P66" s="318"/>
      <c r="Q66" s="318"/>
      <c r="R66" s="318"/>
      <c r="S66" s="318"/>
      <c r="T66" s="318"/>
      <c r="U66" s="318"/>
      <c r="V66" s="318"/>
      <c r="W66" s="318"/>
      <c r="X66" s="318"/>
      <c r="Y66" s="318"/>
      <c r="Z66" s="318"/>
      <c r="AA66" s="318"/>
      <c r="AB66" s="318"/>
      <c r="AC66" s="86"/>
    </row>
    <row r="67" spans="1:29" s="87" customFormat="1" x14ac:dyDescent="0.45">
      <c r="A67" s="318"/>
      <c r="B67" s="318"/>
      <c r="C67" s="318"/>
      <c r="D67" s="318"/>
      <c r="E67" s="319"/>
      <c r="F67" s="320"/>
      <c r="G67" s="320"/>
      <c r="H67" s="318"/>
      <c r="I67" s="318"/>
      <c r="J67" s="318"/>
      <c r="K67" s="318"/>
      <c r="L67" s="318"/>
      <c r="M67" s="318"/>
      <c r="N67" s="318"/>
      <c r="O67" s="318"/>
      <c r="P67" s="318"/>
      <c r="Q67" s="318"/>
      <c r="R67" s="318"/>
      <c r="S67" s="318"/>
      <c r="T67" s="318"/>
      <c r="U67" s="318"/>
      <c r="V67" s="318"/>
      <c r="W67" s="318"/>
      <c r="X67" s="318"/>
      <c r="Y67" s="318"/>
      <c r="Z67" s="318"/>
      <c r="AA67" s="318"/>
      <c r="AB67" s="318"/>
      <c r="AC67" s="86"/>
    </row>
    <row r="68" spans="1:29" s="87" customFormat="1" x14ac:dyDescent="0.45">
      <c r="A68" s="318"/>
      <c r="B68" s="318"/>
      <c r="C68" s="318"/>
      <c r="D68" s="318"/>
      <c r="E68" s="319"/>
      <c r="F68" s="320"/>
      <c r="G68" s="320"/>
      <c r="H68" s="318"/>
      <c r="I68" s="318"/>
      <c r="J68" s="318"/>
      <c r="K68" s="318"/>
      <c r="L68" s="318"/>
      <c r="M68" s="318"/>
      <c r="N68" s="318"/>
      <c r="O68" s="318"/>
      <c r="P68" s="318"/>
      <c r="Q68" s="318"/>
      <c r="R68" s="318"/>
      <c r="S68" s="318"/>
      <c r="T68" s="318"/>
      <c r="U68" s="318"/>
      <c r="V68" s="318"/>
      <c r="W68" s="318"/>
      <c r="X68" s="318"/>
      <c r="Y68" s="318"/>
      <c r="Z68" s="318"/>
      <c r="AA68" s="318"/>
      <c r="AB68" s="318"/>
      <c r="AC68" s="86"/>
    </row>
    <row r="69" spans="1:29" s="87" customFormat="1" x14ac:dyDescent="0.45">
      <c r="A69" s="318"/>
      <c r="B69" s="318"/>
      <c r="C69" s="318"/>
      <c r="D69" s="318"/>
      <c r="E69" s="319"/>
      <c r="F69" s="320"/>
      <c r="G69" s="320"/>
      <c r="H69" s="318"/>
      <c r="I69" s="318"/>
      <c r="J69" s="318"/>
      <c r="K69" s="318"/>
      <c r="L69" s="318"/>
      <c r="M69" s="318"/>
      <c r="N69" s="318"/>
      <c r="O69" s="318"/>
      <c r="P69" s="318"/>
      <c r="Q69" s="318"/>
      <c r="R69" s="318"/>
      <c r="S69" s="318"/>
      <c r="T69" s="318"/>
      <c r="U69" s="318"/>
      <c r="V69" s="318"/>
      <c r="W69" s="318"/>
      <c r="X69" s="318"/>
      <c r="Y69" s="318"/>
      <c r="Z69" s="318"/>
      <c r="AA69" s="318"/>
      <c r="AB69" s="318"/>
      <c r="AC69" s="86"/>
    </row>
    <row r="70" spans="1:29" s="87" customFormat="1" x14ac:dyDescent="0.45">
      <c r="A70" s="318"/>
      <c r="B70" s="318"/>
      <c r="C70" s="318"/>
      <c r="D70" s="318"/>
      <c r="E70" s="319"/>
      <c r="F70" s="320"/>
      <c r="G70" s="320"/>
      <c r="H70" s="318"/>
      <c r="I70" s="318"/>
      <c r="J70" s="318"/>
      <c r="K70" s="318"/>
      <c r="L70" s="318"/>
      <c r="M70" s="318"/>
      <c r="N70" s="318"/>
      <c r="O70" s="318"/>
      <c r="P70" s="318"/>
      <c r="Q70" s="318"/>
      <c r="R70" s="318"/>
      <c r="S70" s="318"/>
      <c r="T70" s="318"/>
      <c r="U70" s="318"/>
      <c r="V70" s="318"/>
      <c r="W70" s="318"/>
      <c r="X70" s="318"/>
      <c r="Y70" s="318"/>
      <c r="Z70" s="318"/>
      <c r="AA70" s="318"/>
      <c r="AB70" s="318"/>
      <c r="AC70" s="86"/>
    </row>
    <row r="71" spans="1:29" s="87" customFormat="1" x14ac:dyDescent="0.45">
      <c r="A71" s="318"/>
      <c r="B71" s="318"/>
      <c r="C71" s="318"/>
      <c r="D71" s="318"/>
      <c r="E71" s="319"/>
      <c r="F71" s="320"/>
      <c r="G71" s="320"/>
      <c r="H71" s="318"/>
      <c r="I71" s="318"/>
      <c r="J71" s="318"/>
      <c r="K71" s="318"/>
      <c r="L71" s="318"/>
      <c r="M71" s="318"/>
      <c r="N71" s="318"/>
      <c r="O71" s="318"/>
      <c r="P71" s="318"/>
      <c r="Q71" s="318"/>
      <c r="R71" s="318"/>
      <c r="S71" s="318"/>
      <c r="T71" s="318"/>
      <c r="U71" s="318"/>
      <c r="V71" s="318"/>
      <c r="W71" s="318"/>
      <c r="X71" s="318"/>
      <c r="Y71" s="318"/>
      <c r="Z71" s="318"/>
      <c r="AA71" s="318"/>
      <c r="AB71" s="318"/>
      <c r="AC71" s="86"/>
    </row>
    <row r="72" spans="1:29" s="87" customFormat="1" x14ac:dyDescent="0.45">
      <c r="A72" s="318"/>
      <c r="B72" s="318"/>
      <c r="C72" s="318"/>
      <c r="D72" s="318"/>
      <c r="E72" s="319"/>
      <c r="F72" s="320"/>
      <c r="G72" s="320"/>
      <c r="H72" s="318"/>
      <c r="I72" s="318"/>
      <c r="J72" s="318"/>
      <c r="K72" s="318"/>
      <c r="L72" s="318"/>
      <c r="M72" s="318"/>
      <c r="N72" s="318"/>
      <c r="O72" s="318"/>
      <c r="P72" s="318"/>
      <c r="Q72" s="318"/>
      <c r="R72" s="318"/>
      <c r="S72" s="318"/>
      <c r="T72" s="318"/>
      <c r="U72" s="318"/>
      <c r="V72" s="318"/>
      <c r="W72" s="318"/>
      <c r="X72" s="318"/>
      <c r="Y72" s="318"/>
      <c r="Z72" s="318"/>
      <c r="AA72" s="318"/>
      <c r="AB72" s="318"/>
      <c r="AC72" s="86"/>
    </row>
    <row r="73" spans="1:29" s="87" customFormat="1" x14ac:dyDescent="0.45">
      <c r="A73" s="318"/>
      <c r="B73" s="318"/>
      <c r="C73" s="318"/>
      <c r="D73" s="318"/>
      <c r="E73" s="319"/>
      <c r="F73" s="320"/>
      <c r="G73" s="320"/>
      <c r="H73" s="318"/>
      <c r="I73" s="318"/>
      <c r="J73" s="318"/>
      <c r="K73" s="318"/>
      <c r="L73" s="318"/>
      <c r="M73" s="318"/>
      <c r="N73" s="318"/>
      <c r="O73" s="318"/>
      <c r="P73" s="318"/>
      <c r="Q73" s="318"/>
      <c r="R73" s="318"/>
      <c r="S73" s="318"/>
      <c r="T73" s="318"/>
      <c r="U73" s="318"/>
      <c r="V73" s="318"/>
      <c r="W73" s="318"/>
      <c r="X73" s="318"/>
      <c r="Y73" s="318"/>
      <c r="Z73" s="318"/>
      <c r="AA73" s="318"/>
      <c r="AB73" s="318"/>
      <c r="AC73" s="86"/>
    </row>
    <row r="74" spans="1:29" s="87" customFormat="1" x14ac:dyDescent="0.45">
      <c r="A74" s="318"/>
      <c r="B74" s="318"/>
      <c r="C74" s="318"/>
      <c r="D74" s="318"/>
      <c r="E74" s="319"/>
      <c r="F74" s="320"/>
      <c r="G74" s="320"/>
      <c r="H74" s="318"/>
      <c r="I74" s="318"/>
      <c r="J74" s="318"/>
      <c r="K74" s="318"/>
      <c r="L74" s="318"/>
      <c r="M74" s="318"/>
      <c r="N74" s="318"/>
      <c r="O74" s="318"/>
      <c r="P74" s="318"/>
      <c r="Q74" s="318"/>
      <c r="R74" s="318"/>
      <c r="S74" s="318"/>
      <c r="T74" s="318"/>
      <c r="U74" s="318"/>
      <c r="V74" s="318"/>
      <c r="W74" s="318"/>
      <c r="X74" s="318"/>
      <c r="Y74" s="318"/>
      <c r="Z74" s="318"/>
      <c r="AA74" s="318"/>
      <c r="AB74" s="318"/>
      <c r="AC74" s="86"/>
    </row>
    <row r="75" spans="1:29" s="87" customFormat="1" x14ac:dyDescent="0.45">
      <c r="A75" s="318"/>
      <c r="B75" s="318"/>
      <c r="C75" s="318"/>
      <c r="D75" s="318"/>
      <c r="E75" s="319"/>
      <c r="F75" s="320"/>
      <c r="G75" s="320"/>
      <c r="H75" s="318"/>
      <c r="I75" s="318"/>
      <c r="J75" s="318"/>
      <c r="K75" s="318"/>
      <c r="L75" s="318"/>
      <c r="M75" s="318"/>
      <c r="N75" s="318"/>
      <c r="O75" s="318"/>
      <c r="P75" s="318"/>
      <c r="Q75" s="318"/>
      <c r="R75" s="318"/>
      <c r="S75" s="318"/>
      <c r="T75" s="318"/>
      <c r="U75" s="318"/>
      <c r="V75" s="318"/>
      <c r="W75" s="318"/>
      <c r="X75" s="318"/>
      <c r="Y75" s="318"/>
      <c r="Z75" s="318"/>
      <c r="AA75" s="318"/>
      <c r="AB75" s="318"/>
      <c r="AC75" s="86"/>
    </row>
    <row r="76" spans="1:29" s="87" customFormat="1" x14ac:dyDescent="0.45">
      <c r="A76" s="318"/>
      <c r="B76" s="318"/>
      <c r="C76" s="318"/>
      <c r="D76" s="318"/>
      <c r="E76" s="319"/>
      <c r="F76" s="320"/>
      <c r="G76" s="320"/>
      <c r="H76" s="318"/>
      <c r="I76" s="318"/>
      <c r="J76" s="318"/>
      <c r="K76" s="318"/>
      <c r="L76" s="318"/>
      <c r="M76" s="318"/>
      <c r="N76" s="318"/>
      <c r="O76" s="318"/>
      <c r="P76" s="318"/>
      <c r="Q76" s="318"/>
      <c r="R76" s="318"/>
      <c r="S76" s="318"/>
      <c r="T76" s="318"/>
      <c r="U76" s="318"/>
      <c r="V76" s="318"/>
      <c r="W76" s="318"/>
      <c r="X76" s="318"/>
      <c r="Y76" s="318"/>
      <c r="Z76" s="318"/>
      <c r="AA76" s="318"/>
      <c r="AB76" s="318"/>
      <c r="AC76" s="86"/>
    </row>
    <row r="77" spans="1:29" s="87" customFormat="1" x14ac:dyDescent="0.45">
      <c r="A77" s="318"/>
      <c r="B77" s="318"/>
      <c r="C77" s="318"/>
      <c r="D77" s="318"/>
      <c r="E77" s="319"/>
      <c r="F77" s="320"/>
      <c r="G77" s="320"/>
      <c r="H77" s="318"/>
      <c r="I77" s="318"/>
      <c r="J77" s="318"/>
      <c r="K77" s="318"/>
      <c r="L77" s="318"/>
      <c r="M77" s="318"/>
      <c r="N77" s="318"/>
      <c r="O77" s="318"/>
      <c r="P77" s="318"/>
      <c r="Q77" s="318"/>
      <c r="R77" s="318"/>
      <c r="S77" s="318"/>
      <c r="T77" s="318"/>
      <c r="U77" s="318"/>
      <c r="V77" s="318"/>
      <c r="W77" s="318"/>
      <c r="X77" s="318"/>
      <c r="Y77" s="318"/>
      <c r="Z77" s="318"/>
      <c r="AA77" s="318"/>
      <c r="AB77" s="318"/>
      <c r="AC77" s="86"/>
    </row>
    <row r="78" spans="1:29" s="87" customFormat="1" x14ac:dyDescent="0.45">
      <c r="A78" s="318"/>
      <c r="B78" s="318"/>
      <c r="C78" s="318"/>
      <c r="D78" s="318"/>
      <c r="E78" s="319"/>
      <c r="F78" s="320"/>
      <c r="G78" s="320"/>
      <c r="H78" s="318"/>
      <c r="I78" s="318"/>
      <c r="J78" s="318"/>
      <c r="K78" s="318"/>
      <c r="L78" s="318"/>
      <c r="M78" s="318"/>
      <c r="N78" s="318"/>
      <c r="O78" s="318"/>
      <c r="P78" s="318"/>
      <c r="Q78" s="318"/>
      <c r="R78" s="318"/>
      <c r="S78" s="318"/>
      <c r="T78" s="318"/>
      <c r="U78" s="318"/>
      <c r="V78" s="318"/>
      <c r="W78" s="318"/>
      <c r="X78" s="318"/>
      <c r="Y78" s="318"/>
      <c r="Z78" s="318"/>
      <c r="AA78" s="318"/>
      <c r="AB78" s="318"/>
      <c r="AC78" s="86"/>
    </row>
    <row r="79" spans="1:29" s="87" customFormat="1" x14ac:dyDescent="0.45">
      <c r="A79" s="318"/>
      <c r="B79" s="318"/>
      <c r="C79" s="318"/>
      <c r="D79" s="318"/>
      <c r="E79" s="319"/>
      <c r="F79" s="320"/>
      <c r="G79" s="320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18"/>
      <c r="Z79" s="318"/>
      <c r="AA79" s="318"/>
      <c r="AB79" s="318"/>
      <c r="AC79" s="86"/>
    </row>
    <row r="80" spans="1:29" s="87" customFormat="1" x14ac:dyDescent="0.45">
      <c r="A80" s="318"/>
      <c r="B80" s="318"/>
      <c r="C80" s="318"/>
      <c r="D80" s="318"/>
      <c r="E80" s="319"/>
      <c r="F80" s="320"/>
      <c r="G80" s="320"/>
      <c r="H80" s="318"/>
      <c r="I80" s="318"/>
      <c r="J80" s="318"/>
      <c r="K80" s="318"/>
      <c r="L80" s="318"/>
      <c r="M80" s="318"/>
      <c r="N80" s="318"/>
      <c r="O80" s="318"/>
      <c r="P80" s="318"/>
      <c r="Q80" s="318"/>
      <c r="R80" s="318"/>
      <c r="S80" s="318"/>
      <c r="T80" s="318"/>
      <c r="U80" s="318"/>
      <c r="V80" s="318"/>
      <c r="W80" s="318"/>
      <c r="X80" s="318"/>
      <c r="Y80" s="318"/>
      <c r="Z80" s="318"/>
      <c r="AA80" s="318"/>
      <c r="AB80" s="318"/>
      <c r="AC80" s="86"/>
    </row>
  </sheetData>
  <mergeCells count="47">
    <mergeCell ref="A34:A36"/>
    <mergeCell ref="A22:A24"/>
    <mergeCell ref="C25:C27"/>
    <mergeCell ref="B25:B27"/>
    <mergeCell ref="B34:B36"/>
    <mergeCell ref="C34:C36"/>
    <mergeCell ref="A25:A27"/>
    <mergeCell ref="B22:B24"/>
    <mergeCell ref="C22:C24"/>
    <mergeCell ref="A28:A30"/>
    <mergeCell ref="B28:B30"/>
    <mergeCell ref="C28:C30"/>
    <mergeCell ref="A31:A33"/>
    <mergeCell ref="B31:B33"/>
    <mergeCell ref="C31:C33"/>
    <mergeCell ref="B37:B39"/>
    <mergeCell ref="C37:C39"/>
    <mergeCell ref="B40:B42"/>
    <mergeCell ref="A40:A42"/>
    <mergeCell ref="C40:C42"/>
    <mergeCell ref="A37:A39"/>
    <mergeCell ref="B4:B5"/>
    <mergeCell ref="G4:G5"/>
    <mergeCell ref="A4:A5"/>
    <mergeCell ref="I4:AC4"/>
    <mergeCell ref="A2:AC2"/>
    <mergeCell ref="A3:AC3"/>
    <mergeCell ref="C4:C5"/>
    <mergeCell ref="D4:D5"/>
    <mergeCell ref="H4:H5"/>
    <mergeCell ref="F4:F5"/>
    <mergeCell ref="E4:E5"/>
    <mergeCell ref="A7:A9"/>
    <mergeCell ref="A16:A18"/>
    <mergeCell ref="B7:B9"/>
    <mergeCell ref="A10:A12"/>
    <mergeCell ref="C19:C21"/>
    <mergeCell ref="A19:A21"/>
    <mergeCell ref="C10:C12"/>
    <mergeCell ref="B10:B12"/>
    <mergeCell ref="C7:C9"/>
    <mergeCell ref="B19:B21"/>
    <mergeCell ref="A13:A15"/>
    <mergeCell ref="B13:B15"/>
    <mergeCell ref="C13:C15"/>
    <mergeCell ref="C16:C18"/>
    <mergeCell ref="B16:B18"/>
  </mergeCells>
  <phoneticPr fontId="17" type="noConversion"/>
  <printOptions horizontalCentered="1"/>
  <pageMargins left="0.19685039370078741" right="0.19685039370078741" top="0.19685039370078741" bottom="0.19685039370078741" header="0.31496062992125984" footer="0.31496062992125984"/>
  <pageSetup paperSize="9" scale="31" fitToHeight="0" orientation="landscape" r:id="rId1"/>
  <headerFooter alignWithMargins="0"/>
  <rowBreaks count="1" manualBreakCount="1">
    <brk id="2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78"/>
  <sheetViews>
    <sheetView view="pageBreakPreview" zoomScale="85" zoomScaleNormal="75" zoomScaleSheetLayoutView="85" workbookViewId="0">
      <selection activeCell="R6" sqref="R6"/>
    </sheetView>
  </sheetViews>
  <sheetFormatPr defaultRowHeight="12.75" x14ac:dyDescent="0.35"/>
  <cols>
    <col min="1" max="1" width="4.1328125" style="1" customWidth="1"/>
    <col min="2" max="2" width="15.73046875" style="1" customWidth="1"/>
    <col min="3" max="3" width="10.59765625" style="1" customWidth="1"/>
    <col min="4" max="4" width="4.86328125" style="1" customWidth="1"/>
    <col min="5" max="5" width="34.1328125" style="1" customWidth="1"/>
    <col min="6" max="6" width="4.265625" style="1" bestFit="1" customWidth="1"/>
    <col min="7" max="7" width="4.86328125" style="1" customWidth="1"/>
    <col min="8" max="8" width="6" style="1" customWidth="1"/>
    <col min="9" max="10" width="4.265625" style="1" bestFit="1" customWidth="1"/>
    <col min="11" max="11" width="5.73046875" style="1" customWidth="1"/>
    <col min="12" max="12" width="4.73046875" style="1" customWidth="1"/>
    <col min="13" max="13" width="5.86328125" style="1" customWidth="1"/>
    <col min="14" max="15" width="4" style="1" customWidth="1"/>
    <col min="16" max="17" width="5" style="1" customWidth="1"/>
    <col min="18" max="18" width="6" style="1" customWidth="1"/>
    <col min="19" max="29" width="7.73046875" style="1" customWidth="1"/>
  </cols>
  <sheetData>
    <row r="1" spans="1:29" ht="17.25" x14ac:dyDescent="0.35">
      <c r="A1" s="551" t="s">
        <v>56</v>
      </c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  <c r="Q1" s="551"/>
      <c r="R1" s="551"/>
      <c r="S1" s="551"/>
      <c r="T1" s="551"/>
      <c r="U1" s="551"/>
      <c r="V1" s="551"/>
      <c r="W1" s="551"/>
      <c r="X1" s="551"/>
      <c r="Y1" s="551"/>
      <c r="Z1" s="551"/>
      <c r="AA1" s="551"/>
      <c r="AB1" s="551"/>
      <c r="AC1" s="551"/>
    </row>
    <row r="2" spans="1:29" ht="17.25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9.899999999999999" x14ac:dyDescent="0.35">
      <c r="A3" s="526" t="s">
        <v>115</v>
      </c>
      <c r="B3" s="526"/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6"/>
      <c r="N3" s="526"/>
      <c r="O3" s="526"/>
      <c r="P3" s="526"/>
      <c r="Q3" s="526"/>
      <c r="R3" s="526"/>
      <c r="S3" s="526"/>
      <c r="T3" s="526"/>
      <c r="U3" s="526"/>
      <c r="V3" s="526"/>
      <c r="W3" s="526"/>
      <c r="X3" s="526"/>
      <c r="Y3" s="526"/>
      <c r="Z3" s="526"/>
      <c r="AA3" s="526"/>
      <c r="AB3" s="526"/>
      <c r="AC3" s="526"/>
    </row>
    <row r="4" spans="1:29" ht="13.15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35">
      <c r="A5" s="513" t="s">
        <v>7</v>
      </c>
      <c r="B5" s="481" t="s">
        <v>8</v>
      </c>
      <c r="C5" s="481" t="s">
        <v>9</v>
      </c>
      <c r="D5" s="516" t="s">
        <v>10</v>
      </c>
      <c r="E5" s="518" t="s">
        <v>6</v>
      </c>
      <c r="F5" s="520" t="s">
        <v>0</v>
      </c>
      <c r="G5" s="524" t="s">
        <v>3</v>
      </c>
      <c r="H5" s="529" t="s">
        <v>11</v>
      </c>
      <c r="I5" s="520" t="s">
        <v>1</v>
      </c>
      <c r="J5" s="522" t="s">
        <v>12</v>
      </c>
      <c r="K5" s="544" t="s">
        <v>13</v>
      </c>
      <c r="L5" s="545"/>
      <c r="M5" s="545"/>
      <c r="N5" s="545"/>
      <c r="O5" s="545"/>
      <c r="P5" s="545"/>
      <c r="Q5" s="545"/>
      <c r="R5" s="545"/>
      <c r="S5" s="545"/>
      <c r="T5" s="545"/>
      <c r="U5" s="545"/>
      <c r="V5" s="545"/>
      <c r="W5" s="545"/>
      <c r="X5" s="545"/>
      <c r="Y5" s="545"/>
      <c r="Z5" s="545"/>
      <c r="AA5" s="545"/>
      <c r="AB5" s="545"/>
      <c r="AC5" s="546" t="s">
        <v>14</v>
      </c>
    </row>
    <row r="6" spans="1:29" ht="137.65" thickBot="1" x14ac:dyDescent="0.4">
      <c r="A6" s="514"/>
      <c r="B6" s="515"/>
      <c r="C6" s="515"/>
      <c r="D6" s="517"/>
      <c r="E6" s="519"/>
      <c r="F6" s="521"/>
      <c r="G6" s="525"/>
      <c r="H6" s="530"/>
      <c r="I6" s="521"/>
      <c r="J6" s="523"/>
      <c r="K6" s="10" t="s">
        <v>15</v>
      </c>
      <c r="L6" s="9" t="s">
        <v>16</v>
      </c>
      <c r="M6" s="9" t="s">
        <v>17</v>
      </c>
      <c r="N6" s="9" t="s">
        <v>18</v>
      </c>
      <c r="O6" s="9" t="s">
        <v>19</v>
      </c>
      <c r="P6" s="9" t="s">
        <v>20</v>
      </c>
      <c r="Q6" s="9" t="s">
        <v>21</v>
      </c>
      <c r="R6" s="9" t="s">
        <v>55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B6" s="9" t="s">
        <v>32</v>
      </c>
      <c r="AC6" s="547"/>
    </row>
    <row r="7" spans="1:29" ht="13.9" thickBot="1" x14ac:dyDescent="0.4">
      <c r="A7" s="548" t="s">
        <v>33</v>
      </c>
      <c r="B7" s="549"/>
      <c r="C7" s="549"/>
      <c r="D7" s="549"/>
      <c r="E7" s="510"/>
      <c r="F7" s="510"/>
      <c r="G7" s="510"/>
      <c r="H7" s="510"/>
      <c r="I7" s="510"/>
      <c r="J7" s="510"/>
      <c r="K7" s="510"/>
      <c r="L7" s="510"/>
      <c r="M7" s="510"/>
      <c r="N7" s="510"/>
      <c r="O7" s="510"/>
      <c r="P7" s="510"/>
      <c r="Q7" s="510"/>
      <c r="R7" s="510"/>
      <c r="S7" s="510"/>
      <c r="T7" s="510"/>
      <c r="U7" s="510"/>
      <c r="V7" s="510"/>
      <c r="W7" s="510"/>
      <c r="X7" s="510"/>
      <c r="Y7" s="510"/>
      <c r="Z7" s="510"/>
      <c r="AA7" s="510"/>
      <c r="AB7" s="510"/>
      <c r="AC7" s="552"/>
    </row>
    <row r="8" spans="1:29" ht="34.5" customHeight="1" x14ac:dyDescent="0.4">
      <c r="A8" s="553">
        <v>1</v>
      </c>
      <c r="B8" s="557" t="s">
        <v>62</v>
      </c>
      <c r="C8" s="559" t="s">
        <v>63</v>
      </c>
      <c r="D8" s="563">
        <v>0.65</v>
      </c>
      <c r="E8" s="375" t="s">
        <v>64</v>
      </c>
      <c r="F8" s="398" t="s">
        <v>5</v>
      </c>
      <c r="G8" s="399"/>
      <c r="H8" s="400" t="s">
        <v>65</v>
      </c>
      <c r="I8" s="327" t="s">
        <v>60</v>
      </c>
      <c r="J8" s="401">
        <v>1</v>
      </c>
      <c r="K8" s="402">
        <v>16</v>
      </c>
      <c r="L8" s="403">
        <v>14</v>
      </c>
      <c r="M8" s="404"/>
      <c r="N8" s="403"/>
      <c r="O8" s="403">
        <v>0.5</v>
      </c>
      <c r="P8" s="403"/>
      <c r="Q8" s="403" t="s">
        <v>58</v>
      </c>
      <c r="R8" s="403" t="s">
        <v>58</v>
      </c>
      <c r="S8" s="403" t="s">
        <v>58</v>
      </c>
      <c r="T8" s="403" t="s">
        <v>58</v>
      </c>
      <c r="U8" s="403">
        <v>1</v>
      </c>
      <c r="V8" s="403"/>
      <c r="W8" s="403"/>
      <c r="X8" s="405" t="s">
        <v>58</v>
      </c>
      <c r="Y8" s="405" t="s">
        <v>58</v>
      </c>
      <c r="Z8" s="405" t="s">
        <v>58</v>
      </c>
      <c r="AA8" s="406"/>
      <c r="AB8" s="407"/>
      <c r="AC8" s="157">
        <f t="shared" ref="AC8:AC13" si="0">SUM(K8:AB8)</f>
        <v>31.5</v>
      </c>
    </row>
    <row r="9" spans="1:29" ht="27.75" x14ac:dyDescent="0.4">
      <c r="A9" s="553"/>
      <c r="B9" s="557"/>
      <c r="C9" s="559"/>
      <c r="D9" s="563"/>
      <c r="E9" s="375" t="s">
        <v>66</v>
      </c>
      <c r="F9" s="271" t="s">
        <v>5</v>
      </c>
      <c r="G9" s="301"/>
      <c r="H9" s="256" t="s">
        <v>67</v>
      </c>
      <c r="I9" s="231">
        <v>2</v>
      </c>
      <c r="J9" s="323">
        <v>4</v>
      </c>
      <c r="K9" s="321">
        <v>16</v>
      </c>
      <c r="L9" s="322">
        <v>8</v>
      </c>
      <c r="M9" s="353"/>
      <c r="N9" s="322">
        <v>1</v>
      </c>
      <c r="O9" s="322">
        <v>0.5</v>
      </c>
      <c r="P9" s="322"/>
      <c r="Q9" s="322" t="s">
        <v>58</v>
      </c>
      <c r="R9" s="322" t="s">
        <v>58</v>
      </c>
      <c r="S9" s="322" t="s">
        <v>58</v>
      </c>
      <c r="T9" s="322" t="s">
        <v>58</v>
      </c>
      <c r="U9" s="322">
        <v>1</v>
      </c>
      <c r="V9" s="322"/>
      <c r="W9" s="322"/>
      <c r="X9" s="324" t="s">
        <v>58</v>
      </c>
      <c r="Y9" s="324" t="s">
        <v>58</v>
      </c>
      <c r="Z9" s="324" t="s">
        <v>58</v>
      </c>
      <c r="AA9" s="236"/>
      <c r="AB9" s="237"/>
      <c r="AC9" s="184">
        <f t="shared" si="0"/>
        <v>26.5</v>
      </c>
    </row>
    <row r="10" spans="1:29" ht="27.75" x14ac:dyDescent="0.4">
      <c r="A10" s="554"/>
      <c r="B10" s="557"/>
      <c r="C10" s="560"/>
      <c r="D10" s="563"/>
      <c r="E10" s="376" t="s">
        <v>94</v>
      </c>
      <c r="F10" s="391" t="s">
        <v>5</v>
      </c>
      <c r="G10" s="302"/>
      <c r="H10" s="306" t="s">
        <v>65</v>
      </c>
      <c r="I10" s="228" t="s">
        <v>60</v>
      </c>
      <c r="J10" s="229">
        <v>1</v>
      </c>
      <c r="K10" s="225"/>
      <c r="L10" s="226"/>
      <c r="M10" s="226"/>
      <c r="N10" s="226"/>
      <c r="O10" s="416">
        <v>0.5</v>
      </c>
      <c r="P10" s="226"/>
      <c r="Q10" s="226"/>
      <c r="R10" s="226"/>
      <c r="S10" s="226"/>
      <c r="T10" s="226"/>
      <c r="U10" s="226">
        <v>1</v>
      </c>
      <c r="V10" s="226"/>
      <c r="W10" s="226"/>
      <c r="X10" s="226"/>
      <c r="Y10" s="226"/>
      <c r="Z10" s="226"/>
      <c r="AA10" s="226"/>
      <c r="AB10" s="313"/>
      <c r="AC10" s="184">
        <f t="shared" si="0"/>
        <v>1.5</v>
      </c>
    </row>
    <row r="11" spans="1:29" ht="13.9" x14ac:dyDescent="0.4">
      <c r="A11" s="554"/>
      <c r="B11" s="557"/>
      <c r="C11" s="560"/>
      <c r="D11" s="563"/>
      <c r="E11" s="386" t="s">
        <v>95</v>
      </c>
      <c r="F11" s="391" t="s">
        <v>5</v>
      </c>
      <c r="G11" s="301"/>
      <c r="H11" s="306" t="s">
        <v>96</v>
      </c>
      <c r="I11" s="228" t="s">
        <v>36</v>
      </c>
      <c r="J11" s="229">
        <v>5</v>
      </c>
      <c r="K11" s="225"/>
      <c r="L11" s="226"/>
      <c r="M11" s="226"/>
      <c r="N11" s="226">
        <v>1</v>
      </c>
      <c r="O11" s="416">
        <v>0.5</v>
      </c>
      <c r="P11" s="226"/>
      <c r="Q11" s="226"/>
      <c r="R11" s="226"/>
      <c r="S11" s="226"/>
      <c r="T11" s="226"/>
      <c r="U11" s="226">
        <v>1</v>
      </c>
      <c r="V11" s="226"/>
      <c r="W11" s="226"/>
      <c r="X11" s="226"/>
      <c r="Y11" s="226"/>
      <c r="Z11" s="226"/>
      <c r="AA11" s="226"/>
      <c r="AB11" s="313"/>
      <c r="AC11" s="184">
        <f t="shared" si="0"/>
        <v>2.5</v>
      </c>
    </row>
    <row r="12" spans="1:29" ht="27.75" x14ac:dyDescent="0.4">
      <c r="A12" s="554"/>
      <c r="B12" s="557"/>
      <c r="C12" s="560"/>
      <c r="D12" s="563"/>
      <c r="E12" s="390" t="s">
        <v>97</v>
      </c>
      <c r="F12" s="392" t="s">
        <v>5</v>
      </c>
      <c r="G12" s="301"/>
      <c r="H12" s="279" t="s">
        <v>65</v>
      </c>
      <c r="I12" s="233" t="s">
        <v>53</v>
      </c>
      <c r="J12" s="234" t="s">
        <v>51</v>
      </c>
      <c r="K12" s="134"/>
      <c r="L12" s="129"/>
      <c r="M12" s="129"/>
      <c r="N12" s="226">
        <v>1</v>
      </c>
      <c r="O12" s="416">
        <v>0.5</v>
      </c>
      <c r="P12" s="129"/>
      <c r="Q12" s="129"/>
      <c r="R12" s="129"/>
      <c r="S12" s="129"/>
      <c r="T12" s="129"/>
      <c r="U12" s="129">
        <v>1</v>
      </c>
      <c r="V12" s="129"/>
      <c r="W12" s="129"/>
      <c r="X12" s="129"/>
      <c r="Y12" s="129"/>
      <c r="Z12" s="129"/>
      <c r="AA12" s="129"/>
      <c r="AB12" s="155"/>
      <c r="AC12" s="184">
        <f t="shared" si="0"/>
        <v>2.5</v>
      </c>
    </row>
    <row r="13" spans="1:29" ht="13.9" x14ac:dyDescent="0.4">
      <c r="A13" s="555"/>
      <c r="B13" s="557"/>
      <c r="C13" s="561"/>
      <c r="D13" s="564"/>
      <c r="E13" s="408"/>
      <c r="F13" s="254"/>
      <c r="G13" s="301"/>
      <c r="H13" s="279"/>
      <c r="I13" s="233"/>
      <c r="J13" s="234"/>
      <c r="K13" s="243"/>
      <c r="L13" s="381" t="s">
        <v>58</v>
      </c>
      <c r="M13" s="244"/>
      <c r="N13" s="244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359"/>
      <c r="AC13" s="184">
        <f t="shared" si="0"/>
        <v>0</v>
      </c>
    </row>
    <row r="14" spans="1:29" ht="13.9" thickBot="1" x14ac:dyDescent="0.4">
      <c r="A14" s="555"/>
      <c r="B14" s="557"/>
      <c r="C14" s="561"/>
      <c r="D14" s="564"/>
      <c r="E14" s="71" t="s">
        <v>39</v>
      </c>
      <c r="F14" s="26"/>
      <c r="G14" s="26"/>
      <c r="H14" s="26"/>
      <c r="I14" s="26"/>
      <c r="J14" s="27"/>
      <c r="K14" s="29">
        <f t="shared" ref="K14:AC14" si="1">SUM(K8:K13)</f>
        <v>32</v>
      </c>
      <c r="L14" s="29">
        <f t="shared" si="1"/>
        <v>22</v>
      </c>
      <c r="M14" s="29">
        <f t="shared" si="1"/>
        <v>0</v>
      </c>
      <c r="N14" s="29">
        <f t="shared" si="1"/>
        <v>3</v>
      </c>
      <c r="O14" s="29">
        <f t="shared" si="1"/>
        <v>2.5</v>
      </c>
      <c r="P14" s="29">
        <f t="shared" si="1"/>
        <v>0</v>
      </c>
      <c r="Q14" s="29">
        <f t="shared" si="1"/>
        <v>0</v>
      </c>
      <c r="R14" s="29">
        <f t="shared" si="1"/>
        <v>0</v>
      </c>
      <c r="S14" s="29">
        <f t="shared" si="1"/>
        <v>0</v>
      </c>
      <c r="T14" s="29">
        <f t="shared" si="1"/>
        <v>0</v>
      </c>
      <c r="U14" s="29">
        <f t="shared" si="1"/>
        <v>5</v>
      </c>
      <c r="V14" s="29">
        <f t="shared" si="1"/>
        <v>0</v>
      </c>
      <c r="W14" s="29">
        <f t="shared" si="1"/>
        <v>0</v>
      </c>
      <c r="X14" s="29">
        <f t="shared" si="1"/>
        <v>0</v>
      </c>
      <c r="Y14" s="29">
        <f t="shared" si="1"/>
        <v>0</v>
      </c>
      <c r="Z14" s="29">
        <f t="shared" si="1"/>
        <v>0</v>
      </c>
      <c r="AA14" s="29">
        <f t="shared" si="1"/>
        <v>0</v>
      </c>
      <c r="AB14" s="138">
        <f t="shared" si="1"/>
        <v>0</v>
      </c>
      <c r="AC14" s="55">
        <f t="shared" si="1"/>
        <v>64.5</v>
      </c>
    </row>
    <row r="15" spans="1:29" ht="14.25" thickBot="1" x14ac:dyDescent="0.4">
      <c r="A15" s="555"/>
      <c r="B15" s="557"/>
      <c r="C15" s="561"/>
      <c r="D15" s="564"/>
      <c r="E15" s="372"/>
      <c r="F15" s="263"/>
      <c r="G15" s="263"/>
      <c r="H15" s="263"/>
      <c r="I15" s="264"/>
      <c r="J15" s="360"/>
      <c r="K15" s="132"/>
      <c r="L15" s="69"/>
      <c r="M15" s="122"/>
      <c r="N15" s="122"/>
      <c r="O15" s="122"/>
      <c r="P15" s="69"/>
      <c r="Q15" s="122"/>
      <c r="R15" s="122"/>
      <c r="S15" s="122"/>
      <c r="T15" s="122"/>
      <c r="U15" s="69"/>
      <c r="V15" s="122"/>
      <c r="W15" s="122"/>
      <c r="X15" s="122"/>
      <c r="Y15" s="122"/>
      <c r="Z15" s="122"/>
      <c r="AA15" s="122"/>
      <c r="AB15" s="164"/>
      <c r="AC15" s="157">
        <f>SUM(K15:AB15)</f>
        <v>0</v>
      </c>
    </row>
    <row r="16" spans="1:29" ht="30" customHeight="1" x14ac:dyDescent="0.35">
      <c r="A16" s="555"/>
      <c r="B16" s="557"/>
      <c r="C16" s="561"/>
      <c r="D16" s="564"/>
      <c r="E16" s="380"/>
      <c r="F16" s="358"/>
      <c r="G16" s="358"/>
      <c r="H16" s="358"/>
      <c r="I16" s="358"/>
      <c r="J16" s="126"/>
      <c r="K16" s="39"/>
      <c r="L16" s="17"/>
      <c r="M16" s="127"/>
      <c r="N16" s="127"/>
      <c r="O16" s="127"/>
      <c r="P16" s="17"/>
      <c r="Q16" s="127"/>
      <c r="R16" s="127"/>
      <c r="S16" s="127"/>
      <c r="T16" s="127"/>
      <c r="U16" s="17"/>
      <c r="V16" s="127"/>
      <c r="W16" s="127"/>
      <c r="X16" s="127"/>
      <c r="Y16" s="127"/>
      <c r="Z16" s="127"/>
      <c r="AA16" s="127"/>
      <c r="AB16" s="163"/>
      <c r="AC16" s="157">
        <f>SUM(K16:AB16)</f>
        <v>0</v>
      </c>
    </row>
    <row r="17" spans="1:29" ht="13.9" thickBot="1" x14ac:dyDescent="0.4">
      <c r="A17" s="555"/>
      <c r="B17" s="557"/>
      <c r="C17" s="561"/>
      <c r="D17" s="564"/>
      <c r="E17" s="125" t="s">
        <v>34</v>
      </c>
      <c r="F17" s="120"/>
      <c r="G17" s="120"/>
      <c r="H17" s="120"/>
      <c r="I17" s="120"/>
      <c r="J17" s="121"/>
      <c r="K17" s="123">
        <f>SUM(K15:K16)</f>
        <v>0</v>
      </c>
      <c r="L17" s="123">
        <f t="shared" ref="L17:AB17" si="2">SUM(L15:L16)</f>
        <v>0</v>
      </c>
      <c r="M17" s="123">
        <f t="shared" si="2"/>
        <v>0</v>
      </c>
      <c r="N17" s="123">
        <f t="shared" si="2"/>
        <v>0</v>
      </c>
      <c r="O17" s="123">
        <f t="shared" si="2"/>
        <v>0</v>
      </c>
      <c r="P17" s="123">
        <f t="shared" si="2"/>
        <v>0</v>
      </c>
      <c r="Q17" s="123">
        <f t="shared" si="2"/>
        <v>0</v>
      </c>
      <c r="R17" s="123">
        <f t="shared" si="2"/>
        <v>0</v>
      </c>
      <c r="S17" s="123">
        <f t="shared" si="2"/>
        <v>0</v>
      </c>
      <c r="T17" s="123">
        <f t="shared" si="2"/>
        <v>0</v>
      </c>
      <c r="U17" s="123">
        <f t="shared" si="2"/>
        <v>0</v>
      </c>
      <c r="V17" s="123">
        <f t="shared" si="2"/>
        <v>0</v>
      </c>
      <c r="W17" s="123">
        <f t="shared" si="2"/>
        <v>0</v>
      </c>
      <c r="X17" s="123">
        <f t="shared" si="2"/>
        <v>0</v>
      </c>
      <c r="Y17" s="123">
        <f t="shared" si="2"/>
        <v>0</v>
      </c>
      <c r="Z17" s="123">
        <f t="shared" si="2"/>
        <v>0</v>
      </c>
      <c r="AA17" s="123">
        <f t="shared" si="2"/>
        <v>0</v>
      </c>
      <c r="AB17" s="123">
        <f t="shared" si="2"/>
        <v>0</v>
      </c>
      <c r="AC17" s="123">
        <f>SUM(AC15:AC16)</f>
        <v>0</v>
      </c>
    </row>
    <row r="18" spans="1:29" ht="13.9" x14ac:dyDescent="0.35">
      <c r="A18" s="555"/>
      <c r="B18" s="557"/>
      <c r="C18" s="561"/>
      <c r="D18" s="564"/>
      <c r="E18" s="37"/>
      <c r="F18" s="14"/>
      <c r="G18" s="14"/>
      <c r="H18" s="14"/>
      <c r="I18" s="14"/>
      <c r="J18" s="38"/>
      <c r="K18" s="39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58"/>
      <c r="AC18" s="46"/>
    </row>
    <row r="19" spans="1:29" ht="13.5" x14ac:dyDescent="0.35">
      <c r="A19" s="555"/>
      <c r="B19" s="557"/>
      <c r="C19" s="561"/>
      <c r="D19" s="564"/>
      <c r="E19" s="33" t="s">
        <v>35</v>
      </c>
      <c r="F19" s="34"/>
      <c r="G19" s="34"/>
      <c r="H19" s="34"/>
      <c r="I19" s="34"/>
      <c r="J19" s="40"/>
      <c r="K19" s="35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165"/>
      <c r="AC19" s="49"/>
    </row>
    <row r="20" spans="1:29" ht="13.9" x14ac:dyDescent="0.35">
      <c r="A20" s="555"/>
      <c r="B20" s="557"/>
      <c r="C20" s="561"/>
      <c r="D20" s="564"/>
      <c r="E20" s="185"/>
      <c r="F20" s="31"/>
      <c r="G20" s="20"/>
      <c r="H20" s="20"/>
      <c r="I20" s="147"/>
      <c r="J20" s="21"/>
      <c r="K20" s="50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153"/>
      <c r="AC20" s="49"/>
    </row>
    <row r="21" spans="1:29" ht="13.9" x14ac:dyDescent="0.4">
      <c r="A21" s="555"/>
      <c r="B21" s="557"/>
      <c r="C21" s="561"/>
      <c r="D21" s="564"/>
      <c r="E21" s="154"/>
      <c r="F21" s="20"/>
      <c r="G21" s="20"/>
      <c r="H21" s="20"/>
      <c r="I21" s="147"/>
      <c r="J21" s="21"/>
      <c r="K21" s="50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153"/>
      <c r="AC21" s="49"/>
    </row>
    <row r="22" spans="1:29" ht="13.9" thickBot="1" x14ac:dyDescent="0.4">
      <c r="A22" s="555"/>
      <c r="B22" s="557"/>
      <c r="C22" s="561"/>
      <c r="D22" s="564"/>
      <c r="E22" s="25" t="s">
        <v>37</v>
      </c>
      <c r="F22" s="26"/>
      <c r="G22" s="26"/>
      <c r="H22" s="26"/>
      <c r="I22" s="26"/>
      <c r="J22" s="27"/>
      <c r="K22" s="29">
        <f t="shared" ref="K22:AB22" si="3">SUM(K20:K21)</f>
        <v>0</v>
      </c>
      <c r="L22" s="29">
        <f t="shared" si="3"/>
        <v>0</v>
      </c>
      <c r="M22" s="29">
        <f t="shared" si="3"/>
        <v>0</v>
      </c>
      <c r="N22" s="29">
        <f t="shared" si="3"/>
        <v>0</v>
      </c>
      <c r="O22" s="29">
        <f t="shared" si="3"/>
        <v>0</v>
      </c>
      <c r="P22" s="29">
        <f t="shared" si="3"/>
        <v>0</v>
      </c>
      <c r="Q22" s="29">
        <f t="shared" si="3"/>
        <v>0</v>
      </c>
      <c r="R22" s="29">
        <f t="shared" si="3"/>
        <v>0</v>
      </c>
      <c r="S22" s="29">
        <f t="shared" si="3"/>
        <v>0</v>
      </c>
      <c r="T22" s="29">
        <f t="shared" si="3"/>
        <v>0</v>
      </c>
      <c r="U22" s="29">
        <f t="shared" si="3"/>
        <v>0</v>
      </c>
      <c r="V22" s="29">
        <f t="shared" si="3"/>
        <v>0</v>
      </c>
      <c r="W22" s="29">
        <f t="shared" si="3"/>
        <v>0</v>
      </c>
      <c r="X22" s="29">
        <f t="shared" si="3"/>
        <v>0</v>
      </c>
      <c r="Y22" s="29">
        <f t="shared" si="3"/>
        <v>0</v>
      </c>
      <c r="Z22" s="29">
        <f t="shared" si="3"/>
        <v>0</v>
      </c>
      <c r="AA22" s="29">
        <f t="shared" si="3"/>
        <v>0</v>
      </c>
      <c r="AB22" s="29">
        <f t="shared" si="3"/>
        <v>0</v>
      </c>
      <c r="AC22" s="30"/>
    </row>
    <row r="23" spans="1:29" ht="13.9" thickBot="1" x14ac:dyDescent="0.4">
      <c r="A23" s="556"/>
      <c r="B23" s="558"/>
      <c r="C23" s="562"/>
      <c r="D23" s="565"/>
      <c r="E23" s="51" t="s">
        <v>38</v>
      </c>
      <c r="F23" s="52"/>
      <c r="G23" s="52"/>
      <c r="H23" s="52"/>
      <c r="I23" s="52"/>
      <c r="J23" s="53"/>
      <c r="K23" s="29">
        <f t="shared" ref="K23:AB23" si="4">SUM(K14,K17,K19,K22)</f>
        <v>32</v>
      </c>
      <c r="L23" s="29">
        <f t="shared" si="4"/>
        <v>22</v>
      </c>
      <c r="M23" s="29">
        <f t="shared" si="4"/>
        <v>0</v>
      </c>
      <c r="N23" s="29">
        <f t="shared" si="4"/>
        <v>3</v>
      </c>
      <c r="O23" s="29">
        <f t="shared" si="4"/>
        <v>2.5</v>
      </c>
      <c r="P23" s="29">
        <f t="shared" si="4"/>
        <v>0</v>
      </c>
      <c r="Q23" s="29">
        <f t="shared" si="4"/>
        <v>0</v>
      </c>
      <c r="R23" s="29">
        <f t="shared" si="4"/>
        <v>0</v>
      </c>
      <c r="S23" s="29">
        <f t="shared" si="4"/>
        <v>0</v>
      </c>
      <c r="T23" s="29">
        <f t="shared" si="4"/>
        <v>0</v>
      </c>
      <c r="U23" s="29">
        <f t="shared" si="4"/>
        <v>5</v>
      </c>
      <c r="V23" s="29">
        <f t="shared" si="4"/>
        <v>0</v>
      </c>
      <c r="W23" s="29">
        <f t="shared" si="4"/>
        <v>0</v>
      </c>
      <c r="X23" s="29">
        <f t="shared" si="4"/>
        <v>0</v>
      </c>
      <c r="Y23" s="29">
        <f t="shared" si="4"/>
        <v>0</v>
      </c>
      <c r="Z23" s="29">
        <f t="shared" si="4"/>
        <v>0</v>
      </c>
      <c r="AA23" s="29">
        <f t="shared" si="4"/>
        <v>0</v>
      </c>
      <c r="AB23" s="29">
        <f t="shared" si="4"/>
        <v>0</v>
      </c>
      <c r="AC23" s="161">
        <f>SUM(K23:AB23)</f>
        <v>64.5</v>
      </c>
    </row>
    <row r="24" spans="1:29" ht="13.5" x14ac:dyDescent="0.35">
      <c r="A24" s="510"/>
      <c r="B24" s="510"/>
      <c r="C24" s="510"/>
      <c r="D24" s="510"/>
      <c r="E24" s="510"/>
      <c r="F24" s="510"/>
      <c r="G24" s="510"/>
      <c r="H24" s="510"/>
      <c r="I24" s="510"/>
      <c r="J24" s="510"/>
      <c r="K24" s="510"/>
      <c r="L24" s="510"/>
      <c r="M24" s="510"/>
      <c r="N24" s="510"/>
      <c r="O24" s="510"/>
      <c r="P24" s="510"/>
      <c r="Q24" s="510"/>
      <c r="R24" s="510"/>
      <c r="S24" s="510"/>
      <c r="T24" s="510"/>
      <c r="U24" s="510"/>
      <c r="V24" s="510"/>
      <c r="W24" s="510"/>
      <c r="X24" s="510"/>
      <c r="Y24" s="510"/>
      <c r="Z24" s="510"/>
      <c r="AA24" s="510"/>
      <c r="AB24" s="510"/>
      <c r="AC24" s="510"/>
    </row>
    <row r="25" spans="1:29" ht="13.9" x14ac:dyDescent="0.4">
      <c r="A25" s="527" t="s">
        <v>116</v>
      </c>
      <c r="B25" s="527"/>
      <c r="C25" s="527"/>
      <c r="D25" s="527"/>
      <c r="E25" s="527"/>
      <c r="F25" s="527"/>
      <c r="G25" s="527"/>
      <c r="H25" s="527"/>
      <c r="I25" s="527"/>
      <c r="J25" s="527"/>
      <c r="K25" s="527"/>
      <c r="L25" s="527"/>
      <c r="M25" s="527"/>
      <c r="N25" s="527"/>
      <c r="O25" s="527"/>
      <c r="P25" s="527"/>
      <c r="Q25" s="527"/>
      <c r="R25" s="527"/>
      <c r="S25" s="527"/>
      <c r="T25" s="527"/>
      <c r="U25" s="527"/>
      <c r="V25" s="527"/>
      <c r="W25" s="527"/>
      <c r="X25" s="527"/>
      <c r="Y25" s="527"/>
      <c r="Z25" s="527"/>
      <c r="AA25" s="527"/>
      <c r="AB25" s="527"/>
      <c r="AC25" s="527"/>
    </row>
    <row r="26" spans="1:29" ht="13.9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2" t="s">
        <v>101</v>
      </c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0"/>
    </row>
    <row r="27" spans="1:29" ht="13.9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3"/>
      <c r="S27" s="83"/>
      <c r="T27" s="83"/>
      <c r="U27" s="83"/>
      <c r="V27" s="83"/>
      <c r="W27" s="3" t="s">
        <v>2</v>
      </c>
      <c r="X27" s="3"/>
      <c r="Y27" s="3"/>
      <c r="Z27" s="83"/>
      <c r="AA27" s="83"/>
      <c r="AB27" s="83"/>
      <c r="AC27" s="80"/>
    </row>
    <row r="28" spans="1:29" ht="13.9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4"/>
      <c r="S28" s="84"/>
      <c r="T28" s="512" t="s">
        <v>117</v>
      </c>
      <c r="U28" s="512"/>
      <c r="V28" s="512"/>
      <c r="W28" s="512"/>
      <c r="X28" s="512"/>
      <c r="Y28" s="512"/>
      <c r="Z28" s="512"/>
      <c r="AA28" s="2"/>
      <c r="AB28" s="84"/>
      <c r="AC28" s="80"/>
    </row>
    <row r="29" spans="1:29" ht="13.9" x14ac:dyDescent="0.4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0"/>
    </row>
    <row r="30" spans="1:29" ht="13.9" x14ac:dyDescent="0.4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0"/>
    </row>
    <row r="31" spans="1:29" ht="13.9" x14ac:dyDescent="0.4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528"/>
      <c r="S31" s="528"/>
      <c r="T31" s="528"/>
      <c r="U31" s="528"/>
      <c r="V31" s="528"/>
      <c r="W31" s="528"/>
      <c r="X31" s="528"/>
      <c r="Y31" s="528"/>
      <c r="Z31" s="528"/>
      <c r="AA31" s="528"/>
      <c r="AB31" s="528"/>
      <c r="AC31" s="80"/>
    </row>
    <row r="32" spans="1:29" ht="13.9" x14ac:dyDescent="0.4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5"/>
      <c r="S32" s="85"/>
      <c r="T32" s="85"/>
      <c r="U32" s="85"/>
      <c r="V32" s="511"/>
      <c r="W32" s="511"/>
      <c r="X32" s="511"/>
      <c r="Y32" s="511"/>
      <c r="Z32" s="85"/>
      <c r="AA32" s="85"/>
      <c r="AB32" s="85"/>
      <c r="AC32" s="80"/>
    </row>
    <row r="33" spans="1:29" ht="13.9" x14ac:dyDescent="0.4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6"/>
      <c r="S33"/>
      <c r="T33"/>
      <c r="U33" s="512"/>
      <c r="V33" s="512"/>
      <c r="W33" s="512"/>
      <c r="X33" s="512"/>
      <c r="Y33" s="512"/>
      <c r="Z33" s="512"/>
      <c r="AA33" s="3"/>
      <c r="AB33" s="6"/>
      <c r="AC33" s="81"/>
    </row>
    <row r="34" spans="1:29" ht="13.9" x14ac:dyDescent="0.4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6"/>
      <c r="S34"/>
      <c r="T34"/>
      <c r="U34" s="2"/>
      <c r="V34" s="2"/>
      <c r="W34" s="2"/>
      <c r="X34" s="2"/>
      <c r="Y34" s="2"/>
      <c r="Z34" s="2"/>
      <c r="AA34" s="3"/>
      <c r="AB34" s="6"/>
      <c r="AC34" s="81"/>
    </row>
    <row r="35" spans="1:29" ht="13.9" x14ac:dyDescent="0.4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6"/>
      <c r="S35"/>
      <c r="T35"/>
      <c r="U35" s="2"/>
      <c r="V35" s="2"/>
      <c r="W35" s="2"/>
      <c r="X35" s="2"/>
      <c r="Y35" s="2"/>
      <c r="Z35" s="2"/>
      <c r="AA35" s="3"/>
      <c r="AB35" s="6"/>
      <c r="AC35" s="81"/>
    </row>
    <row r="36" spans="1:29" ht="13.9" x14ac:dyDescent="0.4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6"/>
      <c r="S36"/>
      <c r="T36"/>
      <c r="U36" s="2"/>
      <c r="V36" s="2"/>
      <c r="W36" s="2"/>
      <c r="X36" s="2"/>
      <c r="Y36" s="2"/>
      <c r="Z36" s="2"/>
      <c r="AA36" s="3"/>
      <c r="AB36" s="6"/>
      <c r="AC36" s="81"/>
    </row>
    <row r="37" spans="1:29" ht="17.25" x14ac:dyDescent="0.35">
      <c r="A37" s="551" t="s">
        <v>56</v>
      </c>
      <c r="B37" s="551"/>
      <c r="C37" s="551"/>
      <c r="D37" s="551"/>
      <c r="E37" s="551"/>
      <c r="F37" s="551"/>
      <c r="G37" s="551"/>
      <c r="H37" s="551"/>
      <c r="I37" s="551"/>
      <c r="J37" s="551"/>
      <c r="K37" s="551"/>
      <c r="L37" s="551"/>
      <c r="M37" s="551"/>
      <c r="N37" s="551"/>
      <c r="O37" s="551"/>
      <c r="P37" s="551"/>
      <c r="Q37" s="551"/>
      <c r="R37" s="551"/>
      <c r="S37" s="551"/>
      <c r="T37" s="551"/>
      <c r="U37" s="551"/>
      <c r="V37" s="551"/>
      <c r="W37" s="551"/>
      <c r="X37" s="551"/>
      <c r="Y37" s="551"/>
      <c r="Z37" s="551"/>
      <c r="AA37" s="551"/>
      <c r="AB37" s="551"/>
      <c r="AC37" s="551"/>
    </row>
    <row r="38" spans="1:29" ht="17.25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9.899999999999999" x14ac:dyDescent="0.35">
      <c r="A39" s="526" t="s">
        <v>115</v>
      </c>
      <c r="B39" s="526"/>
      <c r="C39" s="526"/>
      <c r="D39" s="526"/>
      <c r="E39" s="526"/>
      <c r="F39" s="526"/>
      <c r="G39" s="526"/>
      <c r="H39" s="526"/>
      <c r="I39" s="526"/>
      <c r="J39" s="526"/>
      <c r="K39" s="526"/>
      <c r="L39" s="526"/>
      <c r="M39" s="526"/>
      <c r="N39" s="526"/>
      <c r="O39" s="526"/>
      <c r="P39" s="526"/>
      <c r="Q39" s="526"/>
      <c r="R39" s="526"/>
      <c r="S39" s="526"/>
      <c r="T39" s="526"/>
      <c r="U39" s="526"/>
      <c r="V39" s="526"/>
      <c r="W39" s="526"/>
      <c r="X39" s="526"/>
      <c r="Y39" s="526"/>
      <c r="Z39" s="526"/>
      <c r="AA39" s="526"/>
      <c r="AB39" s="526"/>
      <c r="AC39" s="526"/>
    </row>
    <row r="40" spans="1:29" ht="13.9" thickBot="1" x14ac:dyDescent="0.4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</row>
    <row r="41" spans="1:29" x14ac:dyDescent="0.35">
      <c r="A41" s="513" t="s">
        <v>7</v>
      </c>
      <c r="B41" s="481" t="s">
        <v>8</v>
      </c>
      <c r="C41" s="481" t="s">
        <v>9</v>
      </c>
      <c r="D41" s="516" t="s">
        <v>10</v>
      </c>
      <c r="E41" s="518" t="s">
        <v>6</v>
      </c>
      <c r="F41" s="520" t="s">
        <v>0</v>
      </c>
      <c r="G41" s="524" t="s">
        <v>3</v>
      </c>
      <c r="H41" s="529" t="s">
        <v>11</v>
      </c>
      <c r="I41" s="520" t="s">
        <v>1</v>
      </c>
      <c r="J41" s="522" t="s">
        <v>12</v>
      </c>
      <c r="K41" s="544" t="s">
        <v>13</v>
      </c>
      <c r="L41" s="545"/>
      <c r="M41" s="545"/>
      <c r="N41" s="545"/>
      <c r="O41" s="545"/>
      <c r="P41" s="545"/>
      <c r="Q41" s="545"/>
      <c r="R41" s="545"/>
      <c r="S41" s="545"/>
      <c r="T41" s="545"/>
      <c r="U41" s="545"/>
      <c r="V41" s="545"/>
      <c r="W41" s="545"/>
      <c r="X41" s="545"/>
      <c r="Y41" s="545"/>
      <c r="Z41" s="545"/>
      <c r="AA41" s="545"/>
      <c r="AB41" s="545"/>
      <c r="AC41" s="546" t="s">
        <v>14</v>
      </c>
    </row>
    <row r="42" spans="1:29" ht="137.65" thickBot="1" x14ac:dyDescent="0.4">
      <c r="A42" s="514"/>
      <c r="B42" s="515"/>
      <c r="C42" s="515"/>
      <c r="D42" s="517"/>
      <c r="E42" s="519"/>
      <c r="F42" s="521"/>
      <c r="G42" s="525"/>
      <c r="H42" s="530"/>
      <c r="I42" s="521"/>
      <c r="J42" s="523"/>
      <c r="K42" s="10" t="s">
        <v>15</v>
      </c>
      <c r="L42" s="9" t="s">
        <v>16</v>
      </c>
      <c r="M42" s="9" t="s">
        <v>17</v>
      </c>
      <c r="N42" s="9" t="s">
        <v>18</v>
      </c>
      <c r="O42" s="9" t="s">
        <v>19</v>
      </c>
      <c r="P42" s="9" t="s">
        <v>20</v>
      </c>
      <c r="Q42" s="9" t="s">
        <v>21</v>
      </c>
      <c r="R42" s="9" t="s">
        <v>55</v>
      </c>
      <c r="S42" s="9" t="s">
        <v>23</v>
      </c>
      <c r="T42" s="9" t="s">
        <v>24</v>
      </c>
      <c r="U42" s="9" t="s">
        <v>25</v>
      </c>
      <c r="V42" s="9" t="s">
        <v>26</v>
      </c>
      <c r="W42" s="9" t="s">
        <v>27</v>
      </c>
      <c r="X42" s="9" t="s">
        <v>28</v>
      </c>
      <c r="Y42" s="9" t="s">
        <v>29</v>
      </c>
      <c r="Z42" s="9" t="s">
        <v>30</v>
      </c>
      <c r="AA42" s="9" t="s">
        <v>31</v>
      </c>
      <c r="AB42" s="9" t="s">
        <v>32</v>
      </c>
      <c r="AC42" s="547"/>
    </row>
    <row r="43" spans="1:29" ht="13.9" thickBot="1" x14ac:dyDescent="0.4">
      <c r="A43" s="548" t="s">
        <v>4</v>
      </c>
      <c r="B43" s="549"/>
      <c r="C43" s="549"/>
      <c r="D43" s="549"/>
      <c r="E43" s="549"/>
      <c r="F43" s="549"/>
      <c r="G43" s="549"/>
      <c r="H43" s="549"/>
      <c r="I43" s="549"/>
      <c r="J43" s="549"/>
      <c r="K43" s="549"/>
      <c r="L43" s="549"/>
      <c r="M43" s="549"/>
      <c r="N43" s="549"/>
      <c r="O43" s="549"/>
      <c r="P43" s="549"/>
      <c r="Q43" s="549"/>
      <c r="R43" s="549"/>
      <c r="S43" s="549"/>
      <c r="T43" s="549"/>
      <c r="U43" s="549"/>
      <c r="V43" s="549"/>
      <c r="W43" s="549"/>
      <c r="X43" s="549"/>
      <c r="Y43" s="549"/>
      <c r="Z43" s="549"/>
      <c r="AA43" s="549"/>
      <c r="AB43" s="549"/>
      <c r="AC43" s="550"/>
    </row>
    <row r="44" spans="1:29" ht="21" customHeight="1" x14ac:dyDescent="0.4">
      <c r="A44" s="531">
        <v>1</v>
      </c>
      <c r="B44" s="534" t="s">
        <v>62</v>
      </c>
      <c r="C44" s="537" t="s">
        <v>63</v>
      </c>
      <c r="D44" s="540">
        <v>0.65</v>
      </c>
      <c r="E44" s="379" t="s">
        <v>108</v>
      </c>
      <c r="F44" s="387" t="s">
        <v>5</v>
      </c>
      <c r="G44" s="328"/>
      <c r="H44" s="387" t="s">
        <v>65</v>
      </c>
      <c r="I44" s="387">
        <v>4</v>
      </c>
      <c r="J44" s="388">
        <v>3</v>
      </c>
      <c r="K44" s="352"/>
      <c r="L44" s="350"/>
      <c r="M44" s="350"/>
      <c r="N44" s="239"/>
      <c r="O44" s="239"/>
      <c r="P44" s="239"/>
      <c r="Q44" s="239"/>
      <c r="R44" s="239">
        <v>3</v>
      </c>
      <c r="S44" s="239"/>
      <c r="T44" s="239"/>
      <c r="U44" s="239"/>
      <c r="V44" s="239"/>
      <c r="W44" s="239"/>
      <c r="X44" s="231"/>
      <c r="Y44" s="231"/>
      <c r="Z44" s="231"/>
      <c r="AA44" s="60"/>
      <c r="AB44" s="315"/>
      <c r="AC44" s="184">
        <f>SUM(K44:AB44)</f>
        <v>3</v>
      </c>
    </row>
    <row r="45" spans="1:29" ht="18" customHeight="1" x14ac:dyDescent="0.4">
      <c r="A45" s="532"/>
      <c r="B45" s="535"/>
      <c r="C45" s="538"/>
      <c r="D45" s="541"/>
      <c r="E45" s="379" t="s">
        <v>109</v>
      </c>
      <c r="F45" s="202" t="s">
        <v>5</v>
      </c>
      <c r="G45" s="329"/>
      <c r="H45" s="387" t="s">
        <v>65</v>
      </c>
      <c r="I45" s="312" t="s">
        <v>60</v>
      </c>
      <c r="J45" s="366">
        <v>1</v>
      </c>
      <c r="K45" s="426">
        <v>18</v>
      </c>
      <c r="L45" s="373">
        <v>18</v>
      </c>
      <c r="M45" s="374"/>
      <c r="N45" s="374"/>
      <c r="O45" s="374">
        <v>0.5</v>
      </c>
      <c r="P45" s="373"/>
      <c r="Q45" s="374"/>
      <c r="R45" s="374"/>
      <c r="S45" s="374"/>
      <c r="T45" s="374"/>
      <c r="U45" s="373">
        <v>1</v>
      </c>
      <c r="V45" s="374"/>
      <c r="W45" s="374"/>
      <c r="X45" s="374"/>
      <c r="Y45" s="374"/>
      <c r="Z45" s="374"/>
      <c r="AA45" s="236"/>
      <c r="AB45" s="304"/>
      <c r="AC45" s="184">
        <f t="shared" ref="AC45:AC56" si="5">SUM(K45:AB45)</f>
        <v>37.5</v>
      </c>
    </row>
    <row r="46" spans="1:29" ht="27.75" x14ac:dyDescent="0.4">
      <c r="A46" s="532"/>
      <c r="B46" s="535"/>
      <c r="C46" s="538"/>
      <c r="D46" s="541"/>
      <c r="E46" s="427" t="s">
        <v>66</v>
      </c>
      <c r="F46" s="346" t="s">
        <v>5</v>
      </c>
      <c r="G46" s="328"/>
      <c r="H46" s="387" t="s">
        <v>67</v>
      </c>
      <c r="I46" s="207" t="s">
        <v>36</v>
      </c>
      <c r="J46" s="354">
        <v>4</v>
      </c>
      <c r="K46" s="347">
        <v>28</v>
      </c>
      <c r="L46" s="328">
        <v>28</v>
      </c>
      <c r="M46" s="328"/>
      <c r="N46" s="273">
        <v>1</v>
      </c>
      <c r="O46" s="273">
        <v>0.5</v>
      </c>
      <c r="P46" s="273"/>
      <c r="Q46" s="273"/>
      <c r="R46" s="273"/>
      <c r="S46" s="371"/>
      <c r="T46" s="240"/>
      <c r="U46" s="329">
        <v>1</v>
      </c>
      <c r="V46" s="240"/>
      <c r="W46" s="240"/>
      <c r="X46" s="240"/>
      <c r="Y46" s="240"/>
      <c r="Z46" s="240"/>
      <c r="AA46" s="240"/>
      <c r="AB46" s="232"/>
      <c r="AC46" s="184">
        <f t="shared" si="5"/>
        <v>58.5</v>
      </c>
    </row>
    <row r="47" spans="1:29" ht="13.9" x14ac:dyDescent="0.35">
      <c r="A47" s="532"/>
      <c r="B47" s="535"/>
      <c r="C47" s="538"/>
      <c r="D47" s="541"/>
      <c r="E47" s="379" t="s">
        <v>110</v>
      </c>
      <c r="F47" s="305" t="s">
        <v>5</v>
      </c>
      <c r="G47" s="301"/>
      <c r="H47" s="387" t="s">
        <v>65</v>
      </c>
      <c r="I47" s="228" t="s">
        <v>53</v>
      </c>
      <c r="J47" s="229">
        <v>3</v>
      </c>
      <c r="K47" s="225">
        <v>32</v>
      </c>
      <c r="L47" s="226">
        <v>32</v>
      </c>
      <c r="M47" s="226">
        <v>16</v>
      </c>
      <c r="N47" s="226">
        <v>1</v>
      </c>
      <c r="O47" s="226">
        <v>0.5</v>
      </c>
      <c r="P47" s="226"/>
      <c r="Q47" s="226"/>
      <c r="R47" s="226"/>
      <c r="S47" s="226"/>
      <c r="T47" s="226"/>
      <c r="U47" s="226">
        <v>1</v>
      </c>
      <c r="V47" s="226"/>
      <c r="W47" s="226"/>
      <c r="X47" s="226"/>
      <c r="Y47" s="226"/>
      <c r="Z47" s="226"/>
      <c r="AA47" s="226"/>
      <c r="AB47" s="227"/>
      <c r="AC47" s="160">
        <f t="shared" si="5"/>
        <v>82.5</v>
      </c>
    </row>
    <row r="48" spans="1:29" ht="13.9" x14ac:dyDescent="0.35">
      <c r="A48" s="532"/>
      <c r="B48" s="535"/>
      <c r="C48" s="538"/>
      <c r="D48" s="541"/>
      <c r="E48" s="379" t="s">
        <v>85</v>
      </c>
      <c r="F48" s="278" t="s">
        <v>5</v>
      </c>
      <c r="G48" s="301"/>
      <c r="H48" s="387" t="s">
        <v>65</v>
      </c>
      <c r="I48" s="58" t="s">
        <v>53</v>
      </c>
      <c r="J48" s="59">
        <v>3</v>
      </c>
      <c r="K48" s="128">
        <v>16</v>
      </c>
      <c r="L48" s="60">
        <v>16</v>
      </c>
      <c r="M48" s="60"/>
      <c r="N48" s="60">
        <v>1</v>
      </c>
      <c r="O48" s="60">
        <v>0.5</v>
      </c>
      <c r="P48" s="60"/>
      <c r="Q48" s="60"/>
      <c r="R48" s="60"/>
      <c r="S48" s="60"/>
      <c r="T48" s="60"/>
      <c r="U48" s="60">
        <v>1</v>
      </c>
      <c r="V48" s="60"/>
      <c r="W48" s="60"/>
      <c r="X48" s="60"/>
      <c r="Y48" s="60"/>
      <c r="Z48" s="60"/>
      <c r="AA48" s="60"/>
      <c r="AB48" s="180"/>
      <c r="AC48" s="160">
        <f t="shared" si="5"/>
        <v>34.5</v>
      </c>
    </row>
    <row r="49" spans="1:29" ht="27.75" x14ac:dyDescent="0.35">
      <c r="A49" s="532"/>
      <c r="B49" s="535"/>
      <c r="C49" s="538"/>
      <c r="D49" s="541"/>
      <c r="E49" s="427" t="s">
        <v>111</v>
      </c>
      <c r="F49" s="305" t="s">
        <v>113</v>
      </c>
      <c r="G49" s="301"/>
      <c r="H49" s="387" t="s">
        <v>65</v>
      </c>
      <c r="I49" s="228" t="s">
        <v>105</v>
      </c>
      <c r="J49" s="229">
        <v>2</v>
      </c>
      <c r="K49" s="225">
        <v>30</v>
      </c>
      <c r="L49" s="226">
        <v>16</v>
      </c>
      <c r="M49" s="226"/>
      <c r="N49" s="226">
        <v>1</v>
      </c>
      <c r="O49" s="273">
        <v>0.5</v>
      </c>
      <c r="P49" s="226"/>
      <c r="Q49" s="226"/>
      <c r="R49" s="226"/>
      <c r="S49" s="226"/>
      <c r="T49" s="226"/>
      <c r="U49" s="226">
        <v>1</v>
      </c>
      <c r="V49" s="226"/>
      <c r="W49" s="226"/>
      <c r="X49" s="226"/>
      <c r="Y49" s="226"/>
      <c r="Z49" s="226"/>
      <c r="AA49" s="226"/>
      <c r="AB49" s="227"/>
      <c r="AC49" s="160">
        <f t="shared" si="5"/>
        <v>48.5</v>
      </c>
    </row>
    <row r="50" spans="1:29" ht="27.75" x14ac:dyDescent="0.4">
      <c r="A50" s="532"/>
      <c r="B50" s="535"/>
      <c r="C50" s="538"/>
      <c r="D50" s="541"/>
      <c r="E50" s="427" t="s">
        <v>111</v>
      </c>
      <c r="F50" s="314" t="s">
        <v>114</v>
      </c>
      <c r="G50" s="301"/>
      <c r="H50" s="387" t="s">
        <v>65</v>
      </c>
      <c r="I50" s="147" t="s">
        <v>105</v>
      </c>
      <c r="J50" s="242" t="s">
        <v>105</v>
      </c>
      <c r="K50" s="134">
        <v>8</v>
      </c>
      <c r="L50" s="129">
        <v>4</v>
      </c>
      <c r="M50" s="129"/>
      <c r="N50" s="129"/>
      <c r="O50" s="273">
        <v>0.5</v>
      </c>
      <c r="P50" s="129"/>
      <c r="Q50" s="129"/>
      <c r="R50" s="209"/>
      <c r="S50" s="129"/>
      <c r="T50" s="129"/>
      <c r="U50" s="129"/>
      <c r="V50" s="129"/>
      <c r="W50" s="129"/>
      <c r="X50" s="129"/>
      <c r="Y50" s="129"/>
      <c r="Z50" s="129"/>
      <c r="AA50" s="129"/>
      <c r="AB50" s="155"/>
      <c r="AC50" s="160">
        <f t="shared" si="5"/>
        <v>12.5</v>
      </c>
    </row>
    <row r="51" spans="1:29" ht="13.9" x14ac:dyDescent="0.4">
      <c r="A51" s="532"/>
      <c r="B51" s="535"/>
      <c r="C51" s="538"/>
      <c r="D51" s="541"/>
      <c r="E51" s="383" t="s">
        <v>112</v>
      </c>
      <c r="F51" s="314"/>
      <c r="G51" s="301"/>
      <c r="H51" s="144"/>
      <c r="I51" s="147"/>
      <c r="J51" s="242"/>
      <c r="K51" s="134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55"/>
      <c r="AC51" s="160">
        <f t="shared" si="5"/>
        <v>0</v>
      </c>
    </row>
    <row r="52" spans="1:29" ht="14.25" thickBot="1" x14ac:dyDescent="0.45">
      <c r="A52" s="532"/>
      <c r="B52" s="535"/>
      <c r="C52" s="538"/>
      <c r="D52" s="541"/>
      <c r="E52" s="367"/>
      <c r="F52" s="368"/>
      <c r="G52" s="369"/>
      <c r="H52" s="370"/>
      <c r="I52" s="370"/>
      <c r="J52" s="334"/>
      <c r="K52" s="135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56"/>
      <c r="AC52" s="246">
        <f t="shared" si="5"/>
        <v>0</v>
      </c>
    </row>
    <row r="53" spans="1:29" ht="13.9" thickBot="1" x14ac:dyDescent="0.4">
      <c r="A53" s="532"/>
      <c r="B53" s="535"/>
      <c r="C53" s="538"/>
      <c r="D53" s="541"/>
      <c r="E53" s="335" t="s">
        <v>39</v>
      </c>
      <c r="F53" s="336"/>
      <c r="G53" s="337"/>
      <c r="H53" s="337"/>
      <c r="I53" s="337"/>
      <c r="J53" s="338"/>
      <c r="K53" s="339">
        <f t="shared" ref="K53:AC53" si="6">SUM(K44:K52)</f>
        <v>132</v>
      </c>
      <c r="L53" s="339">
        <f t="shared" si="6"/>
        <v>114</v>
      </c>
      <c r="M53" s="339">
        <f t="shared" si="6"/>
        <v>16</v>
      </c>
      <c r="N53" s="339">
        <f t="shared" si="6"/>
        <v>4</v>
      </c>
      <c r="O53" s="339">
        <f t="shared" si="6"/>
        <v>3</v>
      </c>
      <c r="P53" s="339">
        <f t="shared" si="6"/>
        <v>0</v>
      </c>
      <c r="Q53" s="339">
        <f t="shared" si="6"/>
        <v>0</v>
      </c>
      <c r="R53" s="339">
        <f t="shared" si="6"/>
        <v>3</v>
      </c>
      <c r="S53" s="339">
        <f t="shared" si="6"/>
        <v>0</v>
      </c>
      <c r="T53" s="339">
        <f t="shared" si="6"/>
        <v>0</v>
      </c>
      <c r="U53" s="339">
        <f t="shared" si="6"/>
        <v>5</v>
      </c>
      <c r="V53" s="339">
        <f t="shared" si="6"/>
        <v>0</v>
      </c>
      <c r="W53" s="339">
        <f t="shared" si="6"/>
        <v>0</v>
      </c>
      <c r="X53" s="339">
        <f t="shared" si="6"/>
        <v>0</v>
      </c>
      <c r="Y53" s="339">
        <f t="shared" si="6"/>
        <v>0</v>
      </c>
      <c r="Z53" s="339">
        <f t="shared" si="6"/>
        <v>0</v>
      </c>
      <c r="AA53" s="339">
        <f t="shared" si="6"/>
        <v>0</v>
      </c>
      <c r="AB53" s="339">
        <f t="shared" si="6"/>
        <v>0</v>
      </c>
      <c r="AC53" s="214">
        <f t="shared" si="6"/>
        <v>277</v>
      </c>
    </row>
    <row r="54" spans="1:29" ht="13.9" x14ac:dyDescent="0.35">
      <c r="A54" s="532"/>
      <c r="B54" s="535"/>
      <c r="C54" s="538"/>
      <c r="D54" s="542"/>
      <c r="E54" s="361"/>
      <c r="F54" s="363"/>
      <c r="G54" s="342"/>
      <c r="H54" s="343"/>
      <c r="I54" s="56"/>
      <c r="J54" s="5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27"/>
      <c r="W54" s="127"/>
      <c r="X54" s="127"/>
      <c r="Y54" s="127"/>
      <c r="Z54" s="127"/>
      <c r="AA54" s="127"/>
      <c r="AB54" s="344"/>
      <c r="AC54" s="325">
        <f t="shared" si="5"/>
        <v>0</v>
      </c>
    </row>
    <row r="55" spans="1:29" ht="13.9" x14ac:dyDescent="0.35">
      <c r="A55" s="532"/>
      <c r="B55" s="535"/>
      <c r="C55" s="538"/>
      <c r="D55" s="542"/>
      <c r="E55" s="362"/>
      <c r="F55" s="364"/>
      <c r="G55" s="340"/>
      <c r="H55" s="341"/>
      <c r="I55" s="144"/>
      <c r="J55" s="143"/>
      <c r="K55" s="48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150"/>
      <c r="W55" s="150"/>
      <c r="X55" s="150"/>
      <c r="Y55" s="150"/>
      <c r="Z55" s="150"/>
      <c r="AA55" s="150"/>
      <c r="AB55" s="219"/>
      <c r="AC55" s="325">
        <f t="shared" si="5"/>
        <v>0</v>
      </c>
    </row>
    <row r="56" spans="1:29" ht="14.25" thickBot="1" x14ac:dyDescent="0.4">
      <c r="A56" s="532"/>
      <c r="B56" s="535"/>
      <c r="C56" s="538"/>
      <c r="D56" s="542"/>
      <c r="E56" s="345" t="s">
        <v>34</v>
      </c>
      <c r="F56" s="365"/>
      <c r="G56" s="52"/>
      <c r="H56" s="52"/>
      <c r="I56" s="259"/>
      <c r="J56" s="260"/>
      <c r="K56" s="261">
        <f>SUM(K54:K55)</f>
        <v>0</v>
      </c>
      <c r="L56" s="261">
        <f>SUM(L54:L55)</f>
        <v>0</v>
      </c>
      <c r="M56" s="262"/>
      <c r="N56" s="262"/>
      <c r="O56" s="262"/>
      <c r="P56" s="262"/>
      <c r="Q56" s="262"/>
      <c r="R56" s="262"/>
      <c r="S56" s="262"/>
      <c r="T56" s="262"/>
      <c r="U56" s="262">
        <f>SUM(U54:U55)</f>
        <v>0</v>
      </c>
      <c r="V56" s="74"/>
      <c r="W56" s="74"/>
      <c r="X56" s="74"/>
      <c r="Y56" s="74"/>
      <c r="Z56" s="74"/>
      <c r="AA56" s="74"/>
      <c r="AB56" s="139"/>
      <c r="AC56" s="325">
        <f t="shared" si="5"/>
        <v>0</v>
      </c>
    </row>
    <row r="57" spans="1:29" ht="13.9" x14ac:dyDescent="0.35">
      <c r="A57" s="532"/>
      <c r="B57" s="535"/>
      <c r="C57" s="538"/>
      <c r="D57" s="541"/>
      <c r="E57" s="291"/>
      <c r="F57" s="283"/>
      <c r="G57" s="42"/>
      <c r="H57" s="42"/>
      <c r="I57" s="42"/>
      <c r="J57" s="66"/>
      <c r="K57" s="67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68"/>
    </row>
    <row r="58" spans="1:29" ht="13.5" x14ac:dyDescent="0.35">
      <c r="A58" s="532"/>
      <c r="B58" s="535"/>
      <c r="C58" s="538"/>
      <c r="D58" s="541"/>
      <c r="E58" s="292" t="s">
        <v>35</v>
      </c>
      <c r="F58" s="284"/>
      <c r="G58" s="34"/>
      <c r="H58" s="34"/>
      <c r="I58" s="34"/>
      <c r="J58" s="40"/>
      <c r="K58" s="35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150"/>
      <c r="AC58" s="49"/>
    </row>
    <row r="59" spans="1:29" ht="13.9" x14ac:dyDescent="0.35">
      <c r="A59" s="532"/>
      <c r="B59" s="535"/>
      <c r="C59" s="538"/>
      <c r="D59" s="541"/>
      <c r="E59" s="293"/>
      <c r="F59" s="285"/>
      <c r="G59" s="20"/>
      <c r="H59" s="20"/>
      <c r="I59" s="147"/>
      <c r="J59" s="148"/>
      <c r="K59" s="50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159"/>
      <c r="AC59" s="149"/>
    </row>
    <row r="60" spans="1:29" ht="13.9" thickBot="1" x14ac:dyDescent="0.4">
      <c r="A60" s="532"/>
      <c r="B60" s="535"/>
      <c r="C60" s="538"/>
      <c r="D60" s="541"/>
      <c r="E60" s="294" t="s">
        <v>37</v>
      </c>
      <c r="F60" s="286"/>
      <c r="G60" s="26"/>
      <c r="H60" s="26"/>
      <c r="I60" s="26"/>
      <c r="J60" s="65"/>
      <c r="K60" s="29">
        <f t="shared" ref="K60:W60" si="7">SUM(K59:K59)</f>
        <v>0</v>
      </c>
      <c r="L60" s="29">
        <f t="shared" si="7"/>
        <v>0</v>
      </c>
      <c r="M60" s="29">
        <f t="shared" si="7"/>
        <v>0</v>
      </c>
      <c r="N60" s="29">
        <f t="shared" si="7"/>
        <v>0</v>
      </c>
      <c r="O60" s="29">
        <f t="shared" si="7"/>
        <v>0</v>
      </c>
      <c r="P60" s="29">
        <f t="shared" si="7"/>
        <v>0</v>
      </c>
      <c r="Q60" s="29">
        <f t="shared" si="7"/>
        <v>0</v>
      </c>
      <c r="R60" s="29">
        <f t="shared" si="7"/>
        <v>0</v>
      </c>
      <c r="S60" s="29">
        <f t="shared" si="7"/>
        <v>0</v>
      </c>
      <c r="T60" s="29">
        <f t="shared" si="7"/>
        <v>0</v>
      </c>
      <c r="U60" s="29">
        <f t="shared" si="7"/>
        <v>0</v>
      </c>
      <c r="V60" s="29">
        <f t="shared" si="7"/>
        <v>0</v>
      </c>
      <c r="W60" s="29">
        <f t="shared" si="7"/>
        <v>0</v>
      </c>
      <c r="X60" s="29"/>
      <c r="Y60" s="29">
        <f>SUM(Y59:Y59)</f>
        <v>0</v>
      </c>
      <c r="Z60" s="29">
        <f>SUM(Z59:Z59)</f>
        <v>0</v>
      </c>
      <c r="AA60" s="29">
        <f>SUM(AA59:AA59)</f>
        <v>0</v>
      </c>
      <c r="AB60" s="29">
        <f>SUM(AB59:AB59)</f>
        <v>0</v>
      </c>
      <c r="AC60" s="30"/>
    </row>
    <row r="61" spans="1:29" ht="13.9" thickBot="1" x14ac:dyDescent="0.4">
      <c r="A61" s="532"/>
      <c r="B61" s="535"/>
      <c r="C61" s="538"/>
      <c r="D61" s="541"/>
      <c r="E61" s="295" t="s">
        <v>40</v>
      </c>
      <c r="F61" s="282"/>
      <c r="G61" s="52"/>
      <c r="H61" s="52"/>
      <c r="I61" s="52"/>
      <c r="J61" s="73"/>
      <c r="K61" s="29">
        <f t="shared" ref="K61:AB61" si="8">SUM(K53,K56,K58,K60)</f>
        <v>132</v>
      </c>
      <c r="L61" s="29">
        <f t="shared" si="8"/>
        <v>114</v>
      </c>
      <c r="M61" s="29">
        <f t="shared" si="8"/>
        <v>16</v>
      </c>
      <c r="N61" s="29">
        <f t="shared" si="8"/>
        <v>4</v>
      </c>
      <c r="O61" s="29">
        <f t="shared" si="8"/>
        <v>3</v>
      </c>
      <c r="P61" s="29">
        <f t="shared" si="8"/>
        <v>0</v>
      </c>
      <c r="Q61" s="29">
        <f t="shared" si="8"/>
        <v>0</v>
      </c>
      <c r="R61" s="29">
        <f t="shared" si="8"/>
        <v>3</v>
      </c>
      <c r="S61" s="29">
        <f t="shared" si="8"/>
        <v>0</v>
      </c>
      <c r="T61" s="29">
        <f t="shared" si="8"/>
        <v>0</v>
      </c>
      <c r="U61" s="29">
        <f t="shared" si="8"/>
        <v>5</v>
      </c>
      <c r="V61" s="29">
        <f t="shared" si="8"/>
        <v>0</v>
      </c>
      <c r="W61" s="29">
        <f t="shared" si="8"/>
        <v>0</v>
      </c>
      <c r="X61" s="29">
        <f t="shared" si="8"/>
        <v>0</v>
      </c>
      <c r="Y61" s="29">
        <f t="shared" si="8"/>
        <v>0</v>
      </c>
      <c r="Z61" s="29">
        <f t="shared" si="8"/>
        <v>0</v>
      </c>
      <c r="AA61" s="29">
        <f t="shared" si="8"/>
        <v>0</v>
      </c>
      <c r="AB61" s="29">
        <f t="shared" si="8"/>
        <v>0</v>
      </c>
      <c r="AC61" s="161">
        <f>SUM(K61:AB61)</f>
        <v>277</v>
      </c>
    </row>
    <row r="62" spans="1:29" ht="13.9" thickBot="1" x14ac:dyDescent="0.4">
      <c r="A62" s="532"/>
      <c r="B62" s="535"/>
      <c r="C62" s="538"/>
      <c r="D62" s="541"/>
      <c r="E62" s="295"/>
      <c r="F62" s="282"/>
      <c r="G62" s="52"/>
      <c r="H62" s="52"/>
      <c r="I62" s="52"/>
      <c r="J62" s="73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55"/>
    </row>
    <row r="63" spans="1:29" ht="13.9" thickBot="1" x14ac:dyDescent="0.4">
      <c r="A63" s="533"/>
      <c r="B63" s="536"/>
      <c r="C63" s="539"/>
      <c r="D63" s="543"/>
      <c r="E63" s="296" t="s">
        <v>41</v>
      </c>
      <c r="F63" s="287"/>
      <c r="G63" s="76"/>
      <c r="H63" s="76"/>
      <c r="I63" s="77"/>
      <c r="J63" s="78"/>
      <c r="K63" s="29">
        <f t="shared" ref="K63:AC63" si="9">SUM(K23,K61)</f>
        <v>164</v>
      </c>
      <c r="L63" s="29">
        <f t="shared" si="9"/>
        <v>136</v>
      </c>
      <c r="M63" s="29">
        <f t="shared" si="9"/>
        <v>16</v>
      </c>
      <c r="N63" s="29">
        <f t="shared" si="9"/>
        <v>7</v>
      </c>
      <c r="O63" s="29">
        <f t="shared" si="9"/>
        <v>5.5</v>
      </c>
      <c r="P63" s="29">
        <f t="shared" si="9"/>
        <v>0</v>
      </c>
      <c r="Q63" s="29">
        <f t="shared" si="9"/>
        <v>0</v>
      </c>
      <c r="R63" s="29">
        <f t="shared" si="9"/>
        <v>3</v>
      </c>
      <c r="S63" s="29">
        <f t="shared" si="9"/>
        <v>0</v>
      </c>
      <c r="T63" s="29">
        <f t="shared" si="9"/>
        <v>0</v>
      </c>
      <c r="U63" s="29">
        <f t="shared" si="9"/>
        <v>10</v>
      </c>
      <c r="V63" s="29">
        <f t="shared" si="9"/>
        <v>0</v>
      </c>
      <c r="W63" s="29">
        <f t="shared" si="9"/>
        <v>0</v>
      </c>
      <c r="X63" s="29">
        <f t="shared" si="9"/>
        <v>0</v>
      </c>
      <c r="Y63" s="29">
        <f t="shared" si="9"/>
        <v>0</v>
      </c>
      <c r="Z63" s="29">
        <f t="shared" si="9"/>
        <v>0</v>
      </c>
      <c r="AA63" s="29">
        <f t="shared" si="9"/>
        <v>0</v>
      </c>
      <c r="AB63" s="29">
        <f t="shared" si="9"/>
        <v>0</v>
      </c>
      <c r="AC63" s="161">
        <f t="shared" si="9"/>
        <v>341.5</v>
      </c>
    </row>
    <row r="64" spans="1:29" ht="13.9" x14ac:dyDescent="0.35">
      <c r="A64" s="275"/>
      <c r="B64" s="276"/>
      <c r="C64" s="276"/>
      <c r="D64" s="277"/>
    </row>
    <row r="65" spans="1:29" ht="13.9" x14ac:dyDescent="0.4">
      <c r="A65" s="275"/>
      <c r="B65" s="276"/>
      <c r="C65" s="276"/>
      <c r="D65" s="277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spans="1:29" ht="13.9" x14ac:dyDescent="0.4"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2" t="s">
        <v>101</v>
      </c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0"/>
    </row>
    <row r="67" spans="1:29" ht="13.9" x14ac:dyDescent="0.4">
      <c r="A67" s="527" t="s">
        <v>116</v>
      </c>
      <c r="B67" s="527"/>
      <c r="C67" s="527"/>
      <c r="D67" s="527"/>
      <c r="E67" s="527"/>
      <c r="F67" s="527"/>
      <c r="G67" s="527"/>
      <c r="H67" s="527"/>
      <c r="I67" s="527"/>
      <c r="J67" s="527"/>
      <c r="K67" s="527"/>
      <c r="L67" s="527"/>
      <c r="M67" s="527"/>
      <c r="N67" s="527"/>
      <c r="O67" s="527"/>
      <c r="P67" s="527"/>
      <c r="Q67" s="527"/>
      <c r="R67" s="527"/>
      <c r="S67" s="527"/>
      <c r="T67" s="527"/>
      <c r="U67" s="527"/>
      <c r="V67" s="527"/>
      <c r="W67" s="527"/>
      <c r="X67" s="527"/>
      <c r="Y67" s="527"/>
      <c r="Z67" s="527"/>
      <c r="AA67" s="527"/>
      <c r="AB67" s="527"/>
      <c r="AC67" s="527"/>
    </row>
    <row r="68" spans="1:29" ht="13.9" x14ac:dyDescent="0.4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4"/>
      <c r="S68" s="84"/>
      <c r="T68" s="512" t="s">
        <v>117</v>
      </c>
      <c r="U68" s="512"/>
      <c r="V68" s="512"/>
      <c r="W68" s="512"/>
      <c r="X68" s="512"/>
      <c r="Y68" s="512"/>
      <c r="Z68" s="512"/>
      <c r="AA68" s="2"/>
      <c r="AB68" s="84"/>
      <c r="AC68" s="80"/>
    </row>
    <row r="69" spans="1:29" ht="13.9" x14ac:dyDescent="0.4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0"/>
    </row>
    <row r="70" spans="1:29" ht="13.9" x14ac:dyDescent="0.4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0"/>
    </row>
    <row r="71" spans="1:29" ht="13.9" x14ac:dyDescent="0.4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528"/>
      <c r="S71" s="528"/>
      <c r="T71" s="528"/>
      <c r="U71" s="528"/>
      <c r="V71" s="528"/>
      <c r="W71" s="528"/>
      <c r="X71" s="528"/>
      <c r="Y71" s="528"/>
      <c r="Z71" s="528"/>
      <c r="AA71" s="528"/>
      <c r="AB71" s="528"/>
      <c r="AC71" s="80"/>
    </row>
    <row r="72" spans="1:29" ht="13.9" x14ac:dyDescent="0.4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5"/>
      <c r="S72" s="85"/>
      <c r="T72" s="85"/>
      <c r="U72" s="85"/>
      <c r="V72" s="511"/>
      <c r="W72" s="511"/>
      <c r="X72" s="511"/>
      <c r="Y72" s="511"/>
      <c r="Z72" s="85"/>
      <c r="AA72" s="85"/>
      <c r="AB72" s="85"/>
      <c r="AC72" s="80"/>
    </row>
    <row r="73" spans="1:29" ht="13.9" x14ac:dyDescent="0.4">
      <c r="A73" s="80"/>
      <c r="B73" s="80"/>
      <c r="C73" s="80"/>
      <c r="D73" s="80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6"/>
      <c r="S73"/>
      <c r="T73"/>
      <c r="U73" s="512"/>
      <c r="V73" s="512"/>
      <c r="W73" s="512"/>
      <c r="X73" s="512"/>
      <c r="Y73" s="512"/>
      <c r="Z73" s="512"/>
      <c r="AA73" s="3"/>
      <c r="AB73" s="6"/>
      <c r="AC73" s="81"/>
    </row>
    <row r="74" spans="1:29" ht="13.9" x14ac:dyDescent="0.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0"/>
    </row>
    <row r="75" spans="1:29" ht="13.9" x14ac:dyDescent="0.4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6"/>
      <c r="S75"/>
      <c r="T75"/>
      <c r="U75" s="512"/>
      <c r="V75" s="512"/>
      <c r="W75" s="512"/>
      <c r="X75" s="512"/>
      <c r="Y75" s="512"/>
      <c r="Z75" s="512"/>
      <c r="AA75" s="3"/>
      <c r="AB75" s="6"/>
      <c r="AC75" s="81"/>
    </row>
    <row r="76" spans="1:29" ht="13.9" x14ac:dyDescent="0.4">
      <c r="A76" s="80"/>
      <c r="B76" s="80"/>
      <c r="C76" s="80"/>
      <c r="D76" s="80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6"/>
      <c r="S76"/>
      <c r="T76"/>
      <c r="U76" s="2"/>
      <c r="V76" s="2"/>
      <c r="W76" s="2"/>
      <c r="X76" s="2"/>
      <c r="Y76" s="2"/>
      <c r="Z76" s="2"/>
      <c r="AA76" s="3"/>
      <c r="AB76" s="6"/>
      <c r="AC76" s="81"/>
    </row>
    <row r="77" spans="1:29" ht="13.9" x14ac:dyDescent="0.4">
      <c r="A77" s="81"/>
      <c r="B77" s="81"/>
      <c r="C77" s="81"/>
      <c r="D77" s="81"/>
    </row>
    <row r="78" spans="1:29" ht="13.9" x14ac:dyDescent="0.4">
      <c r="A78" s="81"/>
      <c r="B78" s="81"/>
      <c r="C78" s="81"/>
      <c r="D78" s="81"/>
    </row>
  </sheetData>
  <mergeCells count="50">
    <mergeCell ref="D8:D23"/>
    <mergeCell ref="A5:A6"/>
    <mergeCell ref="B5:B6"/>
    <mergeCell ref="C5:C6"/>
    <mergeCell ref="A37:AC37"/>
    <mergeCell ref="A1:AC1"/>
    <mergeCell ref="A3:AC3"/>
    <mergeCell ref="K5:AB5"/>
    <mergeCell ref="AC5:AC6"/>
    <mergeCell ref="A7:AC7"/>
    <mergeCell ref="G5:G6"/>
    <mergeCell ref="H5:H6"/>
    <mergeCell ref="E5:E6"/>
    <mergeCell ref="D5:D6"/>
    <mergeCell ref="I5:I6"/>
    <mergeCell ref="J5:J6"/>
    <mergeCell ref="F5:F6"/>
    <mergeCell ref="A8:A23"/>
    <mergeCell ref="B8:B23"/>
    <mergeCell ref="C8:C23"/>
    <mergeCell ref="V72:Y72"/>
    <mergeCell ref="U73:Z73"/>
    <mergeCell ref="U75:Z75"/>
    <mergeCell ref="H41:H42"/>
    <mergeCell ref="R71:AB71"/>
    <mergeCell ref="A67:AC67"/>
    <mergeCell ref="T68:Z68"/>
    <mergeCell ref="A44:A63"/>
    <mergeCell ref="B44:B63"/>
    <mergeCell ref="C44:C63"/>
    <mergeCell ref="D44:D63"/>
    <mergeCell ref="K41:AB41"/>
    <mergeCell ref="AC41:AC42"/>
    <mergeCell ref="A43:AC43"/>
    <mergeCell ref="A24:AC24"/>
    <mergeCell ref="V32:Y32"/>
    <mergeCell ref="U33:Z33"/>
    <mergeCell ref="A41:A42"/>
    <mergeCell ref="B41:B42"/>
    <mergeCell ref="C41:C42"/>
    <mergeCell ref="D41:D42"/>
    <mergeCell ref="E41:E42"/>
    <mergeCell ref="I41:I42"/>
    <mergeCell ref="J41:J42"/>
    <mergeCell ref="T28:Z28"/>
    <mergeCell ref="F41:F42"/>
    <mergeCell ref="G41:G42"/>
    <mergeCell ref="A39:AC39"/>
    <mergeCell ref="A25:AC25"/>
    <mergeCell ref="R31:AB31"/>
  </mergeCells>
  <conditionalFormatting sqref="K14:AB15 K22:AB23 K53:AB55 K60:AB63">
    <cfRule type="cellIs" dxfId="14" priority="19" stopIfTrue="1" operator="equal">
      <formula>0</formula>
    </cfRule>
  </conditionalFormatting>
  <pageMargins left="0.23622047244094491" right="0.23622047244094491" top="0.23622047244094491" bottom="0.23622047244094491" header="0.31496062992125984" footer="0.31496062992125984"/>
  <pageSetup paperSize="9" scale="65" fitToHeight="0" orientation="landscape" r:id="rId1"/>
  <rowBreaks count="1" manualBreakCount="1">
    <brk id="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workbookViewId="0">
      <selection activeCell="F8" sqref="F8:J12"/>
    </sheetView>
  </sheetViews>
  <sheetFormatPr defaultRowHeight="12.75" x14ac:dyDescent="0.35"/>
  <cols>
    <col min="1" max="1" width="4.1328125" style="1" customWidth="1"/>
    <col min="2" max="2" width="15.73046875" style="1" customWidth="1"/>
    <col min="3" max="3" width="10.59765625" style="1" customWidth="1"/>
    <col min="4" max="4" width="4.86328125" style="1" customWidth="1"/>
    <col min="5" max="5" width="34.1328125" style="1" customWidth="1"/>
    <col min="6" max="6" width="4.265625" style="1" bestFit="1" customWidth="1"/>
    <col min="7" max="7" width="4.86328125" style="1" customWidth="1"/>
    <col min="8" max="8" width="6" style="1" customWidth="1"/>
    <col min="9" max="10" width="4.265625" style="1" bestFit="1" customWidth="1"/>
    <col min="11" max="11" width="5.73046875" style="1" customWidth="1"/>
    <col min="12" max="12" width="4.73046875" style="1" customWidth="1"/>
    <col min="13" max="13" width="5.86328125" style="1" customWidth="1"/>
    <col min="14" max="15" width="4" style="1" customWidth="1"/>
    <col min="16" max="17" width="5" style="1" customWidth="1"/>
    <col min="18" max="18" width="6" style="1" customWidth="1"/>
    <col min="19" max="29" width="7.73046875" style="1" customWidth="1"/>
  </cols>
  <sheetData>
    <row r="1" spans="1:29" ht="17.25" x14ac:dyDescent="0.35">
      <c r="A1" s="551" t="s">
        <v>56</v>
      </c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  <c r="Q1" s="551"/>
      <c r="R1" s="551"/>
      <c r="S1" s="551"/>
      <c r="T1" s="551"/>
      <c r="U1" s="551"/>
      <c r="V1" s="551"/>
      <c r="W1" s="551"/>
      <c r="X1" s="551"/>
      <c r="Y1" s="551"/>
      <c r="Z1" s="551"/>
      <c r="AA1" s="551"/>
      <c r="AB1" s="551"/>
      <c r="AC1" s="551"/>
    </row>
    <row r="2" spans="1:29" ht="17.25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9.899999999999999" x14ac:dyDescent="0.35">
      <c r="A3" s="526" t="s">
        <v>115</v>
      </c>
      <c r="B3" s="526"/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6"/>
      <c r="N3" s="526"/>
      <c r="O3" s="526"/>
      <c r="P3" s="526"/>
      <c r="Q3" s="526"/>
      <c r="R3" s="526"/>
      <c r="S3" s="526"/>
      <c r="T3" s="526"/>
      <c r="U3" s="526"/>
      <c r="V3" s="526"/>
      <c r="W3" s="526"/>
      <c r="X3" s="526"/>
      <c r="Y3" s="526"/>
      <c r="Z3" s="526"/>
      <c r="AA3" s="526"/>
      <c r="AB3" s="526"/>
      <c r="AC3" s="526"/>
    </row>
    <row r="4" spans="1:29" ht="13.15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35">
      <c r="A5" s="513" t="s">
        <v>7</v>
      </c>
      <c r="B5" s="481" t="s">
        <v>8</v>
      </c>
      <c r="C5" s="481" t="s">
        <v>9</v>
      </c>
      <c r="D5" s="516" t="s">
        <v>10</v>
      </c>
      <c r="E5" s="518" t="s">
        <v>6</v>
      </c>
      <c r="F5" s="520" t="s">
        <v>0</v>
      </c>
      <c r="G5" s="524" t="s">
        <v>3</v>
      </c>
      <c r="H5" s="529" t="s">
        <v>11</v>
      </c>
      <c r="I5" s="520" t="s">
        <v>1</v>
      </c>
      <c r="J5" s="522" t="s">
        <v>12</v>
      </c>
      <c r="K5" s="544" t="s">
        <v>13</v>
      </c>
      <c r="L5" s="545"/>
      <c r="M5" s="545"/>
      <c r="N5" s="545"/>
      <c r="O5" s="545"/>
      <c r="P5" s="545"/>
      <c r="Q5" s="545"/>
      <c r="R5" s="545"/>
      <c r="S5" s="545"/>
      <c r="T5" s="545"/>
      <c r="U5" s="545"/>
      <c r="V5" s="545"/>
      <c r="W5" s="545"/>
      <c r="X5" s="545"/>
      <c r="Y5" s="545"/>
      <c r="Z5" s="545"/>
      <c r="AA5" s="545"/>
      <c r="AB5" s="545"/>
      <c r="AC5" s="546" t="s">
        <v>14</v>
      </c>
    </row>
    <row r="6" spans="1:29" ht="137.25" thickBot="1" x14ac:dyDescent="0.4">
      <c r="A6" s="514"/>
      <c r="B6" s="515"/>
      <c r="C6" s="515"/>
      <c r="D6" s="517"/>
      <c r="E6" s="519"/>
      <c r="F6" s="521"/>
      <c r="G6" s="525"/>
      <c r="H6" s="530"/>
      <c r="I6" s="521"/>
      <c r="J6" s="523"/>
      <c r="K6" s="10" t="s">
        <v>15</v>
      </c>
      <c r="L6" s="9" t="s">
        <v>16</v>
      </c>
      <c r="M6" s="9" t="s">
        <v>17</v>
      </c>
      <c r="N6" s="9" t="s">
        <v>18</v>
      </c>
      <c r="O6" s="9" t="s">
        <v>19</v>
      </c>
      <c r="P6" s="9" t="s">
        <v>20</v>
      </c>
      <c r="Q6" s="9" t="s">
        <v>21</v>
      </c>
      <c r="R6" s="9" t="s">
        <v>55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B6" s="9" t="s">
        <v>32</v>
      </c>
      <c r="AC6" s="547"/>
    </row>
    <row r="7" spans="1:29" ht="13.9" thickBot="1" x14ac:dyDescent="0.4">
      <c r="A7" s="548" t="s">
        <v>33</v>
      </c>
      <c r="B7" s="549"/>
      <c r="C7" s="549"/>
      <c r="D7" s="549"/>
      <c r="E7" s="510"/>
      <c r="F7" s="510"/>
      <c r="G7" s="510"/>
      <c r="H7" s="510"/>
      <c r="I7" s="510"/>
      <c r="J7" s="510"/>
      <c r="K7" s="510"/>
      <c r="L7" s="510"/>
      <c r="M7" s="510"/>
      <c r="N7" s="510"/>
      <c r="O7" s="510"/>
      <c r="P7" s="510"/>
      <c r="Q7" s="510"/>
      <c r="R7" s="510"/>
      <c r="S7" s="510"/>
      <c r="T7" s="510"/>
      <c r="U7" s="510"/>
      <c r="V7" s="510"/>
      <c r="W7" s="510"/>
      <c r="X7" s="510"/>
      <c r="Y7" s="510"/>
      <c r="Z7" s="510"/>
      <c r="AA7" s="510"/>
      <c r="AB7" s="510"/>
      <c r="AC7" s="552"/>
    </row>
    <row r="8" spans="1:29" ht="34.5" customHeight="1" x14ac:dyDescent="0.4">
      <c r="A8" s="553">
        <v>2</v>
      </c>
      <c r="B8" s="557" t="s">
        <v>118</v>
      </c>
      <c r="C8" s="559" t="s">
        <v>129</v>
      </c>
      <c r="D8" s="563">
        <v>1</v>
      </c>
      <c r="E8" s="375"/>
      <c r="F8" s="398"/>
      <c r="G8" s="399"/>
      <c r="H8" s="400"/>
      <c r="I8" s="327"/>
      <c r="J8" s="401"/>
      <c r="K8" s="402"/>
      <c r="L8" s="403"/>
      <c r="M8" s="404"/>
      <c r="N8" s="403"/>
      <c r="O8" s="403"/>
      <c r="P8" s="403"/>
      <c r="Q8" s="403"/>
      <c r="R8" s="403"/>
      <c r="S8" s="403"/>
      <c r="T8" s="403"/>
      <c r="U8" s="403"/>
      <c r="V8" s="403"/>
      <c r="W8" s="403"/>
      <c r="X8" s="405"/>
      <c r="Y8" s="405"/>
      <c r="Z8" s="405"/>
      <c r="AA8" s="406"/>
      <c r="AB8" s="407"/>
      <c r="AC8" s="157">
        <f t="shared" ref="AC8:AC13" si="0">SUM(K8:AB8)</f>
        <v>0</v>
      </c>
    </row>
    <row r="9" spans="1:29" ht="13.9" x14ac:dyDescent="0.4">
      <c r="A9" s="553"/>
      <c r="B9" s="557"/>
      <c r="C9" s="559"/>
      <c r="D9" s="563"/>
      <c r="E9" s="375"/>
      <c r="F9" s="271"/>
      <c r="G9" s="301"/>
      <c r="H9" s="256"/>
      <c r="I9" s="231"/>
      <c r="J9" s="323"/>
      <c r="K9" s="321"/>
      <c r="L9" s="322"/>
      <c r="M9" s="353"/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4"/>
      <c r="Y9" s="324"/>
      <c r="Z9" s="324"/>
      <c r="AA9" s="236"/>
      <c r="AB9" s="237"/>
      <c r="AC9" s="184">
        <f t="shared" si="0"/>
        <v>0</v>
      </c>
    </row>
    <row r="10" spans="1:29" ht="13.9" x14ac:dyDescent="0.4">
      <c r="A10" s="554"/>
      <c r="B10" s="557"/>
      <c r="C10" s="560"/>
      <c r="D10" s="563"/>
      <c r="E10" s="376"/>
      <c r="F10" s="391"/>
      <c r="G10" s="302"/>
      <c r="H10" s="306"/>
      <c r="I10" s="228"/>
      <c r="J10" s="229"/>
      <c r="K10" s="225"/>
      <c r="L10" s="226"/>
      <c r="M10" s="226"/>
      <c r="N10" s="226"/>
      <c r="O10" s="41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313"/>
      <c r="AC10" s="184">
        <f t="shared" si="0"/>
        <v>0</v>
      </c>
    </row>
    <row r="11" spans="1:29" ht="13.9" x14ac:dyDescent="0.4">
      <c r="A11" s="554"/>
      <c r="B11" s="557"/>
      <c r="C11" s="560"/>
      <c r="D11" s="563"/>
      <c r="E11" s="386"/>
      <c r="F11" s="391"/>
      <c r="G11" s="301"/>
      <c r="H11" s="306"/>
      <c r="I11" s="228"/>
      <c r="J11" s="229"/>
      <c r="K11" s="225"/>
      <c r="L11" s="226"/>
      <c r="M11" s="226"/>
      <c r="N11" s="226"/>
      <c r="O11" s="41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313"/>
      <c r="AC11" s="184">
        <f t="shared" si="0"/>
        <v>0</v>
      </c>
    </row>
    <row r="12" spans="1:29" ht="13.9" x14ac:dyDescent="0.4">
      <c r="A12" s="554"/>
      <c r="B12" s="557"/>
      <c r="C12" s="560"/>
      <c r="D12" s="563"/>
      <c r="E12" s="390"/>
      <c r="F12" s="392"/>
      <c r="G12" s="301"/>
      <c r="H12" s="279"/>
      <c r="I12" s="233"/>
      <c r="J12" s="234"/>
      <c r="K12" s="134">
        <v>208</v>
      </c>
      <c r="L12" s="129">
        <v>104</v>
      </c>
      <c r="M12" s="129">
        <v>16</v>
      </c>
      <c r="N12" s="226">
        <v>14</v>
      </c>
      <c r="O12" s="416">
        <v>6</v>
      </c>
      <c r="P12" s="129">
        <v>0</v>
      </c>
      <c r="Q12" s="129">
        <v>0</v>
      </c>
      <c r="R12" s="129">
        <v>0</v>
      </c>
      <c r="S12" s="129">
        <v>0</v>
      </c>
      <c r="T12" s="129">
        <v>0</v>
      </c>
      <c r="U12" s="129">
        <v>11</v>
      </c>
      <c r="V12" s="129">
        <v>0</v>
      </c>
      <c r="W12" s="129">
        <v>0</v>
      </c>
      <c r="X12" s="129">
        <v>0</v>
      </c>
      <c r="Y12" s="129">
        <v>0</v>
      </c>
      <c r="Z12" s="129"/>
      <c r="AA12" s="129"/>
      <c r="AB12" s="155"/>
      <c r="AC12" s="184">
        <f t="shared" si="0"/>
        <v>359</v>
      </c>
    </row>
    <row r="13" spans="1:29" ht="13.9" x14ac:dyDescent="0.4">
      <c r="A13" s="555"/>
      <c r="B13" s="557"/>
      <c r="C13" s="561"/>
      <c r="D13" s="564"/>
      <c r="E13" s="408"/>
      <c r="F13" s="254"/>
      <c r="G13" s="301"/>
      <c r="H13" s="279"/>
      <c r="I13" s="233"/>
      <c r="J13" s="234"/>
      <c r="K13" s="243"/>
      <c r="L13" s="381" t="s">
        <v>58</v>
      </c>
      <c r="M13" s="244"/>
      <c r="N13" s="244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359"/>
      <c r="AC13" s="184">
        <f t="shared" si="0"/>
        <v>0</v>
      </c>
    </row>
    <row r="14" spans="1:29" ht="13.9" thickBot="1" x14ac:dyDescent="0.4">
      <c r="A14" s="555"/>
      <c r="B14" s="557"/>
      <c r="C14" s="561"/>
      <c r="D14" s="564"/>
      <c r="E14" s="71" t="s">
        <v>39</v>
      </c>
      <c r="F14" s="26"/>
      <c r="G14" s="26"/>
      <c r="H14" s="26"/>
      <c r="I14" s="26"/>
      <c r="J14" s="27"/>
      <c r="K14" s="29">
        <f t="shared" ref="K14:AC14" si="1">SUM(K8:K13)</f>
        <v>208</v>
      </c>
      <c r="L14" s="29">
        <f t="shared" si="1"/>
        <v>104</v>
      </c>
      <c r="M14" s="29">
        <f t="shared" si="1"/>
        <v>16</v>
      </c>
      <c r="N14" s="29">
        <f t="shared" si="1"/>
        <v>14</v>
      </c>
      <c r="O14" s="29">
        <f t="shared" si="1"/>
        <v>6</v>
      </c>
      <c r="P14" s="29">
        <f t="shared" si="1"/>
        <v>0</v>
      </c>
      <c r="Q14" s="29">
        <f t="shared" si="1"/>
        <v>0</v>
      </c>
      <c r="R14" s="29">
        <f t="shared" si="1"/>
        <v>0</v>
      </c>
      <c r="S14" s="29">
        <f t="shared" si="1"/>
        <v>0</v>
      </c>
      <c r="T14" s="29">
        <f t="shared" si="1"/>
        <v>0</v>
      </c>
      <c r="U14" s="29">
        <f t="shared" si="1"/>
        <v>11</v>
      </c>
      <c r="V14" s="29">
        <f t="shared" si="1"/>
        <v>0</v>
      </c>
      <c r="W14" s="29">
        <f t="shared" si="1"/>
        <v>0</v>
      </c>
      <c r="X14" s="29">
        <f t="shared" si="1"/>
        <v>0</v>
      </c>
      <c r="Y14" s="29">
        <f t="shared" si="1"/>
        <v>0</v>
      </c>
      <c r="Z14" s="29">
        <f t="shared" si="1"/>
        <v>0</v>
      </c>
      <c r="AA14" s="29">
        <f t="shared" si="1"/>
        <v>0</v>
      </c>
      <c r="AB14" s="138">
        <f t="shared" si="1"/>
        <v>0</v>
      </c>
      <c r="AC14" s="55">
        <f t="shared" si="1"/>
        <v>359</v>
      </c>
    </row>
    <row r="15" spans="1:29" ht="14.25" thickBot="1" x14ac:dyDescent="0.4">
      <c r="A15" s="555"/>
      <c r="B15" s="557"/>
      <c r="C15" s="561"/>
      <c r="D15" s="564"/>
      <c r="E15" s="372"/>
      <c r="F15" s="263"/>
      <c r="G15" s="263"/>
      <c r="H15" s="263"/>
      <c r="I15" s="264"/>
      <c r="J15" s="360"/>
      <c r="K15" s="132"/>
      <c r="L15" s="69"/>
      <c r="M15" s="122"/>
      <c r="N15" s="122"/>
      <c r="O15" s="122"/>
      <c r="P15" s="69"/>
      <c r="Q15" s="122"/>
      <c r="R15" s="122"/>
      <c r="S15" s="122"/>
      <c r="T15" s="122"/>
      <c r="U15" s="69"/>
      <c r="V15" s="122"/>
      <c r="W15" s="122"/>
      <c r="X15" s="122"/>
      <c r="Y15" s="122"/>
      <c r="Z15" s="122"/>
      <c r="AA15" s="122"/>
      <c r="AB15" s="164"/>
      <c r="AC15" s="157">
        <f>SUM(K15:AB15)</f>
        <v>0</v>
      </c>
    </row>
    <row r="16" spans="1:29" ht="30" customHeight="1" x14ac:dyDescent="0.35">
      <c r="A16" s="555"/>
      <c r="B16" s="557"/>
      <c r="C16" s="561"/>
      <c r="D16" s="564"/>
      <c r="E16" s="380"/>
      <c r="F16" s="358"/>
      <c r="G16" s="358"/>
      <c r="H16" s="358"/>
      <c r="I16" s="358"/>
      <c r="J16" s="126"/>
      <c r="K16" s="39"/>
      <c r="L16" s="17"/>
      <c r="M16" s="127"/>
      <c r="N16" s="127"/>
      <c r="O16" s="127"/>
      <c r="P16" s="17"/>
      <c r="Q16" s="127"/>
      <c r="R16" s="127"/>
      <c r="S16" s="127"/>
      <c r="T16" s="127"/>
      <c r="U16" s="17"/>
      <c r="V16" s="127"/>
      <c r="W16" s="127"/>
      <c r="X16" s="127"/>
      <c r="Y16" s="127"/>
      <c r="Z16" s="127"/>
      <c r="AA16" s="127"/>
      <c r="AB16" s="163"/>
      <c r="AC16" s="157">
        <f>SUM(K16:AB16)</f>
        <v>0</v>
      </c>
    </row>
    <row r="17" spans="1:29" ht="13.9" thickBot="1" x14ac:dyDescent="0.4">
      <c r="A17" s="555"/>
      <c r="B17" s="557"/>
      <c r="C17" s="561"/>
      <c r="D17" s="564"/>
      <c r="E17" s="125" t="s">
        <v>34</v>
      </c>
      <c r="F17" s="120"/>
      <c r="G17" s="120"/>
      <c r="H17" s="120"/>
      <c r="I17" s="120"/>
      <c r="J17" s="121"/>
      <c r="K17" s="123">
        <f>SUM(K15:K16)</f>
        <v>0</v>
      </c>
      <c r="L17" s="123">
        <f t="shared" ref="L17:AB17" si="2">SUM(L15:L16)</f>
        <v>0</v>
      </c>
      <c r="M17" s="123">
        <f t="shared" si="2"/>
        <v>0</v>
      </c>
      <c r="N17" s="123">
        <f t="shared" si="2"/>
        <v>0</v>
      </c>
      <c r="O17" s="123">
        <f t="shared" si="2"/>
        <v>0</v>
      </c>
      <c r="P17" s="123">
        <f t="shared" si="2"/>
        <v>0</v>
      </c>
      <c r="Q17" s="123">
        <f t="shared" si="2"/>
        <v>0</v>
      </c>
      <c r="R17" s="123">
        <f t="shared" si="2"/>
        <v>0</v>
      </c>
      <c r="S17" s="123">
        <f t="shared" si="2"/>
        <v>0</v>
      </c>
      <c r="T17" s="123">
        <f t="shared" si="2"/>
        <v>0</v>
      </c>
      <c r="U17" s="123">
        <f t="shared" si="2"/>
        <v>0</v>
      </c>
      <c r="V17" s="123">
        <f t="shared" si="2"/>
        <v>0</v>
      </c>
      <c r="W17" s="123">
        <f t="shared" si="2"/>
        <v>0</v>
      </c>
      <c r="X17" s="123">
        <f t="shared" si="2"/>
        <v>0</v>
      </c>
      <c r="Y17" s="123">
        <f t="shared" si="2"/>
        <v>0</v>
      </c>
      <c r="Z17" s="123">
        <f t="shared" si="2"/>
        <v>0</v>
      </c>
      <c r="AA17" s="123">
        <f t="shared" si="2"/>
        <v>0</v>
      </c>
      <c r="AB17" s="123">
        <f t="shared" si="2"/>
        <v>0</v>
      </c>
      <c r="AC17" s="123">
        <f>SUM(AC15:AC16)</f>
        <v>0</v>
      </c>
    </row>
    <row r="18" spans="1:29" ht="13.9" x14ac:dyDescent="0.35">
      <c r="A18" s="555"/>
      <c r="B18" s="557"/>
      <c r="C18" s="561"/>
      <c r="D18" s="564"/>
      <c r="E18" s="37"/>
      <c r="F18" s="14"/>
      <c r="G18" s="14"/>
      <c r="H18" s="14"/>
      <c r="I18" s="14"/>
      <c r="J18" s="38"/>
      <c r="K18" s="39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58"/>
      <c r="AC18" s="46"/>
    </row>
    <row r="19" spans="1:29" ht="13.5" x14ac:dyDescent="0.35">
      <c r="A19" s="555"/>
      <c r="B19" s="557"/>
      <c r="C19" s="561"/>
      <c r="D19" s="564"/>
      <c r="E19" s="33" t="s">
        <v>35</v>
      </c>
      <c r="F19" s="34"/>
      <c r="G19" s="34"/>
      <c r="H19" s="34"/>
      <c r="I19" s="34"/>
      <c r="J19" s="40"/>
      <c r="K19" s="35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165"/>
      <c r="AC19" s="49"/>
    </row>
    <row r="20" spans="1:29" ht="13.9" x14ac:dyDescent="0.35">
      <c r="A20" s="555"/>
      <c r="B20" s="557"/>
      <c r="C20" s="561"/>
      <c r="D20" s="564"/>
      <c r="E20" s="185"/>
      <c r="F20" s="31"/>
      <c r="G20" s="20"/>
      <c r="H20" s="20"/>
      <c r="I20" s="147"/>
      <c r="J20" s="21"/>
      <c r="K20" s="50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153"/>
      <c r="AC20" s="49"/>
    </row>
    <row r="21" spans="1:29" ht="13.9" x14ac:dyDescent="0.4">
      <c r="A21" s="555"/>
      <c r="B21" s="557"/>
      <c r="C21" s="561"/>
      <c r="D21" s="564"/>
      <c r="E21" s="154"/>
      <c r="F21" s="20"/>
      <c r="G21" s="20"/>
      <c r="H21" s="20"/>
      <c r="I21" s="147"/>
      <c r="J21" s="21"/>
      <c r="K21" s="50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153"/>
      <c r="AC21" s="49"/>
    </row>
    <row r="22" spans="1:29" ht="13.9" thickBot="1" x14ac:dyDescent="0.4">
      <c r="A22" s="555"/>
      <c r="B22" s="557"/>
      <c r="C22" s="561"/>
      <c r="D22" s="564"/>
      <c r="E22" s="25" t="s">
        <v>37</v>
      </c>
      <c r="F22" s="26"/>
      <c r="G22" s="26"/>
      <c r="H22" s="26"/>
      <c r="I22" s="26"/>
      <c r="J22" s="27"/>
      <c r="K22" s="29">
        <f t="shared" ref="K22:AB22" si="3">SUM(K20:K21)</f>
        <v>0</v>
      </c>
      <c r="L22" s="29">
        <f t="shared" si="3"/>
        <v>0</v>
      </c>
      <c r="M22" s="29">
        <f t="shared" si="3"/>
        <v>0</v>
      </c>
      <c r="N22" s="29">
        <f t="shared" si="3"/>
        <v>0</v>
      </c>
      <c r="O22" s="29">
        <f t="shared" si="3"/>
        <v>0</v>
      </c>
      <c r="P22" s="29">
        <f t="shared" si="3"/>
        <v>0</v>
      </c>
      <c r="Q22" s="29">
        <f t="shared" si="3"/>
        <v>0</v>
      </c>
      <c r="R22" s="29">
        <f t="shared" si="3"/>
        <v>0</v>
      </c>
      <c r="S22" s="29">
        <f t="shared" si="3"/>
        <v>0</v>
      </c>
      <c r="T22" s="29">
        <f t="shared" si="3"/>
        <v>0</v>
      </c>
      <c r="U22" s="29">
        <f t="shared" si="3"/>
        <v>0</v>
      </c>
      <c r="V22" s="29">
        <f t="shared" si="3"/>
        <v>0</v>
      </c>
      <c r="W22" s="29">
        <f t="shared" si="3"/>
        <v>0</v>
      </c>
      <c r="X22" s="29">
        <f t="shared" si="3"/>
        <v>0</v>
      </c>
      <c r="Y22" s="29">
        <f t="shared" si="3"/>
        <v>0</v>
      </c>
      <c r="Z22" s="29">
        <f t="shared" si="3"/>
        <v>0</v>
      </c>
      <c r="AA22" s="29">
        <f t="shared" si="3"/>
        <v>0</v>
      </c>
      <c r="AB22" s="29">
        <f t="shared" si="3"/>
        <v>0</v>
      </c>
      <c r="AC22" s="30"/>
    </row>
    <row r="23" spans="1:29" ht="13.9" thickBot="1" x14ac:dyDescent="0.4">
      <c r="A23" s="556"/>
      <c r="B23" s="558"/>
      <c r="C23" s="562"/>
      <c r="D23" s="565"/>
      <c r="E23" s="51" t="s">
        <v>38</v>
      </c>
      <c r="F23" s="52"/>
      <c r="G23" s="52"/>
      <c r="H23" s="52"/>
      <c r="I23" s="52"/>
      <c r="J23" s="53"/>
      <c r="K23" s="29">
        <f t="shared" ref="K23:AB23" si="4">SUM(K14,K17,K19,K22)</f>
        <v>208</v>
      </c>
      <c r="L23" s="29">
        <f t="shared" si="4"/>
        <v>104</v>
      </c>
      <c r="M23" s="29">
        <f t="shared" si="4"/>
        <v>16</v>
      </c>
      <c r="N23" s="29">
        <f t="shared" si="4"/>
        <v>14</v>
      </c>
      <c r="O23" s="29">
        <f t="shared" si="4"/>
        <v>6</v>
      </c>
      <c r="P23" s="29">
        <f t="shared" si="4"/>
        <v>0</v>
      </c>
      <c r="Q23" s="29">
        <f t="shared" si="4"/>
        <v>0</v>
      </c>
      <c r="R23" s="29">
        <f t="shared" si="4"/>
        <v>0</v>
      </c>
      <c r="S23" s="29">
        <f t="shared" si="4"/>
        <v>0</v>
      </c>
      <c r="T23" s="29">
        <f t="shared" si="4"/>
        <v>0</v>
      </c>
      <c r="U23" s="29">
        <f t="shared" si="4"/>
        <v>11</v>
      </c>
      <c r="V23" s="29">
        <f t="shared" si="4"/>
        <v>0</v>
      </c>
      <c r="W23" s="29">
        <f t="shared" si="4"/>
        <v>0</v>
      </c>
      <c r="X23" s="29">
        <f t="shared" si="4"/>
        <v>0</v>
      </c>
      <c r="Y23" s="29">
        <f t="shared" si="4"/>
        <v>0</v>
      </c>
      <c r="Z23" s="29">
        <f t="shared" si="4"/>
        <v>0</v>
      </c>
      <c r="AA23" s="29">
        <f t="shared" si="4"/>
        <v>0</v>
      </c>
      <c r="AB23" s="29">
        <f t="shared" si="4"/>
        <v>0</v>
      </c>
      <c r="AC23" s="161">
        <f>SUM(K23:AB23)</f>
        <v>359</v>
      </c>
    </row>
    <row r="24" spans="1:29" ht="13.5" x14ac:dyDescent="0.35">
      <c r="A24" s="510"/>
      <c r="B24" s="510"/>
      <c r="C24" s="510"/>
      <c r="D24" s="510"/>
      <c r="E24" s="510"/>
      <c r="F24" s="510"/>
      <c r="G24" s="510"/>
      <c r="H24" s="510"/>
      <c r="I24" s="510"/>
      <c r="J24" s="510"/>
      <c r="K24" s="510"/>
      <c r="L24" s="510"/>
      <c r="M24" s="510"/>
      <c r="N24" s="510"/>
      <c r="O24" s="510"/>
      <c r="P24" s="510"/>
      <c r="Q24" s="510"/>
      <c r="R24" s="510"/>
      <c r="S24" s="510"/>
      <c r="T24" s="510"/>
      <c r="U24" s="510"/>
      <c r="V24" s="510"/>
      <c r="W24" s="510"/>
      <c r="X24" s="510"/>
      <c r="Y24" s="510"/>
      <c r="Z24" s="510"/>
      <c r="AA24" s="510"/>
      <c r="AB24" s="510"/>
      <c r="AC24" s="510"/>
    </row>
    <row r="25" spans="1:29" ht="13.9" x14ac:dyDescent="0.4">
      <c r="A25" s="527" t="s">
        <v>116</v>
      </c>
      <c r="B25" s="527"/>
      <c r="C25" s="527"/>
      <c r="D25" s="527"/>
      <c r="E25" s="527"/>
      <c r="F25" s="527"/>
      <c r="G25" s="527"/>
      <c r="H25" s="527"/>
      <c r="I25" s="527"/>
      <c r="J25" s="527"/>
      <c r="K25" s="527"/>
      <c r="L25" s="527"/>
      <c r="M25" s="527"/>
      <c r="N25" s="527"/>
      <c r="O25" s="527"/>
      <c r="P25" s="527"/>
      <c r="Q25" s="527"/>
      <c r="R25" s="527"/>
      <c r="S25" s="527"/>
      <c r="T25" s="527"/>
      <c r="U25" s="527"/>
      <c r="V25" s="527"/>
      <c r="W25" s="527"/>
      <c r="X25" s="527"/>
      <c r="Y25" s="527"/>
      <c r="Z25" s="527"/>
      <c r="AA25" s="527"/>
      <c r="AB25" s="527"/>
      <c r="AC25" s="527"/>
    </row>
    <row r="26" spans="1:29" ht="13.9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2" t="s">
        <v>101</v>
      </c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0"/>
    </row>
    <row r="27" spans="1:29" ht="13.9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3"/>
      <c r="S27" s="83"/>
      <c r="T27" s="83"/>
      <c r="U27" s="83"/>
      <c r="V27" s="83"/>
      <c r="W27" s="3" t="s">
        <v>2</v>
      </c>
      <c r="X27" s="3"/>
      <c r="Y27" s="3"/>
      <c r="Z27" s="83"/>
      <c r="AA27" s="83"/>
      <c r="AB27" s="83"/>
      <c r="AC27" s="80"/>
    </row>
    <row r="28" spans="1:29" ht="13.9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4"/>
      <c r="S28" s="84"/>
      <c r="T28" s="512" t="s">
        <v>117</v>
      </c>
      <c r="U28" s="512"/>
      <c r="V28" s="512"/>
      <c r="W28" s="512"/>
      <c r="X28" s="512"/>
      <c r="Y28" s="512"/>
      <c r="Z28" s="512"/>
      <c r="AA28" s="2"/>
      <c r="AB28" s="84"/>
      <c r="AC28" s="80"/>
    </row>
    <row r="29" spans="1:29" ht="13.9" x14ac:dyDescent="0.4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0"/>
    </row>
    <row r="30" spans="1:29" ht="13.9" x14ac:dyDescent="0.4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0"/>
    </row>
    <row r="31" spans="1:29" ht="13.9" x14ac:dyDescent="0.4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528"/>
      <c r="S31" s="528"/>
      <c r="T31" s="528"/>
      <c r="U31" s="528"/>
      <c r="V31" s="528"/>
      <c r="W31" s="528"/>
      <c r="X31" s="528"/>
      <c r="Y31" s="528"/>
      <c r="Z31" s="528"/>
      <c r="AA31" s="528"/>
      <c r="AB31" s="528"/>
      <c r="AC31" s="80"/>
    </row>
    <row r="32" spans="1:29" ht="13.9" x14ac:dyDescent="0.4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5"/>
      <c r="S32" s="85"/>
      <c r="T32" s="85"/>
      <c r="U32" s="85"/>
      <c r="V32" s="511"/>
      <c r="W32" s="511"/>
      <c r="X32" s="511"/>
      <c r="Y32" s="511"/>
      <c r="Z32" s="85"/>
      <c r="AA32" s="85"/>
      <c r="AB32" s="85"/>
      <c r="AC32" s="80"/>
    </row>
    <row r="33" spans="1:29" ht="17.25" x14ac:dyDescent="0.35">
      <c r="A33" s="551" t="s">
        <v>56</v>
      </c>
      <c r="B33" s="551"/>
      <c r="C33" s="551"/>
      <c r="D33" s="551"/>
      <c r="E33" s="551"/>
      <c r="F33" s="551"/>
      <c r="G33" s="551"/>
      <c r="H33" s="551"/>
      <c r="I33" s="551"/>
      <c r="J33" s="551"/>
      <c r="K33" s="551"/>
      <c r="L33" s="551"/>
      <c r="M33" s="551"/>
      <c r="N33" s="551"/>
      <c r="O33" s="551"/>
      <c r="P33" s="551"/>
      <c r="Q33" s="551"/>
      <c r="R33" s="551"/>
      <c r="S33" s="551"/>
      <c r="T33" s="551"/>
      <c r="U33" s="551"/>
      <c r="V33" s="551"/>
      <c r="W33" s="551"/>
      <c r="X33" s="551"/>
      <c r="Y33" s="551"/>
      <c r="Z33" s="551"/>
      <c r="AA33" s="551"/>
      <c r="AB33" s="551"/>
      <c r="AC33" s="551"/>
    </row>
    <row r="34" spans="1:29" ht="17.25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9.899999999999999" x14ac:dyDescent="0.35">
      <c r="A35" s="526" t="s">
        <v>115</v>
      </c>
      <c r="B35" s="526"/>
      <c r="C35" s="526"/>
      <c r="D35" s="526"/>
      <c r="E35" s="526"/>
      <c r="F35" s="526"/>
      <c r="G35" s="526"/>
      <c r="H35" s="526"/>
      <c r="I35" s="526"/>
      <c r="J35" s="526"/>
      <c r="K35" s="526"/>
      <c r="L35" s="526"/>
      <c r="M35" s="526"/>
      <c r="N35" s="526"/>
      <c r="O35" s="526"/>
      <c r="P35" s="526"/>
      <c r="Q35" s="526"/>
      <c r="R35" s="526"/>
      <c r="S35" s="526"/>
      <c r="T35" s="526"/>
      <c r="U35" s="526"/>
      <c r="V35" s="526"/>
      <c r="W35" s="526"/>
      <c r="X35" s="526"/>
      <c r="Y35" s="526"/>
      <c r="Z35" s="526"/>
      <c r="AA35" s="526"/>
      <c r="AB35" s="526"/>
      <c r="AC35" s="526"/>
    </row>
    <row r="36" spans="1:29" ht="13.9" thickBot="1" x14ac:dyDescent="0.4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</row>
    <row r="37" spans="1:29" x14ac:dyDescent="0.35">
      <c r="A37" s="513" t="s">
        <v>7</v>
      </c>
      <c r="B37" s="481" t="s">
        <v>8</v>
      </c>
      <c r="C37" s="481" t="s">
        <v>9</v>
      </c>
      <c r="D37" s="516" t="s">
        <v>10</v>
      </c>
      <c r="E37" s="518" t="s">
        <v>6</v>
      </c>
      <c r="F37" s="520" t="s">
        <v>0</v>
      </c>
      <c r="G37" s="524" t="s">
        <v>3</v>
      </c>
      <c r="H37" s="529" t="s">
        <v>11</v>
      </c>
      <c r="I37" s="520" t="s">
        <v>1</v>
      </c>
      <c r="J37" s="522" t="s">
        <v>12</v>
      </c>
      <c r="K37" s="544" t="s">
        <v>13</v>
      </c>
      <c r="L37" s="545"/>
      <c r="M37" s="545"/>
      <c r="N37" s="545"/>
      <c r="O37" s="545"/>
      <c r="P37" s="545"/>
      <c r="Q37" s="545"/>
      <c r="R37" s="545"/>
      <c r="S37" s="545"/>
      <c r="T37" s="545"/>
      <c r="U37" s="545"/>
      <c r="V37" s="545"/>
      <c r="W37" s="545"/>
      <c r="X37" s="545"/>
      <c r="Y37" s="545"/>
      <c r="Z37" s="545"/>
      <c r="AA37" s="545"/>
      <c r="AB37" s="545"/>
      <c r="AC37" s="546" t="s">
        <v>14</v>
      </c>
    </row>
    <row r="38" spans="1:29" ht="137.65" thickBot="1" x14ac:dyDescent="0.4">
      <c r="A38" s="514"/>
      <c r="B38" s="515"/>
      <c r="C38" s="515"/>
      <c r="D38" s="517"/>
      <c r="E38" s="519"/>
      <c r="F38" s="521"/>
      <c r="G38" s="525"/>
      <c r="H38" s="530"/>
      <c r="I38" s="521"/>
      <c r="J38" s="523"/>
      <c r="K38" s="10" t="s">
        <v>15</v>
      </c>
      <c r="L38" s="9" t="s">
        <v>16</v>
      </c>
      <c r="M38" s="9" t="s">
        <v>17</v>
      </c>
      <c r="N38" s="9" t="s">
        <v>18</v>
      </c>
      <c r="O38" s="9" t="s">
        <v>19</v>
      </c>
      <c r="P38" s="9" t="s">
        <v>20</v>
      </c>
      <c r="Q38" s="9" t="s">
        <v>21</v>
      </c>
      <c r="R38" s="9" t="s">
        <v>55</v>
      </c>
      <c r="S38" s="9" t="s">
        <v>23</v>
      </c>
      <c r="T38" s="9" t="s">
        <v>24</v>
      </c>
      <c r="U38" s="9" t="s">
        <v>25</v>
      </c>
      <c r="V38" s="9" t="s">
        <v>26</v>
      </c>
      <c r="W38" s="9" t="s">
        <v>27</v>
      </c>
      <c r="X38" s="9" t="s">
        <v>28</v>
      </c>
      <c r="Y38" s="9" t="s">
        <v>29</v>
      </c>
      <c r="Z38" s="9" t="s">
        <v>30</v>
      </c>
      <c r="AA38" s="9" t="s">
        <v>31</v>
      </c>
      <c r="AB38" s="9" t="s">
        <v>32</v>
      </c>
      <c r="AC38" s="547"/>
    </row>
    <row r="39" spans="1:29" ht="13.9" thickBot="1" x14ac:dyDescent="0.4">
      <c r="A39" s="548" t="s">
        <v>4</v>
      </c>
      <c r="B39" s="549"/>
      <c r="C39" s="549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49"/>
      <c r="R39" s="549"/>
      <c r="S39" s="549"/>
      <c r="T39" s="549"/>
      <c r="U39" s="549"/>
      <c r="V39" s="549"/>
      <c r="W39" s="549"/>
      <c r="X39" s="549"/>
      <c r="Y39" s="549"/>
      <c r="Z39" s="549"/>
      <c r="AA39" s="549"/>
      <c r="AB39" s="549"/>
      <c r="AC39" s="550"/>
    </row>
    <row r="40" spans="1:29" ht="13.9" x14ac:dyDescent="0.4">
      <c r="A40" s="531">
        <v>2</v>
      </c>
      <c r="B40" s="534" t="s">
        <v>118</v>
      </c>
      <c r="C40" s="537" t="s">
        <v>129</v>
      </c>
      <c r="D40" s="540">
        <v>1</v>
      </c>
      <c r="E40" s="376" t="s">
        <v>119</v>
      </c>
      <c r="F40" s="391" t="s">
        <v>5</v>
      </c>
      <c r="G40" s="302" t="s">
        <v>120</v>
      </c>
      <c r="H40" s="306"/>
      <c r="I40" s="228">
        <v>1</v>
      </c>
      <c r="J40" s="229">
        <v>2</v>
      </c>
      <c r="K40" s="225">
        <v>20</v>
      </c>
      <c r="L40" s="226">
        <v>18</v>
      </c>
      <c r="M40" s="226"/>
      <c r="N40" s="226"/>
      <c r="O40" s="416"/>
      <c r="P40" s="226"/>
      <c r="Q40" s="226"/>
      <c r="R40" s="226"/>
      <c r="S40" s="226"/>
      <c r="T40" s="226"/>
      <c r="U40" s="226"/>
      <c r="V40" s="226"/>
      <c r="W40" s="226"/>
      <c r="X40" s="226"/>
      <c r="Y40" s="226"/>
      <c r="Z40" s="226"/>
      <c r="AA40" s="226"/>
      <c r="AB40" s="313"/>
      <c r="AC40" s="184">
        <f>SUM(K40:AB40)</f>
        <v>38</v>
      </c>
    </row>
    <row r="41" spans="1:29" ht="18" customHeight="1" x14ac:dyDescent="0.4">
      <c r="A41" s="532"/>
      <c r="B41" s="535"/>
      <c r="C41" s="538"/>
      <c r="D41" s="541"/>
      <c r="E41" s="376" t="s">
        <v>70</v>
      </c>
      <c r="F41" s="391" t="s">
        <v>5</v>
      </c>
      <c r="G41" s="302" t="s">
        <v>121</v>
      </c>
      <c r="H41" s="306"/>
      <c r="I41" s="228">
        <v>1</v>
      </c>
      <c r="J41" s="229">
        <v>16</v>
      </c>
      <c r="K41" s="225">
        <v>24</v>
      </c>
      <c r="L41" s="226">
        <v>16</v>
      </c>
      <c r="M41" s="226">
        <v>16</v>
      </c>
      <c r="N41" s="226"/>
      <c r="O41" s="416"/>
      <c r="P41" s="226"/>
      <c r="Q41" s="226"/>
      <c r="R41" s="226"/>
      <c r="S41" s="226"/>
      <c r="T41" s="226"/>
      <c r="U41" s="226">
        <v>1</v>
      </c>
      <c r="V41" s="226"/>
      <c r="W41" s="226"/>
      <c r="X41" s="226"/>
      <c r="Y41" s="226"/>
      <c r="Z41" s="226"/>
      <c r="AA41" s="226"/>
      <c r="AB41" s="313"/>
      <c r="AC41" s="184">
        <f t="shared" ref="AC41:AC52" si="5">SUM(K41:AB41)</f>
        <v>57</v>
      </c>
    </row>
    <row r="42" spans="1:29" ht="27.75" x14ac:dyDescent="0.4">
      <c r="A42" s="532"/>
      <c r="B42" s="535"/>
      <c r="C42" s="538"/>
      <c r="D42" s="541"/>
      <c r="E42" s="376" t="s">
        <v>122</v>
      </c>
      <c r="F42" s="391" t="s">
        <v>5</v>
      </c>
      <c r="G42" s="302" t="s">
        <v>123</v>
      </c>
      <c r="H42" s="306"/>
      <c r="I42" s="228" t="s">
        <v>60</v>
      </c>
      <c r="J42" s="229">
        <v>13</v>
      </c>
      <c r="K42" s="225">
        <v>18</v>
      </c>
      <c r="L42" s="226">
        <v>16</v>
      </c>
      <c r="M42" s="226"/>
      <c r="N42" s="226">
        <v>4</v>
      </c>
      <c r="O42" s="416">
        <v>2</v>
      </c>
      <c r="P42" s="226"/>
      <c r="Q42" s="226"/>
      <c r="R42" s="226"/>
      <c r="S42" s="226"/>
      <c r="T42" s="226"/>
      <c r="U42" s="226">
        <v>1</v>
      </c>
      <c r="V42" s="226"/>
      <c r="W42" s="226"/>
      <c r="X42" s="226"/>
      <c r="Y42" s="226"/>
      <c r="Z42" s="226"/>
      <c r="AA42" s="226"/>
      <c r="AB42" s="313"/>
      <c r="AC42" s="184">
        <f t="shared" si="5"/>
        <v>41</v>
      </c>
    </row>
    <row r="43" spans="1:29" ht="13.9" x14ac:dyDescent="0.4">
      <c r="A43" s="532"/>
      <c r="B43" s="535"/>
      <c r="C43" s="538"/>
      <c r="D43" s="541"/>
      <c r="E43" s="376" t="s">
        <v>70</v>
      </c>
      <c r="F43" s="391" t="s">
        <v>5</v>
      </c>
      <c r="G43" s="302" t="s">
        <v>124</v>
      </c>
      <c r="H43" s="306"/>
      <c r="I43" s="228">
        <v>1</v>
      </c>
      <c r="J43" s="229">
        <v>16</v>
      </c>
      <c r="K43" s="225">
        <v>16</v>
      </c>
      <c r="L43" s="226"/>
      <c r="M43" s="226">
        <v>14</v>
      </c>
      <c r="N43" s="226">
        <v>3</v>
      </c>
      <c r="O43" s="416">
        <v>1</v>
      </c>
      <c r="P43" s="226"/>
      <c r="Q43" s="226"/>
      <c r="R43" s="226"/>
      <c r="S43" s="226"/>
      <c r="T43" s="226"/>
      <c r="U43" s="226">
        <v>1</v>
      </c>
      <c r="V43" s="226"/>
      <c r="W43" s="226"/>
      <c r="X43" s="226"/>
      <c r="Y43" s="226"/>
      <c r="Z43" s="226"/>
      <c r="AA43" s="226"/>
      <c r="AB43" s="313"/>
      <c r="AC43" s="160">
        <f t="shared" si="5"/>
        <v>35</v>
      </c>
    </row>
    <row r="44" spans="1:29" ht="27.75" x14ac:dyDescent="0.4">
      <c r="A44" s="532"/>
      <c r="B44" s="535"/>
      <c r="C44" s="538"/>
      <c r="D44" s="541"/>
      <c r="E44" s="376" t="s">
        <v>125</v>
      </c>
      <c r="F44" s="391" t="s">
        <v>5</v>
      </c>
      <c r="G44" s="302" t="s">
        <v>65</v>
      </c>
      <c r="H44" s="306"/>
      <c r="I44" s="228" t="s">
        <v>60</v>
      </c>
      <c r="J44" s="229">
        <v>1</v>
      </c>
      <c r="K44" s="225">
        <v>18</v>
      </c>
      <c r="L44" s="226">
        <v>15.8</v>
      </c>
      <c r="M44" s="226"/>
      <c r="N44" s="226"/>
      <c r="O44" s="416">
        <v>0.5</v>
      </c>
      <c r="P44" s="226"/>
      <c r="Q44" s="226"/>
      <c r="R44" s="226"/>
      <c r="S44" s="226"/>
      <c r="T44" s="226"/>
      <c r="U44" s="226">
        <v>1</v>
      </c>
      <c r="V44" s="226"/>
      <c r="W44" s="226"/>
      <c r="X44" s="226"/>
      <c r="Y44" s="226"/>
      <c r="Z44" s="226"/>
      <c r="AA44" s="226"/>
      <c r="AB44" s="313"/>
      <c r="AC44" s="160">
        <f t="shared" si="5"/>
        <v>35.299999999999997</v>
      </c>
    </row>
    <row r="45" spans="1:29" ht="13.9" x14ac:dyDescent="0.4">
      <c r="A45" s="532"/>
      <c r="B45" s="535"/>
      <c r="C45" s="538"/>
      <c r="D45" s="541"/>
      <c r="E45" s="376" t="s">
        <v>126</v>
      </c>
      <c r="F45" s="391" t="s">
        <v>5</v>
      </c>
      <c r="G45" s="302" t="s">
        <v>65</v>
      </c>
      <c r="H45" s="306"/>
      <c r="I45" s="228">
        <v>4</v>
      </c>
      <c r="J45" s="229">
        <v>3</v>
      </c>
      <c r="K45" s="225"/>
      <c r="L45" s="226"/>
      <c r="M45" s="226">
        <v>24</v>
      </c>
      <c r="N45" s="226"/>
      <c r="O45" s="41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  <c r="AB45" s="313"/>
      <c r="AC45" s="160">
        <f t="shared" si="5"/>
        <v>24</v>
      </c>
    </row>
    <row r="46" spans="1:29" ht="13.9" x14ac:dyDescent="0.4">
      <c r="A46" s="532"/>
      <c r="B46" s="535"/>
      <c r="C46" s="538"/>
      <c r="D46" s="541"/>
      <c r="E46" s="376" t="s">
        <v>119</v>
      </c>
      <c r="F46" s="391" t="s">
        <v>127</v>
      </c>
      <c r="G46" s="302" t="s">
        <v>120</v>
      </c>
      <c r="H46" s="306"/>
      <c r="I46" s="228">
        <v>1</v>
      </c>
      <c r="J46" s="229">
        <v>1</v>
      </c>
      <c r="K46" s="225">
        <v>6</v>
      </c>
      <c r="L46" s="226">
        <v>4</v>
      </c>
      <c r="M46" s="226"/>
      <c r="N46" s="226"/>
      <c r="O46" s="41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  <c r="AB46" s="313"/>
      <c r="AC46" s="160">
        <f t="shared" si="5"/>
        <v>10</v>
      </c>
    </row>
    <row r="47" spans="1:29" ht="13.9" x14ac:dyDescent="0.4">
      <c r="A47" s="532"/>
      <c r="B47" s="535"/>
      <c r="C47" s="538"/>
      <c r="D47" s="541"/>
      <c r="E47" s="376" t="s">
        <v>128</v>
      </c>
      <c r="F47" s="391"/>
      <c r="G47" s="302"/>
      <c r="H47" s="306"/>
      <c r="I47" s="228"/>
      <c r="J47" s="229"/>
      <c r="K47" s="225"/>
      <c r="L47" s="226"/>
      <c r="M47" s="226"/>
      <c r="N47" s="226"/>
      <c r="O47" s="41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  <c r="AA47" s="226"/>
      <c r="AB47" s="313"/>
      <c r="AC47" s="160">
        <f t="shared" si="5"/>
        <v>0</v>
      </c>
    </row>
    <row r="48" spans="1:29" ht="14.25" thickBot="1" x14ac:dyDescent="0.45">
      <c r="A48" s="532"/>
      <c r="B48" s="535"/>
      <c r="C48" s="538"/>
      <c r="D48" s="541"/>
      <c r="E48" s="367"/>
      <c r="F48" s="368"/>
      <c r="G48" s="369"/>
      <c r="H48" s="370"/>
      <c r="I48" s="370"/>
      <c r="J48" s="334"/>
      <c r="K48" s="135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56"/>
      <c r="AC48" s="246">
        <f t="shared" si="5"/>
        <v>0</v>
      </c>
    </row>
    <row r="49" spans="1:29" ht="13.9" thickBot="1" x14ac:dyDescent="0.4">
      <c r="A49" s="532"/>
      <c r="B49" s="535"/>
      <c r="C49" s="538"/>
      <c r="D49" s="541"/>
      <c r="E49" s="335" t="s">
        <v>39</v>
      </c>
      <c r="F49" s="336"/>
      <c r="G49" s="337"/>
      <c r="H49" s="337"/>
      <c r="I49" s="337"/>
      <c r="J49" s="338"/>
      <c r="K49" s="339">
        <f t="shared" ref="K49:AC49" si="6">SUM(K40:K48)</f>
        <v>102</v>
      </c>
      <c r="L49" s="339">
        <f t="shared" si="6"/>
        <v>69.8</v>
      </c>
      <c r="M49" s="339">
        <f t="shared" si="6"/>
        <v>54</v>
      </c>
      <c r="N49" s="339">
        <f t="shared" si="6"/>
        <v>7</v>
      </c>
      <c r="O49" s="339">
        <f t="shared" si="6"/>
        <v>3.5</v>
      </c>
      <c r="P49" s="339">
        <f t="shared" si="6"/>
        <v>0</v>
      </c>
      <c r="Q49" s="339">
        <f t="shared" si="6"/>
        <v>0</v>
      </c>
      <c r="R49" s="339">
        <f t="shared" si="6"/>
        <v>0</v>
      </c>
      <c r="S49" s="339">
        <f t="shared" si="6"/>
        <v>0</v>
      </c>
      <c r="T49" s="339">
        <f t="shared" si="6"/>
        <v>0</v>
      </c>
      <c r="U49" s="339">
        <f t="shared" si="6"/>
        <v>4</v>
      </c>
      <c r="V49" s="339">
        <f t="shared" si="6"/>
        <v>0</v>
      </c>
      <c r="W49" s="339">
        <f t="shared" si="6"/>
        <v>0</v>
      </c>
      <c r="X49" s="339">
        <f t="shared" si="6"/>
        <v>0</v>
      </c>
      <c r="Y49" s="339">
        <f t="shared" si="6"/>
        <v>0</v>
      </c>
      <c r="Z49" s="339">
        <f t="shared" si="6"/>
        <v>0</v>
      </c>
      <c r="AA49" s="339">
        <f t="shared" si="6"/>
        <v>0</v>
      </c>
      <c r="AB49" s="339">
        <f t="shared" si="6"/>
        <v>0</v>
      </c>
      <c r="AC49" s="214">
        <f t="shared" si="6"/>
        <v>240.3</v>
      </c>
    </row>
    <row r="50" spans="1:29" ht="13.9" x14ac:dyDescent="0.35">
      <c r="A50" s="532"/>
      <c r="B50" s="535"/>
      <c r="C50" s="538"/>
      <c r="D50" s="542"/>
      <c r="E50" s="361"/>
      <c r="F50" s="363"/>
      <c r="G50" s="342"/>
      <c r="H50" s="343"/>
      <c r="I50" s="56"/>
      <c r="J50" s="5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27"/>
      <c r="W50" s="127"/>
      <c r="X50" s="127"/>
      <c r="Y50" s="127"/>
      <c r="Z50" s="127"/>
      <c r="AA50" s="127"/>
      <c r="AB50" s="344"/>
      <c r="AC50" s="325">
        <f t="shared" si="5"/>
        <v>0</v>
      </c>
    </row>
    <row r="51" spans="1:29" ht="13.9" x14ac:dyDescent="0.35">
      <c r="A51" s="532"/>
      <c r="B51" s="535"/>
      <c r="C51" s="538"/>
      <c r="D51" s="542"/>
      <c r="E51" s="362"/>
      <c r="F51" s="364"/>
      <c r="G51" s="340"/>
      <c r="H51" s="341"/>
      <c r="I51" s="144"/>
      <c r="J51" s="143"/>
      <c r="K51" s="48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150"/>
      <c r="W51" s="150"/>
      <c r="X51" s="150"/>
      <c r="Y51" s="150"/>
      <c r="Z51" s="150"/>
      <c r="AA51" s="150"/>
      <c r="AB51" s="219"/>
      <c r="AC51" s="325">
        <f t="shared" si="5"/>
        <v>0</v>
      </c>
    </row>
    <row r="52" spans="1:29" ht="14.25" thickBot="1" x14ac:dyDescent="0.4">
      <c r="A52" s="532"/>
      <c r="B52" s="535"/>
      <c r="C52" s="538"/>
      <c r="D52" s="542"/>
      <c r="E52" s="345" t="s">
        <v>34</v>
      </c>
      <c r="F52" s="365"/>
      <c r="G52" s="52"/>
      <c r="H52" s="52"/>
      <c r="I52" s="259"/>
      <c r="J52" s="260"/>
      <c r="K52" s="261">
        <f>SUM(K50:K51)</f>
        <v>0</v>
      </c>
      <c r="L52" s="261">
        <f>SUM(L50:L51)</f>
        <v>0</v>
      </c>
      <c r="M52" s="262"/>
      <c r="N52" s="262"/>
      <c r="O52" s="262"/>
      <c r="P52" s="262"/>
      <c r="Q52" s="262"/>
      <c r="R52" s="262"/>
      <c r="S52" s="262"/>
      <c r="T52" s="262"/>
      <c r="U52" s="262">
        <f>SUM(U50:U51)</f>
        <v>0</v>
      </c>
      <c r="V52" s="74"/>
      <c r="W52" s="74"/>
      <c r="X52" s="74"/>
      <c r="Y52" s="74"/>
      <c r="Z52" s="74"/>
      <c r="AA52" s="74"/>
      <c r="AB52" s="139"/>
      <c r="AC52" s="325">
        <f t="shared" si="5"/>
        <v>0</v>
      </c>
    </row>
    <row r="53" spans="1:29" ht="13.9" x14ac:dyDescent="0.35">
      <c r="A53" s="532"/>
      <c r="B53" s="535"/>
      <c r="C53" s="538"/>
      <c r="D53" s="541"/>
      <c r="E53" s="291"/>
      <c r="F53" s="283"/>
      <c r="G53" s="42"/>
      <c r="H53" s="42"/>
      <c r="I53" s="42"/>
      <c r="J53" s="66"/>
      <c r="K53" s="67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68"/>
    </row>
    <row r="54" spans="1:29" ht="13.5" x14ac:dyDescent="0.35">
      <c r="A54" s="532"/>
      <c r="B54" s="535"/>
      <c r="C54" s="538"/>
      <c r="D54" s="541"/>
      <c r="E54" s="292" t="s">
        <v>35</v>
      </c>
      <c r="F54" s="284"/>
      <c r="G54" s="34"/>
      <c r="H54" s="34"/>
      <c r="I54" s="34"/>
      <c r="J54" s="40"/>
      <c r="K54" s="35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150"/>
      <c r="AC54" s="49"/>
    </row>
    <row r="55" spans="1:29" ht="13.9" x14ac:dyDescent="0.35">
      <c r="A55" s="532"/>
      <c r="B55" s="535"/>
      <c r="C55" s="538"/>
      <c r="D55" s="541"/>
      <c r="E55" s="293"/>
      <c r="F55" s="285"/>
      <c r="G55" s="20"/>
      <c r="H55" s="20"/>
      <c r="I55" s="147"/>
      <c r="J55" s="148"/>
      <c r="K55" s="50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159"/>
      <c r="AC55" s="149"/>
    </row>
    <row r="56" spans="1:29" ht="13.9" thickBot="1" x14ac:dyDescent="0.4">
      <c r="A56" s="532"/>
      <c r="B56" s="535"/>
      <c r="C56" s="538"/>
      <c r="D56" s="541"/>
      <c r="E56" s="294" t="s">
        <v>37</v>
      </c>
      <c r="F56" s="286"/>
      <c r="G56" s="26"/>
      <c r="H56" s="26"/>
      <c r="I56" s="26"/>
      <c r="J56" s="65"/>
      <c r="K56" s="29">
        <f t="shared" ref="K56:W56" si="7">SUM(K55:K55)</f>
        <v>0</v>
      </c>
      <c r="L56" s="29">
        <f t="shared" si="7"/>
        <v>0</v>
      </c>
      <c r="M56" s="29">
        <f t="shared" si="7"/>
        <v>0</v>
      </c>
      <c r="N56" s="29">
        <f t="shared" si="7"/>
        <v>0</v>
      </c>
      <c r="O56" s="29">
        <f t="shared" si="7"/>
        <v>0</v>
      </c>
      <c r="P56" s="29">
        <f t="shared" si="7"/>
        <v>0</v>
      </c>
      <c r="Q56" s="29">
        <f t="shared" si="7"/>
        <v>0</v>
      </c>
      <c r="R56" s="29">
        <f t="shared" si="7"/>
        <v>0</v>
      </c>
      <c r="S56" s="29">
        <f t="shared" si="7"/>
        <v>0</v>
      </c>
      <c r="T56" s="29">
        <f t="shared" si="7"/>
        <v>0</v>
      </c>
      <c r="U56" s="29">
        <f t="shared" si="7"/>
        <v>0</v>
      </c>
      <c r="V56" s="29">
        <f t="shared" si="7"/>
        <v>0</v>
      </c>
      <c r="W56" s="29">
        <f t="shared" si="7"/>
        <v>0</v>
      </c>
      <c r="X56" s="29"/>
      <c r="Y56" s="29">
        <f>SUM(Y55:Y55)</f>
        <v>0</v>
      </c>
      <c r="Z56" s="29">
        <f>SUM(Z55:Z55)</f>
        <v>0</v>
      </c>
      <c r="AA56" s="29">
        <f>SUM(AA55:AA55)</f>
        <v>0</v>
      </c>
      <c r="AB56" s="29">
        <f>SUM(AB55:AB55)</f>
        <v>0</v>
      </c>
      <c r="AC56" s="30"/>
    </row>
    <row r="57" spans="1:29" ht="13.9" thickBot="1" x14ac:dyDescent="0.4">
      <c r="A57" s="532"/>
      <c r="B57" s="535"/>
      <c r="C57" s="538"/>
      <c r="D57" s="541"/>
      <c r="E57" s="295" t="s">
        <v>40</v>
      </c>
      <c r="F57" s="282"/>
      <c r="G57" s="52"/>
      <c r="H57" s="52"/>
      <c r="I57" s="52"/>
      <c r="J57" s="73"/>
      <c r="K57" s="29">
        <f t="shared" ref="K57:AB57" si="8">SUM(K49,K52,K54,K56)</f>
        <v>102</v>
      </c>
      <c r="L57" s="29">
        <f t="shared" si="8"/>
        <v>69.8</v>
      </c>
      <c r="M57" s="29">
        <f t="shared" si="8"/>
        <v>54</v>
      </c>
      <c r="N57" s="29">
        <f t="shared" si="8"/>
        <v>7</v>
      </c>
      <c r="O57" s="29">
        <f t="shared" si="8"/>
        <v>3.5</v>
      </c>
      <c r="P57" s="29">
        <f t="shared" si="8"/>
        <v>0</v>
      </c>
      <c r="Q57" s="29">
        <f t="shared" si="8"/>
        <v>0</v>
      </c>
      <c r="R57" s="29">
        <f t="shared" si="8"/>
        <v>0</v>
      </c>
      <c r="S57" s="29">
        <f t="shared" si="8"/>
        <v>0</v>
      </c>
      <c r="T57" s="29">
        <f t="shared" si="8"/>
        <v>0</v>
      </c>
      <c r="U57" s="29">
        <f t="shared" si="8"/>
        <v>4</v>
      </c>
      <c r="V57" s="29">
        <f t="shared" si="8"/>
        <v>0</v>
      </c>
      <c r="W57" s="29">
        <f t="shared" si="8"/>
        <v>0</v>
      </c>
      <c r="X57" s="29">
        <f t="shared" si="8"/>
        <v>0</v>
      </c>
      <c r="Y57" s="29">
        <f t="shared" si="8"/>
        <v>0</v>
      </c>
      <c r="Z57" s="29">
        <f t="shared" si="8"/>
        <v>0</v>
      </c>
      <c r="AA57" s="29">
        <f t="shared" si="8"/>
        <v>0</v>
      </c>
      <c r="AB57" s="29">
        <f t="shared" si="8"/>
        <v>0</v>
      </c>
      <c r="AC57" s="161">
        <f>SUM(K57:AB57)</f>
        <v>240.3</v>
      </c>
    </row>
    <row r="58" spans="1:29" ht="13.9" thickBot="1" x14ac:dyDescent="0.4">
      <c r="A58" s="532"/>
      <c r="B58" s="535"/>
      <c r="C58" s="538"/>
      <c r="D58" s="541"/>
      <c r="E58" s="295"/>
      <c r="F58" s="282"/>
      <c r="G58" s="52"/>
      <c r="H58" s="52"/>
      <c r="I58" s="52"/>
      <c r="J58" s="73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55"/>
    </row>
    <row r="59" spans="1:29" ht="13.9" thickBot="1" x14ac:dyDescent="0.4">
      <c r="A59" s="533"/>
      <c r="B59" s="536"/>
      <c r="C59" s="539"/>
      <c r="D59" s="543"/>
      <c r="E59" s="296" t="s">
        <v>41</v>
      </c>
      <c r="F59" s="287"/>
      <c r="G59" s="76"/>
      <c r="H59" s="76"/>
      <c r="I59" s="77"/>
      <c r="J59" s="78"/>
      <c r="K59" s="29">
        <f t="shared" ref="K59:AC59" si="9">SUM(K23,K57)</f>
        <v>310</v>
      </c>
      <c r="L59" s="29">
        <f t="shared" si="9"/>
        <v>173.8</v>
      </c>
      <c r="M59" s="29">
        <f t="shared" si="9"/>
        <v>70</v>
      </c>
      <c r="N59" s="29">
        <f t="shared" si="9"/>
        <v>21</v>
      </c>
      <c r="O59" s="29">
        <f t="shared" si="9"/>
        <v>9.5</v>
      </c>
      <c r="P59" s="29">
        <f t="shared" si="9"/>
        <v>0</v>
      </c>
      <c r="Q59" s="29">
        <f t="shared" si="9"/>
        <v>0</v>
      </c>
      <c r="R59" s="29">
        <f t="shared" si="9"/>
        <v>0</v>
      </c>
      <c r="S59" s="29">
        <f t="shared" si="9"/>
        <v>0</v>
      </c>
      <c r="T59" s="29">
        <f t="shared" si="9"/>
        <v>0</v>
      </c>
      <c r="U59" s="29">
        <f t="shared" si="9"/>
        <v>15</v>
      </c>
      <c r="V59" s="29">
        <f t="shared" si="9"/>
        <v>0</v>
      </c>
      <c r="W59" s="29">
        <f t="shared" si="9"/>
        <v>0</v>
      </c>
      <c r="X59" s="29">
        <f t="shared" si="9"/>
        <v>0</v>
      </c>
      <c r="Y59" s="29">
        <f t="shared" si="9"/>
        <v>0</v>
      </c>
      <c r="Z59" s="29">
        <f t="shared" si="9"/>
        <v>0</v>
      </c>
      <c r="AA59" s="29">
        <f t="shared" si="9"/>
        <v>0</v>
      </c>
      <c r="AB59" s="29">
        <f t="shared" si="9"/>
        <v>0</v>
      </c>
      <c r="AC59" s="161">
        <f t="shared" si="9"/>
        <v>599.29999999999995</v>
      </c>
    </row>
    <row r="60" spans="1:29" ht="13.9" x14ac:dyDescent="0.35">
      <c r="A60" s="275"/>
      <c r="B60" s="276"/>
      <c r="C60" s="276"/>
      <c r="D60" s="277"/>
    </row>
    <row r="61" spans="1:29" ht="13.9" x14ac:dyDescent="0.4">
      <c r="A61" s="275"/>
      <c r="B61" s="276"/>
      <c r="C61" s="276"/>
      <c r="D61" s="277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spans="1:29" ht="13.9" x14ac:dyDescent="0.4"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2" t="s">
        <v>101</v>
      </c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0"/>
    </row>
    <row r="63" spans="1:29" ht="13.9" x14ac:dyDescent="0.4">
      <c r="A63" s="527" t="s">
        <v>116</v>
      </c>
      <c r="B63" s="527"/>
      <c r="C63" s="527"/>
      <c r="D63" s="527"/>
      <c r="E63" s="527"/>
      <c r="F63" s="527"/>
      <c r="G63" s="527"/>
      <c r="H63" s="527"/>
      <c r="I63" s="527"/>
      <c r="J63" s="527"/>
      <c r="K63" s="527"/>
      <c r="L63" s="527"/>
      <c r="M63" s="527"/>
      <c r="N63" s="527"/>
      <c r="O63" s="527"/>
      <c r="P63" s="527"/>
      <c r="Q63" s="527"/>
      <c r="R63" s="527"/>
      <c r="S63" s="527"/>
      <c r="T63" s="527"/>
      <c r="U63" s="527"/>
      <c r="V63" s="527"/>
      <c r="W63" s="527"/>
      <c r="X63" s="527"/>
      <c r="Y63" s="527"/>
      <c r="Z63" s="527"/>
      <c r="AA63" s="527"/>
      <c r="AB63" s="527"/>
      <c r="AC63" s="527"/>
    </row>
    <row r="64" spans="1:29" ht="13.9" x14ac:dyDescent="0.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4"/>
      <c r="S64" s="84"/>
      <c r="T64" s="512" t="s">
        <v>117</v>
      </c>
      <c r="U64" s="512"/>
      <c r="V64" s="512"/>
      <c r="W64" s="512"/>
      <c r="X64" s="512"/>
      <c r="Y64" s="512"/>
      <c r="Z64" s="512"/>
      <c r="AA64" s="2"/>
      <c r="AB64" s="84"/>
      <c r="AC64" s="80"/>
    </row>
    <row r="65" spans="1:29" ht="13.9" x14ac:dyDescent="0.4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0"/>
    </row>
    <row r="66" spans="1:29" ht="13.9" x14ac:dyDescent="0.4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0"/>
    </row>
    <row r="67" spans="1:29" ht="13.9" x14ac:dyDescent="0.4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528"/>
      <c r="S67" s="528"/>
      <c r="T67" s="528"/>
      <c r="U67" s="528"/>
      <c r="V67" s="528"/>
      <c r="W67" s="528"/>
      <c r="X67" s="528"/>
      <c r="Y67" s="528"/>
      <c r="Z67" s="528"/>
      <c r="AA67" s="528"/>
      <c r="AB67" s="528"/>
      <c r="AC67" s="80"/>
    </row>
    <row r="68" spans="1:29" ht="13.9" x14ac:dyDescent="0.4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5"/>
      <c r="S68" s="85"/>
      <c r="T68" s="85"/>
      <c r="U68" s="85"/>
      <c r="V68" s="511"/>
      <c r="W68" s="511"/>
      <c r="X68" s="511"/>
      <c r="Y68" s="511"/>
      <c r="Z68" s="85"/>
      <c r="AA68" s="85"/>
      <c r="AB68" s="85"/>
      <c r="AC68" s="80"/>
    </row>
    <row r="69" spans="1:29" ht="13.9" x14ac:dyDescent="0.4">
      <c r="A69" s="80"/>
      <c r="B69" s="80"/>
      <c r="C69" s="80"/>
      <c r="D69" s="80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6"/>
      <c r="S69"/>
      <c r="T69"/>
      <c r="U69" s="512"/>
      <c r="V69" s="512"/>
      <c r="W69" s="512"/>
      <c r="X69" s="512"/>
      <c r="Y69" s="512"/>
      <c r="Z69" s="512"/>
      <c r="AA69" s="3"/>
      <c r="AB69" s="6"/>
      <c r="AC69" s="81"/>
    </row>
    <row r="70" spans="1:29" ht="13.9" x14ac:dyDescent="0.4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0"/>
    </row>
    <row r="71" spans="1:29" ht="13.9" x14ac:dyDescent="0.4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6"/>
      <c r="S71"/>
      <c r="T71"/>
      <c r="U71" s="512"/>
      <c r="V71" s="512"/>
      <c r="W71" s="512"/>
      <c r="X71" s="512"/>
      <c r="Y71" s="512"/>
      <c r="Z71" s="512"/>
      <c r="AA71" s="3"/>
      <c r="AB71" s="6"/>
      <c r="AC71" s="81"/>
    </row>
    <row r="72" spans="1:29" ht="13.9" x14ac:dyDescent="0.4">
      <c r="A72" s="80"/>
      <c r="B72" s="80"/>
      <c r="C72" s="80"/>
      <c r="D72" s="80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6"/>
      <c r="S72"/>
      <c r="T72"/>
      <c r="U72" s="2"/>
      <c r="V72" s="2"/>
      <c r="W72" s="2"/>
      <c r="X72" s="2"/>
      <c r="Y72" s="2"/>
      <c r="Z72" s="2"/>
      <c r="AA72" s="3"/>
      <c r="AB72" s="6"/>
      <c r="AC72" s="81"/>
    </row>
    <row r="73" spans="1:29" ht="13.9" x14ac:dyDescent="0.4">
      <c r="A73" s="81"/>
      <c r="B73" s="81"/>
      <c r="C73" s="81"/>
      <c r="D73" s="81"/>
    </row>
    <row r="74" spans="1:29" ht="13.9" x14ac:dyDescent="0.4">
      <c r="A74" s="81"/>
      <c r="B74" s="81"/>
      <c r="C74" s="81"/>
      <c r="D74" s="81"/>
    </row>
  </sheetData>
  <mergeCells count="49">
    <mergeCell ref="A33:AC33"/>
    <mergeCell ref="A35:AC35"/>
    <mergeCell ref="A39:AC39"/>
    <mergeCell ref="A40:A59"/>
    <mergeCell ref="B40:B59"/>
    <mergeCell ref="C40:C59"/>
    <mergeCell ref="D40:D59"/>
    <mergeCell ref="T64:Z64"/>
    <mergeCell ref="R67:AB67"/>
    <mergeCell ref="V68:Y68"/>
    <mergeCell ref="U69:Z69"/>
    <mergeCell ref="U71:Z71"/>
    <mergeCell ref="A63:AC63"/>
    <mergeCell ref="G37:G38"/>
    <mergeCell ref="H37:H38"/>
    <mergeCell ref="I37:I38"/>
    <mergeCell ref="J37:J38"/>
    <mergeCell ref="K37:AB37"/>
    <mergeCell ref="AC37:AC38"/>
    <mergeCell ref="A37:A38"/>
    <mergeCell ref="B37:B38"/>
    <mergeCell ref="C37:C38"/>
    <mergeCell ref="D37:D38"/>
    <mergeCell ref="E37:E38"/>
    <mergeCell ref="F37:F38"/>
    <mergeCell ref="A24:AC24"/>
    <mergeCell ref="A25:AC25"/>
    <mergeCell ref="T28:Z28"/>
    <mergeCell ref="R31:AB31"/>
    <mergeCell ref="V32:Y32"/>
    <mergeCell ref="A7:AC7"/>
    <mergeCell ref="A8:A23"/>
    <mergeCell ref="B8:B23"/>
    <mergeCell ref="C8:C23"/>
    <mergeCell ref="D8:D23"/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</mergeCells>
  <conditionalFormatting sqref="K14:AB15 K22:AB23 K49:AB51 K56:AB59">
    <cfRule type="cellIs" dxfId="13" priority="1" stopIfTrue="1" operator="equal">
      <formula>0</formula>
    </cfRule>
  </conditionalFormatting>
  <pageMargins left="0.7" right="0.7" top="0.75" bottom="0.75" header="0.3" footer="0.3"/>
  <pageSetup paperSize="9" scale="61" fitToHeight="0" orientation="landscape" r:id="rId1"/>
  <rowBreaks count="1" manualBreakCount="1">
    <brk id="3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1"/>
    <pageSetUpPr fitToPage="1"/>
  </sheetPr>
  <dimension ref="A1:AE89"/>
  <sheetViews>
    <sheetView view="pageBreakPreview" zoomScale="85" zoomScaleNormal="75" zoomScaleSheetLayoutView="85" workbookViewId="0">
      <selection activeCell="A45" sqref="A45:AC45"/>
    </sheetView>
  </sheetViews>
  <sheetFormatPr defaultRowHeight="12.75" x14ac:dyDescent="0.35"/>
  <cols>
    <col min="1" max="1" width="4.1328125" style="1" customWidth="1"/>
    <col min="2" max="2" width="13.265625" style="1" customWidth="1"/>
    <col min="3" max="3" width="9.86328125" style="1" customWidth="1"/>
    <col min="4" max="4" width="4.86328125" style="1" customWidth="1"/>
    <col min="5" max="5" width="33.265625" style="1" customWidth="1"/>
    <col min="6" max="6" width="5.265625" style="1" customWidth="1"/>
    <col min="7" max="7" width="5.3984375" style="1" customWidth="1"/>
    <col min="8" max="10" width="5" style="1" customWidth="1"/>
    <col min="11" max="12" width="5.73046875" style="1" customWidth="1"/>
    <col min="13" max="14" width="5" style="1" customWidth="1"/>
    <col min="15" max="15" width="6.73046875" style="1" customWidth="1"/>
    <col min="16" max="18" width="5" style="1" customWidth="1"/>
    <col min="19" max="29" width="7.73046875" style="1" customWidth="1"/>
  </cols>
  <sheetData>
    <row r="1" spans="1:29" s="5" customFormat="1" ht="21" customHeight="1" x14ac:dyDescent="0.35">
      <c r="A1" s="551" t="s">
        <v>56</v>
      </c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  <c r="Q1" s="551"/>
      <c r="R1" s="551"/>
      <c r="S1" s="551"/>
      <c r="T1" s="551"/>
      <c r="U1" s="551"/>
      <c r="V1" s="551"/>
      <c r="W1" s="551"/>
      <c r="X1" s="551"/>
      <c r="Y1" s="551"/>
      <c r="Z1" s="551"/>
      <c r="AA1" s="551"/>
      <c r="AB1" s="551"/>
      <c r="AC1" s="551"/>
    </row>
    <row r="2" spans="1:29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s="5" customFormat="1" ht="21" customHeight="1" x14ac:dyDescent="0.35">
      <c r="A3" s="526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526"/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6"/>
      <c r="N3" s="526"/>
      <c r="O3" s="526"/>
      <c r="P3" s="526"/>
      <c r="Q3" s="526"/>
      <c r="R3" s="526"/>
      <c r="S3" s="526"/>
      <c r="T3" s="526"/>
      <c r="U3" s="526"/>
      <c r="V3" s="526"/>
      <c r="W3" s="526"/>
      <c r="X3" s="526"/>
      <c r="Y3" s="526"/>
      <c r="Z3" s="526"/>
      <c r="AA3" s="526"/>
      <c r="AB3" s="526"/>
      <c r="AC3" s="526"/>
    </row>
    <row r="4" spans="1:29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4.25" customHeight="1" x14ac:dyDescent="0.35">
      <c r="A5" s="513" t="s">
        <v>7</v>
      </c>
      <c r="B5" s="481" t="s">
        <v>8</v>
      </c>
      <c r="C5" s="481" t="s">
        <v>9</v>
      </c>
      <c r="D5" s="516" t="s">
        <v>10</v>
      </c>
      <c r="E5" s="518" t="s">
        <v>6</v>
      </c>
      <c r="F5" s="520" t="s">
        <v>0</v>
      </c>
      <c r="G5" s="524" t="s">
        <v>3</v>
      </c>
      <c r="H5" s="529" t="s">
        <v>11</v>
      </c>
      <c r="I5" s="520" t="s">
        <v>1</v>
      </c>
      <c r="J5" s="522" t="s">
        <v>12</v>
      </c>
      <c r="K5" s="544" t="s">
        <v>13</v>
      </c>
      <c r="L5" s="545"/>
      <c r="M5" s="545"/>
      <c r="N5" s="545"/>
      <c r="O5" s="545"/>
      <c r="P5" s="545"/>
      <c r="Q5" s="545"/>
      <c r="R5" s="545"/>
      <c r="S5" s="545"/>
      <c r="T5" s="545"/>
      <c r="U5" s="545"/>
      <c r="V5" s="545"/>
      <c r="W5" s="545"/>
      <c r="X5" s="545"/>
      <c r="Y5" s="545"/>
      <c r="Z5" s="545"/>
      <c r="AA5" s="545"/>
      <c r="AB5" s="545"/>
      <c r="AC5" s="546" t="s">
        <v>14</v>
      </c>
    </row>
    <row r="6" spans="1:29" s="11" customFormat="1" ht="116.25" customHeight="1" thickBot="1" x14ac:dyDescent="0.35">
      <c r="A6" s="514"/>
      <c r="B6" s="515"/>
      <c r="C6" s="515"/>
      <c r="D6" s="517"/>
      <c r="E6" s="519"/>
      <c r="F6" s="521"/>
      <c r="G6" s="525"/>
      <c r="H6" s="530"/>
      <c r="I6" s="521"/>
      <c r="J6" s="523"/>
      <c r="K6" s="10" t="s">
        <v>15</v>
      </c>
      <c r="L6" s="9" t="s">
        <v>16</v>
      </c>
      <c r="M6" s="9" t="s">
        <v>17</v>
      </c>
      <c r="N6" s="9" t="s">
        <v>18</v>
      </c>
      <c r="O6" s="9" t="s">
        <v>19</v>
      </c>
      <c r="P6" s="9" t="s">
        <v>20</v>
      </c>
      <c r="Q6" s="9" t="s">
        <v>21</v>
      </c>
      <c r="R6" s="9" t="s">
        <v>55</v>
      </c>
      <c r="S6" s="9" t="s">
        <v>23</v>
      </c>
      <c r="T6" s="195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B6" s="9" t="s">
        <v>32</v>
      </c>
      <c r="AC6" s="547"/>
    </row>
    <row r="7" spans="1:29" s="13" customFormat="1" ht="13.5" customHeight="1" thickBot="1" x14ac:dyDescent="0.4">
      <c r="A7" s="548" t="s">
        <v>33</v>
      </c>
      <c r="B7" s="549"/>
      <c r="C7" s="549"/>
      <c r="D7" s="549"/>
      <c r="E7" s="549"/>
      <c r="F7" s="549"/>
      <c r="G7" s="549"/>
      <c r="H7" s="549"/>
      <c r="I7" s="549"/>
      <c r="J7" s="549"/>
      <c r="K7" s="549"/>
      <c r="L7" s="549"/>
      <c r="M7" s="549"/>
      <c r="N7" s="549"/>
      <c r="O7" s="549"/>
      <c r="P7" s="549"/>
      <c r="Q7" s="549"/>
      <c r="R7" s="549"/>
      <c r="S7" s="549"/>
      <c r="T7" s="549"/>
      <c r="U7" s="549"/>
      <c r="V7" s="549"/>
      <c r="W7" s="549"/>
      <c r="X7" s="549"/>
      <c r="Y7" s="549"/>
      <c r="Z7" s="549"/>
      <c r="AA7" s="549"/>
      <c r="AB7" s="549"/>
      <c r="AC7" s="550"/>
    </row>
    <row r="8" spans="1:29" s="13" customFormat="1" ht="16.5" hidden="1" customHeight="1" thickBot="1" x14ac:dyDescent="0.4">
      <c r="A8" s="269">
        <v>5</v>
      </c>
      <c r="B8" s="268" t="s">
        <v>52</v>
      </c>
      <c r="C8" s="268" t="s">
        <v>54</v>
      </c>
      <c r="D8" s="270">
        <v>1</v>
      </c>
      <c r="E8" s="205"/>
      <c r="F8" s="198"/>
      <c r="G8" s="198"/>
      <c r="H8" s="198"/>
      <c r="I8" s="198"/>
      <c r="J8" s="204"/>
      <c r="K8" s="199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1"/>
      <c r="AC8" s="206">
        <f t="shared" ref="AC8:AC25" si="0">SUM(K8:AB8)</f>
        <v>0</v>
      </c>
    </row>
    <row r="9" spans="1:29" s="13" customFormat="1" ht="13.9" x14ac:dyDescent="0.4">
      <c r="A9" s="532">
        <v>3</v>
      </c>
      <c r="B9" s="535" t="s">
        <v>68</v>
      </c>
      <c r="C9" s="535" t="s">
        <v>69</v>
      </c>
      <c r="D9" s="566">
        <v>0.25</v>
      </c>
      <c r="E9" s="377" t="s">
        <v>70</v>
      </c>
      <c r="F9" s="387" t="s">
        <v>5</v>
      </c>
      <c r="G9" s="328"/>
      <c r="H9" s="387" t="s">
        <v>104</v>
      </c>
      <c r="I9" s="387">
        <v>1</v>
      </c>
      <c r="J9" s="388">
        <v>4</v>
      </c>
      <c r="K9" s="352">
        <f>16/15</f>
        <v>1.0666666666666667</v>
      </c>
      <c r="L9" s="350">
        <f>16/3</f>
        <v>5.333333333333333</v>
      </c>
      <c r="M9" s="350"/>
      <c r="N9" s="239"/>
      <c r="O9" s="239"/>
      <c r="P9" s="239"/>
      <c r="Q9" s="239" t="s">
        <v>58</v>
      </c>
      <c r="R9" s="239" t="s">
        <v>58</v>
      </c>
      <c r="S9" s="239" t="s">
        <v>58</v>
      </c>
      <c r="T9" s="239" t="s">
        <v>58</v>
      </c>
      <c r="U9" s="239">
        <v>1</v>
      </c>
      <c r="V9" s="239"/>
      <c r="W9" s="239" t="s">
        <v>58</v>
      </c>
      <c r="X9" s="231" t="s">
        <v>58</v>
      </c>
      <c r="Y9" s="231" t="s">
        <v>58</v>
      </c>
      <c r="Z9" s="231" t="s">
        <v>58</v>
      </c>
      <c r="AA9" s="60"/>
      <c r="AB9" s="315"/>
      <c r="AC9" s="184">
        <f t="shared" si="0"/>
        <v>7.3999999999999995</v>
      </c>
    </row>
    <row r="10" spans="1:29" s="13" customFormat="1" ht="13.9" x14ac:dyDescent="0.4">
      <c r="A10" s="532"/>
      <c r="B10" s="535"/>
      <c r="C10" s="535"/>
      <c r="D10" s="566"/>
      <c r="E10" s="377" t="s">
        <v>70</v>
      </c>
      <c r="F10" s="387" t="s">
        <v>5</v>
      </c>
      <c r="G10" s="328"/>
      <c r="H10" s="387" t="s">
        <v>71</v>
      </c>
      <c r="I10" s="387">
        <v>1</v>
      </c>
      <c r="J10" s="388">
        <v>4</v>
      </c>
      <c r="K10" s="352">
        <f t="shared" ref="K10:K22" si="1">16/15</f>
        <v>1.0666666666666667</v>
      </c>
      <c r="L10" s="350"/>
      <c r="M10" s="350"/>
      <c r="N10" s="239"/>
      <c r="O10" s="239"/>
      <c r="P10" s="239"/>
      <c r="Q10" s="239" t="s">
        <v>58</v>
      </c>
      <c r="R10" s="239" t="s">
        <v>58</v>
      </c>
      <c r="S10" s="239" t="s">
        <v>58</v>
      </c>
      <c r="T10" s="239" t="s">
        <v>58</v>
      </c>
      <c r="U10" s="239">
        <v>1</v>
      </c>
      <c r="V10" s="239"/>
      <c r="W10" s="239" t="s">
        <v>58</v>
      </c>
      <c r="X10" s="231" t="s">
        <v>58</v>
      </c>
      <c r="Y10" s="231" t="s">
        <v>58</v>
      </c>
      <c r="Z10" s="231" t="s">
        <v>58</v>
      </c>
      <c r="AA10" s="60"/>
      <c r="AB10" s="315"/>
      <c r="AC10" s="184">
        <f>SUM(K10:AB10)</f>
        <v>2.0666666666666664</v>
      </c>
    </row>
    <row r="11" spans="1:29" s="13" customFormat="1" ht="13.9" x14ac:dyDescent="0.4">
      <c r="A11" s="532"/>
      <c r="B11" s="535"/>
      <c r="C11" s="535"/>
      <c r="D11" s="566"/>
      <c r="E11" s="377" t="s">
        <v>70</v>
      </c>
      <c r="F11" s="387" t="s">
        <v>5</v>
      </c>
      <c r="G11" s="328"/>
      <c r="H11" s="387" t="s">
        <v>73</v>
      </c>
      <c r="I11" s="387">
        <v>1</v>
      </c>
      <c r="J11" s="388">
        <v>2</v>
      </c>
      <c r="K11" s="352">
        <f t="shared" si="1"/>
        <v>1.0666666666666667</v>
      </c>
      <c r="L11" s="350"/>
      <c r="M11" s="350"/>
      <c r="N11" s="239"/>
      <c r="O11" s="239"/>
      <c r="P11" s="239"/>
      <c r="Q11" s="239" t="s">
        <v>58</v>
      </c>
      <c r="R11" s="239" t="s">
        <v>58</v>
      </c>
      <c r="S11" s="239" t="s">
        <v>58</v>
      </c>
      <c r="T11" s="239" t="s">
        <v>58</v>
      </c>
      <c r="U11" s="239">
        <v>1</v>
      </c>
      <c r="V11" s="239"/>
      <c r="W11" s="239" t="s">
        <v>58</v>
      </c>
      <c r="X11" s="231" t="s">
        <v>58</v>
      </c>
      <c r="Y11" s="231" t="s">
        <v>58</v>
      </c>
      <c r="Z11" s="231" t="s">
        <v>58</v>
      </c>
      <c r="AA11" s="60"/>
      <c r="AB11" s="315"/>
      <c r="AC11" s="184">
        <f t="shared" si="0"/>
        <v>2.0666666666666664</v>
      </c>
    </row>
    <row r="12" spans="1:29" s="13" customFormat="1" ht="13.9" x14ac:dyDescent="0.4">
      <c r="A12" s="532"/>
      <c r="B12" s="535"/>
      <c r="C12" s="535"/>
      <c r="D12" s="567"/>
      <c r="E12" s="377" t="s">
        <v>70</v>
      </c>
      <c r="F12" s="387" t="s">
        <v>5</v>
      </c>
      <c r="G12" s="328"/>
      <c r="H12" s="387" t="s">
        <v>72</v>
      </c>
      <c r="I12" s="387">
        <v>1</v>
      </c>
      <c r="J12" s="388">
        <v>3</v>
      </c>
      <c r="K12" s="352">
        <f t="shared" si="1"/>
        <v>1.0666666666666667</v>
      </c>
      <c r="L12" s="350"/>
      <c r="M12" s="350"/>
      <c r="N12" s="239"/>
      <c r="O12" s="239"/>
      <c r="P12" s="239"/>
      <c r="Q12" s="239" t="s">
        <v>58</v>
      </c>
      <c r="R12" s="239" t="s">
        <v>58</v>
      </c>
      <c r="S12" s="239" t="s">
        <v>58</v>
      </c>
      <c r="T12" s="239" t="s">
        <v>58</v>
      </c>
      <c r="U12" s="239">
        <v>1</v>
      </c>
      <c r="V12" s="239"/>
      <c r="W12" s="239" t="s">
        <v>58</v>
      </c>
      <c r="X12" s="231" t="s">
        <v>58</v>
      </c>
      <c r="Y12" s="231" t="s">
        <v>58</v>
      </c>
      <c r="Z12" s="231" t="s">
        <v>58</v>
      </c>
      <c r="AA12" s="60"/>
      <c r="AB12" s="315"/>
      <c r="AC12" s="184">
        <f t="shared" si="0"/>
        <v>2.0666666666666664</v>
      </c>
    </row>
    <row r="13" spans="1:29" s="13" customFormat="1" ht="13.9" x14ac:dyDescent="0.4">
      <c r="A13" s="532"/>
      <c r="B13" s="535"/>
      <c r="C13" s="535"/>
      <c r="D13" s="567"/>
      <c r="E13" s="377" t="s">
        <v>70</v>
      </c>
      <c r="F13" s="387" t="s">
        <v>5</v>
      </c>
      <c r="G13" s="328"/>
      <c r="H13" s="387" t="s">
        <v>74</v>
      </c>
      <c r="I13" s="387">
        <v>1</v>
      </c>
      <c r="J13" s="388">
        <v>3</v>
      </c>
      <c r="K13" s="352">
        <f t="shared" si="1"/>
        <v>1.0666666666666667</v>
      </c>
      <c r="L13" s="350"/>
      <c r="M13" s="350"/>
      <c r="N13" s="239"/>
      <c r="O13" s="239"/>
      <c r="P13" s="239"/>
      <c r="Q13" s="239" t="s">
        <v>58</v>
      </c>
      <c r="R13" s="239" t="s">
        <v>58</v>
      </c>
      <c r="S13" s="239" t="s">
        <v>58</v>
      </c>
      <c r="T13" s="239" t="s">
        <v>58</v>
      </c>
      <c r="U13" s="239">
        <v>1</v>
      </c>
      <c r="V13" s="239"/>
      <c r="W13" s="239" t="s">
        <v>58</v>
      </c>
      <c r="X13" s="231" t="s">
        <v>58</v>
      </c>
      <c r="Y13" s="231" t="s">
        <v>58</v>
      </c>
      <c r="Z13" s="231" t="s">
        <v>58</v>
      </c>
      <c r="AA13" s="60"/>
      <c r="AB13" s="315"/>
      <c r="AC13" s="184">
        <f t="shared" si="0"/>
        <v>2.0666666666666664</v>
      </c>
    </row>
    <row r="14" spans="1:29" s="13" customFormat="1" ht="13.9" x14ac:dyDescent="0.4">
      <c r="A14" s="532"/>
      <c r="B14" s="535"/>
      <c r="C14" s="535"/>
      <c r="D14" s="567"/>
      <c r="E14" s="377" t="s">
        <v>70</v>
      </c>
      <c r="F14" s="387" t="s">
        <v>5</v>
      </c>
      <c r="G14" s="328"/>
      <c r="H14" s="387" t="s">
        <v>75</v>
      </c>
      <c r="I14" s="387">
        <v>1</v>
      </c>
      <c r="J14" s="388">
        <v>2</v>
      </c>
      <c r="K14" s="352">
        <f t="shared" si="1"/>
        <v>1.0666666666666667</v>
      </c>
      <c r="L14" s="350"/>
      <c r="M14" s="350"/>
      <c r="N14" s="239"/>
      <c r="O14" s="239"/>
      <c r="P14" s="239"/>
      <c r="Q14" s="239" t="s">
        <v>58</v>
      </c>
      <c r="R14" s="239" t="s">
        <v>58</v>
      </c>
      <c r="S14" s="239" t="s">
        <v>58</v>
      </c>
      <c r="T14" s="239" t="s">
        <v>58</v>
      </c>
      <c r="U14" s="239">
        <v>1</v>
      </c>
      <c r="V14" s="239"/>
      <c r="W14" s="239" t="s">
        <v>58</v>
      </c>
      <c r="X14" s="231" t="s">
        <v>58</v>
      </c>
      <c r="Y14" s="231" t="s">
        <v>58</v>
      </c>
      <c r="Z14" s="231" t="s">
        <v>58</v>
      </c>
      <c r="AA14" s="60"/>
      <c r="AB14" s="315"/>
      <c r="AC14" s="184">
        <f t="shared" si="0"/>
        <v>2.0666666666666664</v>
      </c>
    </row>
    <row r="15" spans="1:29" s="13" customFormat="1" ht="13.9" x14ac:dyDescent="0.4">
      <c r="A15" s="532"/>
      <c r="B15" s="535"/>
      <c r="C15" s="535"/>
      <c r="D15" s="567"/>
      <c r="E15" s="377" t="s">
        <v>70</v>
      </c>
      <c r="F15" s="387" t="s">
        <v>5</v>
      </c>
      <c r="G15" s="328"/>
      <c r="H15" s="387" t="s">
        <v>77</v>
      </c>
      <c r="I15" s="387">
        <v>1</v>
      </c>
      <c r="J15" s="388">
        <v>2</v>
      </c>
      <c r="K15" s="352">
        <f t="shared" si="1"/>
        <v>1.0666666666666667</v>
      </c>
      <c r="L15" s="350"/>
      <c r="M15" s="350"/>
      <c r="N15" s="239"/>
      <c r="O15" s="239"/>
      <c r="P15" s="239"/>
      <c r="Q15" s="239" t="s">
        <v>58</v>
      </c>
      <c r="R15" s="239" t="s">
        <v>58</v>
      </c>
      <c r="S15" s="239" t="s">
        <v>58</v>
      </c>
      <c r="T15" s="239" t="s">
        <v>58</v>
      </c>
      <c r="U15" s="239">
        <v>1</v>
      </c>
      <c r="V15" s="239"/>
      <c r="W15" s="239" t="s">
        <v>58</v>
      </c>
      <c r="X15" s="231" t="s">
        <v>58</v>
      </c>
      <c r="Y15" s="231" t="s">
        <v>58</v>
      </c>
      <c r="Z15" s="231" t="s">
        <v>58</v>
      </c>
      <c r="AA15" s="60"/>
      <c r="AB15" s="315"/>
      <c r="AC15" s="184">
        <f t="shared" si="0"/>
        <v>2.0666666666666664</v>
      </c>
    </row>
    <row r="16" spans="1:29" s="13" customFormat="1" ht="13.9" x14ac:dyDescent="0.4">
      <c r="A16" s="532"/>
      <c r="B16" s="535"/>
      <c r="C16" s="535"/>
      <c r="D16" s="567"/>
      <c r="E16" s="377" t="s">
        <v>70</v>
      </c>
      <c r="F16" s="387" t="s">
        <v>5</v>
      </c>
      <c r="G16" s="328"/>
      <c r="H16" s="387" t="s">
        <v>76</v>
      </c>
      <c r="I16" s="387">
        <v>1</v>
      </c>
      <c r="J16" s="388">
        <v>7</v>
      </c>
      <c r="K16" s="352">
        <f t="shared" si="1"/>
        <v>1.0666666666666667</v>
      </c>
      <c r="L16" s="350"/>
      <c r="M16" s="350"/>
      <c r="N16" s="239"/>
      <c r="O16" s="239"/>
      <c r="P16" s="239"/>
      <c r="Q16" s="239" t="s">
        <v>58</v>
      </c>
      <c r="R16" s="239" t="s">
        <v>58</v>
      </c>
      <c r="S16" s="239" t="s">
        <v>58</v>
      </c>
      <c r="T16" s="239" t="s">
        <v>58</v>
      </c>
      <c r="U16" s="239">
        <v>1</v>
      </c>
      <c r="V16" s="239"/>
      <c r="W16" s="239" t="s">
        <v>58</v>
      </c>
      <c r="X16" s="231" t="s">
        <v>58</v>
      </c>
      <c r="Y16" s="231" t="s">
        <v>58</v>
      </c>
      <c r="Z16" s="231" t="s">
        <v>58</v>
      </c>
      <c r="AA16" s="60"/>
      <c r="AB16" s="315"/>
      <c r="AC16" s="184">
        <f t="shared" si="0"/>
        <v>2.0666666666666664</v>
      </c>
    </row>
    <row r="17" spans="1:29" s="13" customFormat="1" ht="13.9" x14ac:dyDescent="0.4">
      <c r="A17" s="532"/>
      <c r="B17" s="535"/>
      <c r="C17" s="535"/>
      <c r="D17" s="567"/>
      <c r="E17" s="377" t="s">
        <v>70</v>
      </c>
      <c r="F17" s="387" t="s">
        <v>5</v>
      </c>
      <c r="G17" s="328"/>
      <c r="H17" s="387" t="s">
        <v>78</v>
      </c>
      <c r="I17" s="387">
        <v>1</v>
      </c>
      <c r="J17" s="388">
        <v>5</v>
      </c>
      <c r="K17" s="352">
        <f t="shared" si="1"/>
        <v>1.0666666666666667</v>
      </c>
      <c r="L17" s="350"/>
      <c r="M17" s="350"/>
      <c r="N17" s="239"/>
      <c r="O17" s="239"/>
      <c r="P17" s="239"/>
      <c r="Q17" s="239" t="s">
        <v>58</v>
      </c>
      <c r="R17" s="239" t="s">
        <v>58</v>
      </c>
      <c r="S17" s="239" t="s">
        <v>58</v>
      </c>
      <c r="T17" s="239" t="s">
        <v>58</v>
      </c>
      <c r="U17" s="239">
        <v>1</v>
      </c>
      <c r="V17" s="239"/>
      <c r="W17" s="239" t="s">
        <v>58</v>
      </c>
      <c r="X17" s="231" t="s">
        <v>58</v>
      </c>
      <c r="Y17" s="231" t="s">
        <v>58</v>
      </c>
      <c r="Z17" s="231" t="s">
        <v>58</v>
      </c>
      <c r="AA17" s="60"/>
      <c r="AB17" s="315"/>
      <c r="AC17" s="184">
        <f t="shared" si="0"/>
        <v>2.0666666666666664</v>
      </c>
    </row>
    <row r="18" spans="1:29" s="13" customFormat="1" ht="13.9" x14ac:dyDescent="0.4">
      <c r="A18" s="532"/>
      <c r="B18" s="535"/>
      <c r="C18" s="535"/>
      <c r="D18" s="567"/>
      <c r="E18" s="377" t="s">
        <v>70</v>
      </c>
      <c r="F18" s="387" t="s">
        <v>5</v>
      </c>
      <c r="G18" s="328"/>
      <c r="H18" s="387" t="s">
        <v>79</v>
      </c>
      <c r="I18" s="387">
        <v>1</v>
      </c>
      <c r="J18" s="388">
        <v>9</v>
      </c>
      <c r="K18" s="352">
        <f t="shared" si="1"/>
        <v>1.0666666666666667</v>
      </c>
      <c r="L18" s="350"/>
      <c r="M18" s="350"/>
      <c r="N18" s="239"/>
      <c r="O18" s="239"/>
      <c r="P18" s="239"/>
      <c r="Q18" s="239" t="s">
        <v>58</v>
      </c>
      <c r="R18" s="239" t="s">
        <v>58</v>
      </c>
      <c r="S18" s="239" t="s">
        <v>58</v>
      </c>
      <c r="T18" s="239" t="s">
        <v>58</v>
      </c>
      <c r="U18" s="239">
        <v>1</v>
      </c>
      <c r="V18" s="239"/>
      <c r="W18" s="239" t="s">
        <v>58</v>
      </c>
      <c r="X18" s="231" t="s">
        <v>58</v>
      </c>
      <c r="Y18" s="231" t="s">
        <v>58</v>
      </c>
      <c r="Z18" s="231" t="s">
        <v>58</v>
      </c>
      <c r="AA18" s="60"/>
      <c r="AB18" s="315"/>
      <c r="AC18" s="184">
        <f t="shared" si="0"/>
        <v>2.0666666666666664</v>
      </c>
    </row>
    <row r="19" spans="1:29" s="13" customFormat="1" ht="13.9" x14ac:dyDescent="0.4">
      <c r="A19" s="532"/>
      <c r="B19" s="535"/>
      <c r="C19" s="535"/>
      <c r="D19" s="567"/>
      <c r="E19" s="377" t="s">
        <v>70</v>
      </c>
      <c r="F19" s="387" t="s">
        <v>5</v>
      </c>
      <c r="G19" s="328"/>
      <c r="H19" s="387" t="s">
        <v>82</v>
      </c>
      <c r="I19" s="387">
        <v>1</v>
      </c>
      <c r="J19" s="388">
        <v>3</v>
      </c>
      <c r="K19" s="352">
        <f t="shared" si="1"/>
        <v>1.0666666666666667</v>
      </c>
      <c r="L19" s="350"/>
      <c r="M19" s="350"/>
      <c r="N19" s="239"/>
      <c r="O19" s="239"/>
      <c r="P19" s="239"/>
      <c r="Q19" s="239" t="s">
        <v>58</v>
      </c>
      <c r="R19" s="239" t="s">
        <v>58</v>
      </c>
      <c r="S19" s="239" t="s">
        <v>58</v>
      </c>
      <c r="T19" s="239" t="s">
        <v>58</v>
      </c>
      <c r="U19" s="239">
        <v>1</v>
      </c>
      <c r="V19" s="239"/>
      <c r="W19" s="239" t="s">
        <v>58</v>
      </c>
      <c r="X19" s="231" t="s">
        <v>58</v>
      </c>
      <c r="Y19" s="231" t="s">
        <v>58</v>
      </c>
      <c r="Z19" s="231" t="s">
        <v>58</v>
      </c>
      <c r="AA19" s="60"/>
      <c r="AB19" s="315"/>
      <c r="AC19" s="184">
        <f t="shared" si="0"/>
        <v>2.0666666666666664</v>
      </c>
    </row>
    <row r="20" spans="1:29" s="13" customFormat="1" ht="13.9" x14ac:dyDescent="0.4">
      <c r="A20" s="532"/>
      <c r="B20" s="535"/>
      <c r="C20" s="535"/>
      <c r="D20" s="567"/>
      <c r="E20" s="377" t="s">
        <v>70</v>
      </c>
      <c r="F20" s="387" t="s">
        <v>5</v>
      </c>
      <c r="G20" s="328"/>
      <c r="H20" s="387" t="s">
        <v>80</v>
      </c>
      <c r="I20" s="387">
        <v>1</v>
      </c>
      <c r="J20" s="388">
        <v>3</v>
      </c>
      <c r="K20" s="352">
        <f t="shared" si="1"/>
        <v>1.0666666666666667</v>
      </c>
      <c r="L20" s="350"/>
      <c r="M20" s="350"/>
      <c r="N20" s="239"/>
      <c r="O20" s="239"/>
      <c r="P20" s="239"/>
      <c r="Q20" s="239" t="s">
        <v>58</v>
      </c>
      <c r="R20" s="239" t="s">
        <v>58</v>
      </c>
      <c r="S20" s="239" t="s">
        <v>58</v>
      </c>
      <c r="T20" s="239" t="s">
        <v>58</v>
      </c>
      <c r="U20" s="239">
        <v>1</v>
      </c>
      <c r="V20" s="239"/>
      <c r="W20" s="239" t="s">
        <v>58</v>
      </c>
      <c r="X20" s="231" t="s">
        <v>58</v>
      </c>
      <c r="Y20" s="231" t="s">
        <v>58</v>
      </c>
      <c r="Z20" s="231" t="s">
        <v>58</v>
      </c>
      <c r="AA20" s="60"/>
      <c r="AB20" s="315"/>
      <c r="AC20" s="184">
        <f t="shared" si="0"/>
        <v>2.0666666666666664</v>
      </c>
    </row>
    <row r="21" spans="1:29" s="13" customFormat="1" ht="13.9" x14ac:dyDescent="0.4">
      <c r="A21" s="532"/>
      <c r="B21" s="535"/>
      <c r="C21" s="535"/>
      <c r="D21" s="567"/>
      <c r="E21" s="377" t="s">
        <v>70</v>
      </c>
      <c r="F21" s="387" t="s">
        <v>5</v>
      </c>
      <c r="G21" s="328"/>
      <c r="H21" s="387" t="s">
        <v>81</v>
      </c>
      <c r="I21" s="387">
        <v>1</v>
      </c>
      <c r="J21" s="388">
        <v>4</v>
      </c>
      <c r="K21" s="352">
        <f t="shared" si="1"/>
        <v>1.0666666666666667</v>
      </c>
      <c r="L21" s="350"/>
      <c r="M21" s="350"/>
      <c r="N21" s="239"/>
      <c r="O21" s="239"/>
      <c r="P21" s="239"/>
      <c r="Q21" s="239" t="s">
        <v>58</v>
      </c>
      <c r="R21" s="239" t="s">
        <v>58</v>
      </c>
      <c r="S21" s="239" t="s">
        <v>58</v>
      </c>
      <c r="T21" s="239" t="s">
        <v>58</v>
      </c>
      <c r="U21" s="239">
        <v>1</v>
      </c>
      <c r="V21" s="239"/>
      <c r="W21" s="239" t="s">
        <v>58</v>
      </c>
      <c r="X21" s="231" t="s">
        <v>58</v>
      </c>
      <c r="Y21" s="231" t="s">
        <v>58</v>
      </c>
      <c r="Z21" s="231" t="s">
        <v>58</v>
      </c>
      <c r="AA21" s="60"/>
      <c r="AB21" s="315"/>
      <c r="AC21" s="184">
        <f t="shared" si="0"/>
        <v>2.0666666666666664</v>
      </c>
    </row>
    <row r="22" spans="1:29" s="13" customFormat="1" ht="13.9" x14ac:dyDescent="0.4">
      <c r="A22" s="532"/>
      <c r="B22" s="535"/>
      <c r="C22" s="535"/>
      <c r="D22" s="567"/>
      <c r="E22" s="377" t="s">
        <v>70</v>
      </c>
      <c r="F22" s="387" t="s">
        <v>5</v>
      </c>
      <c r="G22" s="328"/>
      <c r="H22" s="387" t="s">
        <v>83</v>
      </c>
      <c r="I22" s="387">
        <v>1</v>
      </c>
      <c r="J22" s="388">
        <v>3</v>
      </c>
      <c r="K22" s="352">
        <f t="shared" si="1"/>
        <v>1.0666666666666667</v>
      </c>
      <c r="L22" s="350">
        <f>16/3</f>
        <v>5.333333333333333</v>
      </c>
      <c r="M22" s="350"/>
      <c r="N22" s="239"/>
      <c r="O22" s="239"/>
      <c r="P22" s="239"/>
      <c r="Q22" s="239" t="s">
        <v>58</v>
      </c>
      <c r="R22" s="239" t="s">
        <v>58</v>
      </c>
      <c r="S22" s="239" t="s">
        <v>58</v>
      </c>
      <c r="T22" s="239" t="s">
        <v>58</v>
      </c>
      <c r="U22" s="239">
        <v>1</v>
      </c>
      <c r="V22" s="239"/>
      <c r="W22" s="239" t="s">
        <v>58</v>
      </c>
      <c r="X22" s="231" t="s">
        <v>58</v>
      </c>
      <c r="Y22" s="231" t="s">
        <v>58</v>
      </c>
      <c r="Z22" s="231" t="s">
        <v>58</v>
      </c>
      <c r="AA22" s="60"/>
      <c r="AB22" s="315"/>
      <c r="AC22" s="184">
        <f t="shared" si="0"/>
        <v>7.3999999999999995</v>
      </c>
    </row>
    <row r="23" spans="1:29" s="13" customFormat="1" ht="13.9" x14ac:dyDescent="0.4">
      <c r="A23" s="532"/>
      <c r="B23" s="535"/>
      <c r="C23" s="535"/>
      <c r="D23" s="567"/>
      <c r="E23" s="377" t="s">
        <v>70</v>
      </c>
      <c r="F23" s="387" t="s">
        <v>5</v>
      </c>
      <c r="G23" s="328"/>
      <c r="H23" s="387" t="s">
        <v>84</v>
      </c>
      <c r="I23" s="387">
        <v>1</v>
      </c>
      <c r="J23" s="388">
        <v>3</v>
      </c>
      <c r="K23" s="352">
        <f>16/15</f>
        <v>1.0666666666666667</v>
      </c>
      <c r="L23" s="350">
        <f>16/3</f>
        <v>5.333333333333333</v>
      </c>
      <c r="M23" s="350"/>
      <c r="N23" s="239"/>
      <c r="O23" s="239"/>
      <c r="P23" s="239"/>
      <c r="Q23" s="239" t="s">
        <v>58</v>
      </c>
      <c r="R23" s="239" t="s">
        <v>58</v>
      </c>
      <c r="S23" s="239" t="s">
        <v>58</v>
      </c>
      <c r="T23" s="239" t="s">
        <v>58</v>
      </c>
      <c r="U23" s="239">
        <v>1</v>
      </c>
      <c r="V23" s="239"/>
      <c r="W23" s="239" t="s">
        <v>58</v>
      </c>
      <c r="X23" s="231" t="s">
        <v>58</v>
      </c>
      <c r="Y23" s="231" t="s">
        <v>58</v>
      </c>
      <c r="Z23" s="231" t="s">
        <v>58</v>
      </c>
      <c r="AA23" s="60"/>
      <c r="AB23" s="315"/>
      <c r="AC23" s="184">
        <f t="shared" si="0"/>
        <v>7.3999999999999995</v>
      </c>
    </row>
    <row r="24" spans="1:29" s="13" customFormat="1" ht="13.9" x14ac:dyDescent="0.4">
      <c r="A24" s="532"/>
      <c r="B24" s="535"/>
      <c r="C24" s="535"/>
      <c r="D24" s="567"/>
      <c r="E24" s="377" t="s">
        <v>85</v>
      </c>
      <c r="F24" s="411" t="s">
        <v>5</v>
      </c>
      <c r="G24" s="410"/>
      <c r="H24" s="412" t="s">
        <v>65</v>
      </c>
      <c r="I24" s="413">
        <v>3</v>
      </c>
      <c r="J24" s="409">
        <v>3</v>
      </c>
      <c r="K24" s="352">
        <v>8</v>
      </c>
      <c r="L24" s="413">
        <v>8</v>
      </c>
      <c r="M24" s="413"/>
      <c r="N24" s="414"/>
      <c r="O24" s="414"/>
      <c r="P24" s="414"/>
      <c r="Q24" s="414"/>
      <c r="R24" s="414"/>
      <c r="S24" s="414"/>
      <c r="T24" s="414"/>
      <c r="U24" s="414">
        <v>1</v>
      </c>
      <c r="V24" s="414"/>
      <c r="W24" s="414"/>
      <c r="X24" s="415"/>
      <c r="Y24" s="415"/>
      <c r="Z24" s="415"/>
      <c r="AA24" s="60"/>
      <c r="AB24" s="155"/>
      <c r="AC24" s="184">
        <f t="shared" si="0"/>
        <v>17</v>
      </c>
    </row>
    <row r="25" spans="1:29" s="13" customFormat="1" ht="14.25" thickBot="1" x14ac:dyDescent="0.45">
      <c r="A25" s="532"/>
      <c r="B25" s="535"/>
      <c r="C25" s="535"/>
      <c r="D25" s="567"/>
      <c r="E25" s="377" t="s">
        <v>86</v>
      </c>
      <c r="F25" s="411" t="s">
        <v>5</v>
      </c>
      <c r="G25" s="410"/>
      <c r="H25" s="412" t="s">
        <v>87</v>
      </c>
      <c r="I25" s="413">
        <v>3</v>
      </c>
      <c r="J25" s="409">
        <v>3</v>
      </c>
      <c r="K25" s="352">
        <v>8</v>
      </c>
      <c r="L25" s="413">
        <v>8</v>
      </c>
      <c r="M25" s="413"/>
      <c r="N25" s="414">
        <v>1</v>
      </c>
      <c r="O25" s="414">
        <v>0.5</v>
      </c>
      <c r="P25" s="414"/>
      <c r="Q25" s="414"/>
      <c r="R25" s="414"/>
      <c r="S25" s="414"/>
      <c r="T25" s="414"/>
      <c r="U25" s="414">
        <v>1</v>
      </c>
      <c r="V25" s="414"/>
      <c r="W25" s="414"/>
      <c r="X25" s="415"/>
      <c r="Y25" s="415"/>
      <c r="Z25" s="415"/>
      <c r="AA25" s="60"/>
      <c r="AB25" s="155"/>
      <c r="AC25" s="184">
        <f t="shared" si="0"/>
        <v>18.5</v>
      </c>
    </row>
    <row r="26" spans="1:29" s="13" customFormat="1" ht="31.5" customHeight="1" thickBot="1" x14ac:dyDescent="0.4">
      <c r="A26" s="532"/>
      <c r="B26" s="535"/>
      <c r="C26" s="535"/>
      <c r="D26" s="566"/>
      <c r="E26" s="265" t="s">
        <v>39</v>
      </c>
      <c r="F26" s="263"/>
      <c r="G26" s="263"/>
      <c r="H26" s="263"/>
      <c r="I26" s="263"/>
      <c r="J26" s="264"/>
      <c r="K26" s="191">
        <f t="shared" ref="K26:AC26" si="2">SUM(K8:K25)</f>
        <v>32</v>
      </c>
      <c r="L26" s="191">
        <f t="shared" si="2"/>
        <v>32</v>
      </c>
      <c r="M26" s="191">
        <f t="shared" si="2"/>
        <v>0</v>
      </c>
      <c r="N26" s="191">
        <f t="shared" si="2"/>
        <v>1</v>
      </c>
      <c r="O26" s="191">
        <f t="shared" si="2"/>
        <v>0.5</v>
      </c>
      <c r="P26" s="191">
        <f t="shared" si="2"/>
        <v>0</v>
      </c>
      <c r="Q26" s="191">
        <f t="shared" si="2"/>
        <v>0</v>
      </c>
      <c r="R26" s="191">
        <f t="shared" si="2"/>
        <v>0</v>
      </c>
      <c r="S26" s="191">
        <f t="shared" si="2"/>
        <v>0</v>
      </c>
      <c r="T26" s="191">
        <f t="shared" si="2"/>
        <v>0</v>
      </c>
      <c r="U26" s="191">
        <f t="shared" si="2"/>
        <v>17</v>
      </c>
      <c r="V26" s="191">
        <f t="shared" si="2"/>
        <v>0</v>
      </c>
      <c r="W26" s="191">
        <f t="shared" si="2"/>
        <v>0</v>
      </c>
      <c r="X26" s="191">
        <f t="shared" si="2"/>
        <v>0</v>
      </c>
      <c r="Y26" s="191">
        <f t="shared" si="2"/>
        <v>0</v>
      </c>
      <c r="Z26" s="191">
        <f t="shared" si="2"/>
        <v>0</v>
      </c>
      <c r="AA26" s="191">
        <f t="shared" si="2"/>
        <v>0</v>
      </c>
      <c r="AB26" s="274">
        <f t="shared" si="2"/>
        <v>0</v>
      </c>
      <c r="AC26" s="161">
        <f t="shared" si="2"/>
        <v>82.5</v>
      </c>
    </row>
    <row r="27" spans="1:29" s="13" customFormat="1" ht="20.25" customHeight="1" x14ac:dyDescent="0.4">
      <c r="A27" s="532"/>
      <c r="B27" s="535"/>
      <c r="C27" s="535"/>
      <c r="D27" s="566"/>
      <c r="E27" s="140"/>
      <c r="F27" s="14"/>
      <c r="G27" s="14"/>
      <c r="H27" s="14"/>
      <c r="I27" s="14"/>
      <c r="J27" s="15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58"/>
      <c r="AC27" s="24"/>
    </row>
    <row r="28" spans="1:29" s="13" customFormat="1" ht="19.5" customHeight="1" thickBot="1" x14ac:dyDescent="0.4">
      <c r="A28" s="532"/>
      <c r="B28" s="535"/>
      <c r="C28" s="535"/>
      <c r="D28" s="566"/>
      <c r="E28" s="125" t="s">
        <v>34</v>
      </c>
      <c r="F28" s="120"/>
      <c r="G28" s="120"/>
      <c r="H28" s="120"/>
      <c r="I28" s="120"/>
      <c r="J28" s="121"/>
      <c r="K28" s="124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138"/>
      <c r="AC28" s="149"/>
    </row>
    <row r="29" spans="1:29" s="13" customFormat="1" ht="13.5" customHeight="1" x14ac:dyDescent="0.35">
      <c r="A29" s="532"/>
      <c r="B29" s="535"/>
      <c r="C29" s="535"/>
      <c r="D29" s="566"/>
      <c r="E29" s="37"/>
      <c r="F29" s="14"/>
      <c r="G29" s="14"/>
      <c r="H29" s="14"/>
      <c r="I29" s="14"/>
      <c r="J29" s="38"/>
      <c r="K29" s="39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58"/>
      <c r="AC29" s="18"/>
    </row>
    <row r="30" spans="1:29" s="13" customFormat="1" ht="13.5" customHeight="1" thickBot="1" x14ac:dyDescent="0.4">
      <c r="A30" s="532"/>
      <c r="B30" s="535"/>
      <c r="C30" s="535"/>
      <c r="D30" s="566"/>
      <c r="E30" s="25" t="s">
        <v>35</v>
      </c>
      <c r="F30" s="26"/>
      <c r="G30" s="26"/>
      <c r="H30" s="26"/>
      <c r="I30" s="26"/>
      <c r="J30" s="133"/>
      <c r="K30" s="124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152"/>
      <c r="AC30" s="30"/>
    </row>
    <row r="31" spans="1:29" s="13" customFormat="1" ht="13.5" customHeight="1" x14ac:dyDescent="0.35">
      <c r="A31" s="532"/>
      <c r="B31" s="535"/>
      <c r="C31" s="535"/>
      <c r="D31" s="566"/>
      <c r="E31" s="119"/>
      <c r="F31" s="31"/>
      <c r="G31" s="20"/>
      <c r="H31" s="20"/>
      <c r="I31" s="147"/>
      <c r="J31" s="148"/>
      <c r="K31" s="22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162"/>
      <c r="AC31" s="68"/>
    </row>
    <row r="32" spans="1:29" s="13" customFormat="1" ht="13.5" customHeight="1" thickBot="1" x14ac:dyDescent="0.4">
      <c r="A32" s="532"/>
      <c r="B32" s="535"/>
      <c r="C32" s="535"/>
      <c r="D32" s="566"/>
      <c r="E32" s="25" t="s">
        <v>37</v>
      </c>
      <c r="F32" s="26"/>
      <c r="G32" s="26"/>
      <c r="H32" s="26"/>
      <c r="I32" s="26"/>
      <c r="J32" s="27"/>
      <c r="K32" s="29">
        <f>K31</f>
        <v>0</v>
      </c>
      <c r="L32" s="29">
        <f t="shared" ref="L32:AC32" si="3">L31</f>
        <v>0</v>
      </c>
      <c r="M32" s="29">
        <f t="shared" si="3"/>
        <v>0</v>
      </c>
      <c r="N32" s="29">
        <f t="shared" si="3"/>
        <v>0</v>
      </c>
      <c r="O32" s="29">
        <f t="shared" si="3"/>
        <v>0</v>
      </c>
      <c r="P32" s="29">
        <f t="shared" si="3"/>
        <v>0</v>
      </c>
      <c r="Q32" s="29">
        <f t="shared" si="3"/>
        <v>0</v>
      </c>
      <c r="R32" s="29">
        <f t="shared" si="3"/>
        <v>0</v>
      </c>
      <c r="S32" s="29">
        <f t="shared" si="3"/>
        <v>0</v>
      </c>
      <c r="T32" s="29">
        <f t="shared" si="3"/>
        <v>0</v>
      </c>
      <c r="U32" s="29">
        <f t="shared" si="3"/>
        <v>0</v>
      </c>
      <c r="V32" s="29">
        <f t="shared" si="3"/>
        <v>0</v>
      </c>
      <c r="W32" s="29">
        <f t="shared" si="3"/>
        <v>0</v>
      </c>
      <c r="X32" s="29">
        <f t="shared" si="3"/>
        <v>0</v>
      </c>
      <c r="Y32" s="29">
        <f t="shared" si="3"/>
        <v>0</v>
      </c>
      <c r="Z32" s="29">
        <f t="shared" si="3"/>
        <v>0</v>
      </c>
      <c r="AA32" s="29">
        <f t="shared" si="3"/>
        <v>0</v>
      </c>
      <c r="AB32" s="29">
        <f t="shared" si="3"/>
        <v>0</v>
      </c>
      <c r="AC32" s="30">
        <f t="shared" si="3"/>
        <v>0</v>
      </c>
    </row>
    <row r="33" spans="1:31" s="13" customFormat="1" ht="13.5" customHeight="1" thickBot="1" x14ac:dyDescent="0.4">
      <c r="A33" s="533"/>
      <c r="B33" s="536"/>
      <c r="C33" s="536"/>
      <c r="D33" s="568"/>
      <c r="E33" s="51" t="s">
        <v>38</v>
      </c>
      <c r="F33" s="52"/>
      <c r="G33" s="52"/>
      <c r="H33" s="52"/>
      <c r="I33" s="52"/>
      <c r="J33" s="53"/>
      <c r="K33" s="54">
        <f t="shared" ref="K33:AB33" si="4">SUM(K26,K28,K30,K32)</f>
        <v>32</v>
      </c>
      <c r="L33" s="29">
        <f t="shared" si="4"/>
        <v>32</v>
      </c>
      <c r="M33" s="29">
        <f t="shared" si="4"/>
        <v>0</v>
      </c>
      <c r="N33" s="29">
        <f t="shared" si="4"/>
        <v>1</v>
      </c>
      <c r="O33" s="29">
        <f t="shared" si="4"/>
        <v>0.5</v>
      </c>
      <c r="P33" s="29">
        <f t="shared" si="4"/>
        <v>0</v>
      </c>
      <c r="Q33" s="29">
        <f t="shared" si="4"/>
        <v>0</v>
      </c>
      <c r="R33" s="29">
        <f t="shared" si="4"/>
        <v>0</v>
      </c>
      <c r="S33" s="29">
        <f t="shared" si="4"/>
        <v>0</v>
      </c>
      <c r="T33" s="29">
        <f t="shared" si="4"/>
        <v>0</v>
      </c>
      <c r="U33" s="29">
        <f t="shared" si="4"/>
        <v>17</v>
      </c>
      <c r="V33" s="29">
        <f t="shared" si="4"/>
        <v>0</v>
      </c>
      <c r="W33" s="29">
        <f t="shared" si="4"/>
        <v>0</v>
      </c>
      <c r="X33" s="29">
        <f t="shared" si="4"/>
        <v>0</v>
      </c>
      <c r="Y33" s="29">
        <f t="shared" si="4"/>
        <v>0</v>
      </c>
      <c r="Z33" s="29">
        <f t="shared" si="4"/>
        <v>0</v>
      </c>
      <c r="AA33" s="29">
        <f t="shared" si="4"/>
        <v>0</v>
      </c>
      <c r="AB33" s="29">
        <f t="shared" si="4"/>
        <v>0</v>
      </c>
      <c r="AC33" s="55">
        <f>SUM(K33:AB33)</f>
        <v>82.5</v>
      </c>
    </row>
    <row r="34" spans="1:31" s="13" customFormat="1" ht="13.5" customHeight="1" x14ac:dyDescent="0.4">
      <c r="A34" s="275"/>
      <c r="B34" s="276"/>
      <c r="C34" s="276"/>
      <c r="D34" s="419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420"/>
    </row>
    <row r="35" spans="1:31" s="13" customFormat="1" ht="13.5" customHeight="1" x14ac:dyDescent="0.4">
      <c r="A35" s="527" t="s">
        <v>116</v>
      </c>
      <c r="B35" s="527"/>
      <c r="C35" s="527"/>
      <c r="D35" s="527"/>
      <c r="E35" s="527"/>
      <c r="F35" s="527"/>
      <c r="G35" s="527"/>
      <c r="H35" s="527"/>
      <c r="I35" s="527"/>
      <c r="J35" s="527"/>
      <c r="K35" s="527"/>
      <c r="L35" s="527"/>
      <c r="M35" s="527"/>
      <c r="N35" s="527"/>
      <c r="O35" s="527"/>
      <c r="P35" s="527"/>
      <c r="Q35" s="527"/>
      <c r="R35" s="527"/>
      <c r="S35" s="527"/>
      <c r="T35" s="527"/>
      <c r="U35" s="527"/>
      <c r="V35" s="527"/>
      <c r="W35" s="527"/>
      <c r="X35" s="527"/>
      <c r="Y35" s="527"/>
      <c r="Z35" s="527"/>
      <c r="AA35" s="527"/>
      <c r="AB35" s="527"/>
      <c r="AC35" s="527"/>
    </row>
    <row r="36" spans="1:31" s="13" customFormat="1" ht="13.5" customHeight="1" x14ac:dyDescent="0.4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</row>
    <row r="37" spans="1:31" s="13" customFormat="1" ht="16.5" customHeight="1" x14ac:dyDescent="0.4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</row>
    <row r="38" spans="1:31" s="81" customFormat="1" ht="13.9" x14ac:dyDescent="0.4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2" t="s">
        <v>101</v>
      </c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0"/>
    </row>
    <row r="39" spans="1:31" s="81" customFormat="1" ht="13.9" x14ac:dyDescent="0.4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3"/>
      <c r="U39" s="83"/>
      <c r="V39" s="83"/>
      <c r="W39" s="83"/>
      <c r="X39" s="83"/>
      <c r="Y39" s="3" t="s">
        <v>2</v>
      </c>
      <c r="Z39" s="3"/>
      <c r="AA39" s="3"/>
      <c r="AB39" s="83"/>
      <c r="AC39" s="83"/>
      <c r="AD39" s="83"/>
      <c r="AE39" s="80"/>
    </row>
    <row r="40" spans="1:31" s="81" customFormat="1" ht="13.9" x14ac:dyDescent="0.4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512" t="s">
        <v>117</v>
      </c>
      <c r="U40" s="512"/>
      <c r="V40" s="512"/>
      <c r="W40" s="512"/>
      <c r="X40" s="512"/>
      <c r="Y40" s="512"/>
      <c r="Z40" s="512"/>
      <c r="AA40" s="2"/>
      <c r="AB40" s="2"/>
      <c r="AC40" s="2"/>
      <c r="AD40" s="84"/>
      <c r="AE40" s="80"/>
    </row>
    <row r="41" spans="1:31" s="81" customFormat="1" ht="13.9" x14ac:dyDescent="0.4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0"/>
    </row>
    <row r="42" spans="1:31" s="81" customFormat="1" ht="18.75" hidden="1" customHeight="1" x14ac:dyDescent="0.4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5"/>
      <c r="S42" s="85"/>
      <c r="T42" s="85"/>
      <c r="U42" s="85"/>
      <c r="V42" s="3"/>
      <c r="W42" s="3"/>
      <c r="X42" s="3"/>
      <c r="Y42" s="3"/>
      <c r="Z42" s="85"/>
      <c r="AA42" s="85"/>
      <c r="AB42" s="85"/>
      <c r="AC42" s="80"/>
    </row>
    <row r="43" spans="1:31" s="5" customFormat="1" ht="21" customHeight="1" x14ac:dyDescent="0.35">
      <c r="A43" s="551" t="s">
        <v>56</v>
      </c>
      <c r="B43" s="551"/>
      <c r="C43" s="551"/>
      <c r="D43" s="551"/>
      <c r="E43" s="551"/>
      <c r="F43" s="551"/>
      <c r="G43" s="551"/>
      <c r="H43" s="551"/>
      <c r="I43" s="551"/>
      <c r="J43" s="551"/>
      <c r="K43" s="551"/>
      <c r="L43" s="551"/>
      <c r="M43" s="551"/>
      <c r="N43" s="551"/>
      <c r="O43" s="551"/>
      <c r="P43" s="551"/>
      <c r="Q43" s="551"/>
      <c r="R43" s="551"/>
      <c r="S43" s="551"/>
      <c r="T43" s="551"/>
      <c r="U43" s="551"/>
      <c r="V43" s="551"/>
      <c r="W43" s="551"/>
      <c r="X43" s="551"/>
      <c r="Y43" s="551"/>
      <c r="Z43" s="551"/>
      <c r="AA43" s="551"/>
      <c r="AB43" s="551"/>
      <c r="AC43" s="551"/>
    </row>
    <row r="44" spans="1:31" s="5" customFormat="1" ht="12" customHeigh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31" s="5" customFormat="1" ht="21" customHeight="1" thickBot="1" x14ac:dyDescent="0.4">
      <c r="A45" s="526" t="s">
        <v>115</v>
      </c>
      <c r="B45" s="526"/>
      <c r="C45" s="526"/>
      <c r="D45" s="526"/>
      <c r="E45" s="526"/>
      <c r="F45" s="526"/>
      <c r="G45" s="526"/>
      <c r="H45" s="526"/>
      <c r="I45" s="526"/>
      <c r="J45" s="526"/>
      <c r="K45" s="526"/>
      <c r="L45" s="526"/>
      <c r="M45" s="526"/>
      <c r="N45" s="526"/>
      <c r="O45" s="526"/>
      <c r="P45" s="526"/>
      <c r="Q45" s="526"/>
      <c r="R45" s="526"/>
      <c r="S45" s="526"/>
      <c r="T45" s="526"/>
      <c r="U45" s="526"/>
      <c r="V45" s="526"/>
      <c r="W45" s="526"/>
      <c r="X45" s="526"/>
      <c r="Y45" s="526"/>
      <c r="Z45" s="526"/>
      <c r="AA45" s="526"/>
      <c r="AB45" s="526"/>
      <c r="AC45" s="526"/>
    </row>
    <row r="46" spans="1:31" x14ac:dyDescent="0.35">
      <c r="A46" s="513" t="s">
        <v>7</v>
      </c>
      <c r="B46" s="481" t="s">
        <v>8</v>
      </c>
      <c r="C46" s="481" t="s">
        <v>9</v>
      </c>
      <c r="D46" s="516" t="s">
        <v>10</v>
      </c>
      <c r="E46" s="518" t="s">
        <v>6</v>
      </c>
      <c r="F46" s="520" t="s">
        <v>0</v>
      </c>
      <c r="G46" s="524" t="s">
        <v>3</v>
      </c>
      <c r="H46" s="529" t="s">
        <v>11</v>
      </c>
      <c r="I46" s="520" t="s">
        <v>1</v>
      </c>
      <c r="J46" s="522" t="s">
        <v>12</v>
      </c>
      <c r="K46" s="544" t="s">
        <v>13</v>
      </c>
      <c r="L46" s="545"/>
      <c r="M46" s="545"/>
      <c r="N46" s="545"/>
      <c r="O46" s="545"/>
      <c r="P46" s="545"/>
      <c r="Q46" s="545"/>
      <c r="R46" s="545"/>
      <c r="S46" s="545"/>
      <c r="T46" s="545"/>
      <c r="U46" s="545"/>
      <c r="V46" s="545"/>
      <c r="W46" s="545"/>
      <c r="X46" s="545"/>
      <c r="Y46" s="545"/>
      <c r="Z46" s="545"/>
      <c r="AA46" s="545"/>
      <c r="AB46" s="545"/>
      <c r="AC46" s="546" t="s">
        <v>14</v>
      </c>
    </row>
    <row r="47" spans="1:31" ht="150" customHeight="1" thickBot="1" x14ac:dyDescent="0.4">
      <c r="A47" s="514"/>
      <c r="B47" s="515"/>
      <c r="C47" s="515"/>
      <c r="D47" s="517"/>
      <c r="E47" s="519"/>
      <c r="F47" s="521"/>
      <c r="G47" s="525"/>
      <c r="H47" s="530"/>
      <c r="I47" s="521"/>
      <c r="J47" s="523"/>
      <c r="K47" s="10" t="s">
        <v>15</v>
      </c>
      <c r="L47" s="9" t="s">
        <v>16</v>
      </c>
      <c r="M47" s="9" t="s">
        <v>17</v>
      </c>
      <c r="N47" s="9" t="s">
        <v>18</v>
      </c>
      <c r="O47" s="9" t="s">
        <v>19</v>
      </c>
      <c r="P47" s="9" t="s">
        <v>20</v>
      </c>
      <c r="Q47" s="9" t="s">
        <v>21</v>
      </c>
      <c r="R47" s="9" t="s">
        <v>55</v>
      </c>
      <c r="S47" s="9" t="s">
        <v>23</v>
      </c>
      <c r="T47" s="9" t="s">
        <v>24</v>
      </c>
      <c r="U47" s="9" t="s">
        <v>25</v>
      </c>
      <c r="V47" s="9" t="s">
        <v>26</v>
      </c>
      <c r="W47" s="9" t="s">
        <v>27</v>
      </c>
      <c r="X47" s="9" t="s">
        <v>28</v>
      </c>
      <c r="Y47" s="9" t="s">
        <v>29</v>
      </c>
      <c r="Z47" s="9" t="s">
        <v>30</v>
      </c>
      <c r="AA47" s="9" t="s">
        <v>31</v>
      </c>
      <c r="AB47" s="9" t="s">
        <v>32</v>
      </c>
      <c r="AC47" s="547"/>
    </row>
    <row r="48" spans="1:31" ht="13.9" thickBot="1" x14ac:dyDescent="0.4">
      <c r="A48" s="548" t="s">
        <v>4</v>
      </c>
      <c r="B48" s="549"/>
      <c r="C48" s="549"/>
      <c r="D48" s="549"/>
      <c r="E48" s="549"/>
      <c r="F48" s="549"/>
      <c r="G48" s="549"/>
      <c r="H48" s="549"/>
      <c r="I48" s="549"/>
      <c r="J48" s="549"/>
      <c r="K48" s="549"/>
      <c r="L48" s="549"/>
      <c r="M48" s="549"/>
      <c r="N48" s="549"/>
      <c r="O48" s="549"/>
      <c r="P48" s="549"/>
      <c r="Q48" s="549"/>
      <c r="R48" s="549"/>
      <c r="S48" s="549"/>
      <c r="T48" s="549"/>
      <c r="U48" s="549"/>
      <c r="V48" s="549"/>
      <c r="W48" s="549"/>
      <c r="X48" s="549"/>
      <c r="Y48" s="549"/>
      <c r="Z48" s="549"/>
      <c r="AA48" s="549"/>
      <c r="AB48" s="549"/>
      <c r="AC48" s="550"/>
    </row>
    <row r="49" spans="1:29" ht="11.25" customHeight="1" x14ac:dyDescent="0.4">
      <c r="A49" s="531">
        <v>3</v>
      </c>
      <c r="B49" s="534" t="s">
        <v>68</v>
      </c>
      <c r="C49" s="537" t="s">
        <v>69</v>
      </c>
      <c r="D49" s="540">
        <v>0.25</v>
      </c>
      <c r="E49" s="385"/>
      <c r="F49" s="305"/>
      <c r="G49" s="302"/>
      <c r="H49" s="306"/>
      <c r="I49" s="307"/>
      <c r="J49" s="308"/>
      <c r="K49" s="309"/>
      <c r="L49" s="310"/>
      <c r="M49" s="310"/>
      <c r="N49" s="310"/>
      <c r="O49" s="310"/>
      <c r="P49" s="310"/>
      <c r="Q49" s="310"/>
      <c r="R49" s="310"/>
      <c r="S49" s="310"/>
      <c r="T49" s="310"/>
      <c r="U49" s="310"/>
      <c r="V49" s="310"/>
      <c r="W49" s="310"/>
      <c r="X49" s="310"/>
      <c r="Y49" s="310"/>
      <c r="Z49" s="310"/>
      <c r="AA49" s="310"/>
      <c r="AB49" s="311"/>
      <c r="AC49" s="425"/>
    </row>
    <row r="50" spans="1:29" s="326" customFormat="1" ht="19.5" customHeight="1" x14ac:dyDescent="0.4">
      <c r="A50" s="532"/>
      <c r="B50" s="535"/>
      <c r="C50" s="538"/>
      <c r="D50" s="541"/>
      <c r="E50" s="377" t="s">
        <v>70</v>
      </c>
      <c r="F50" s="387" t="s">
        <v>5</v>
      </c>
      <c r="G50" s="328"/>
      <c r="H50" s="387" t="s">
        <v>104</v>
      </c>
      <c r="I50" s="387">
        <v>1</v>
      </c>
      <c r="J50" s="388">
        <v>4</v>
      </c>
      <c r="K50" s="352">
        <f>16/14</f>
        <v>1.1428571428571428</v>
      </c>
      <c r="L50" s="350"/>
      <c r="M50" s="350"/>
      <c r="N50" s="239"/>
      <c r="O50" s="239"/>
      <c r="P50" s="239"/>
      <c r="Q50" s="239" t="s">
        <v>58</v>
      </c>
      <c r="R50" s="239" t="s">
        <v>58</v>
      </c>
      <c r="S50" s="239" t="s">
        <v>58</v>
      </c>
      <c r="T50" s="239" t="s">
        <v>58</v>
      </c>
      <c r="U50" s="239"/>
      <c r="V50" s="239"/>
      <c r="W50" s="239" t="s">
        <v>58</v>
      </c>
      <c r="X50" s="231" t="s">
        <v>58</v>
      </c>
      <c r="Y50" s="231" t="s">
        <v>58</v>
      </c>
      <c r="Z50" s="231" t="s">
        <v>58</v>
      </c>
      <c r="AA50" s="60"/>
      <c r="AB50" s="315"/>
      <c r="AC50" s="184">
        <f>SUM(K50:AB50)</f>
        <v>1.1428571428571428</v>
      </c>
    </row>
    <row r="51" spans="1:29" s="326" customFormat="1" ht="19.5" customHeight="1" x14ac:dyDescent="0.4">
      <c r="A51" s="532"/>
      <c r="B51" s="535"/>
      <c r="C51" s="538"/>
      <c r="D51" s="541"/>
      <c r="E51" s="377" t="s">
        <v>70</v>
      </c>
      <c r="F51" s="387" t="s">
        <v>5</v>
      </c>
      <c r="G51" s="328"/>
      <c r="H51" s="387" t="s">
        <v>71</v>
      </c>
      <c r="I51" s="387">
        <v>1</v>
      </c>
      <c r="J51" s="388">
        <v>4</v>
      </c>
      <c r="K51" s="352">
        <f t="shared" ref="K51:K63" si="5">16/14</f>
        <v>1.1428571428571428</v>
      </c>
      <c r="L51" s="350">
        <v>2</v>
      </c>
      <c r="M51" s="350"/>
      <c r="N51" s="239"/>
      <c r="O51" s="239"/>
      <c r="P51" s="239"/>
      <c r="Q51" s="239" t="s">
        <v>58</v>
      </c>
      <c r="R51" s="239" t="s">
        <v>58</v>
      </c>
      <c r="S51" s="239" t="s">
        <v>58</v>
      </c>
      <c r="T51" s="239" t="s">
        <v>58</v>
      </c>
      <c r="U51" s="239">
        <v>1</v>
      </c>
      <c r="V51" s="239"/>
      <c r="W51" s="239" t="s">
        <v>58</v>
      </c>
      <c r="X51" s="231" t="s">
        <v>58</v>
      </c>
      <c r="Y51" s="231" t="s">
        <v>58</v>
      </c>
      <c r="Z51" s="231" t="s">
        <v>58</v>
      </c>
      <c r="AA51" s="60"/>
      <c r="AB51" s="315"/>
      <c r="AC51" s="184">
        <f>SUM(K51:AB51)</f>
        <v>4.1428571428571423</v>
      </c>
    </row>
    <row r="52" spans="1:29" s="326" customFormat="1" ht="19.5" customHeight="1" x14ac:dyDescent="0.4">
      <c r="A52" s="532"/>
      <c r="B52" s="535"/>
      <c r="C52" s="538"/>
      <c r="D52" s="541"/>
      <c r="E52" s="377" t="s">
        <v>70</v>
      </c>
      <c r="F52" s="387" t="s">
        <v>5</v>
      </c>
      <c r="G52" s="328"/>
      <c r="H52" s="387" t="s">
        <v>73</v>
      </c>
      <c r="I52" s="387">
        <v>1</v>
      </c>
      <c r="J52" s="388">
        <v>2</v>
      </c>
      <c r="K52" s="352">
        <f t="shared" si="5"/>
        <v>1.1428571428571428</v>
      </c>
      <c r="L52" s="350">
        <v>2</v>
      </c>
      <c r="M52" s="350"/>
      <c r="N52" s="239"/>
      <c r="O52" s="239"/>
      <c r="P52" s="239"/>
      <c r="Q52" s="239" t="s">
        <v>58</v>
      </c>
      <c r="R52" s="239" t="s">
        <v>58</v>
      </c>
      <c r="S52" s="239" t="s">
        <v>58</v>
      </c>
      <c r="T52" s="239" t="s">
        <v>58</v>
      </c>
      <c r="U52" s="239">
        <v>1</v>
      </c>
      <c r="V52" s="239"/>
      <c r="W52" s="239" t="s">
        <v>58</v>
      </c>
      <c r="X52" s="231" t="s">
        <v>58</v>
      </c>
      <c r="Y52" s="231" t="s">
        <v>58</v>
      </c>
      <c r="Z52" s="231" t="s">
        <v>58</v>
      </c>
      <c r="AA52" s="60"/>
      <c r="AB52" s="315"/>
      <c r="AC52" s="184">
        <f t="shared" ref="AC52:AC62" si="6">SUM(K52:AB52)</f>
        <v>4.1428571428571423</v>
      </c>
    </row>
    <row r="53" spans="1:29" s="326" customFormat="1" ht="19.5" customHeight="1" x14ac:dyDescent="0.4">
      <c r="A53" s="532"/>
      <c r="B53" s="535"/>
      <c r="C53" s="538"/>
      <c r="D53" s="541"/>
      <c r="E53" s="377" t="s">
        <v>70</v>
      </c>
      <c r="F53" s="387" t="s">
        <v>5</v>
      </c>
      <c r="G53" s="328"/>
      <c r="H53" s="387" t="s">
        <v>72</v>
      </c>
      <c r="I53" s="387">
        <v>1</v>
      </c>
      <c r="J53" s="388">
        <v>3</v>
      </c>
      <c r="K53" s="352">
        <f t="shared" si="5"/>
        <v>1.1428571428571428</v>
      </c>
      <c r="L53" s="350">
        <v>2</v>
      </c>
      <c r="M53" s="350"/>
      <c r="N53" s="239"/>
      <c r="O53" s="239"/>
      <c r="P53" s="239"/>
      <c r="Q53" s="239" t="s">
        <v>58</v>
      </c>
      <c r="R53" s="239" t="s">
        <v>58</v>
      </c>
      <c r="S53" s="239" t="s">
        <v>58</v>
      </c>
      <c r="T53" s="239" t="s">
        <v>58</v>
      </c>
      <c r="U53" s="239">
        <v>1</v>
      </c>
      <c r="V53" s="239"/>
      <c r="W53" s="239" t="s">
        <v>58</v>
      </c>
      <c r="X53" s="231" t="s">
        <v>58</v>
      </c>
      <c r="Y53" s="231" t="s">
        <v>58</v>
      </c>
      <c r="Z53" s="231" t="s">
        <v>58</v>
      </c>
      <c r="AA53" s="60"/>
      <c r="AB53" s="315"/>
      <c r="AC53" s="184">
        <f t="shared" si="6"/>
        <v>4.1428571428571423</v>
      </c>
    </row>
    <row r="54" spans="1:29" s="326" customFormat="1" ht="19.5" customHeight="1" x14ac:dyDescent="0.4">
      <c r="A54" s="532"/>
      <c r="B54" s="535"/>
      <c r="C54" s="538"/>
      <c r="D54" s="541"/>
      <c r="E54" s="377" t="s">
        <v>70</v>
      </c>
      <c r="F54" s="387" t="s">
        <v>5</v>
      </c>
      <c r="G54" s="328"/>
      <c r="H54" s="387" t="s">
        <v>74</v>
      </c>
      <c r="I54" s="387">
        <v>1</v>
      </c>
      <c r="J54" s="388">
        <v>3</v>
      </c>
      <c r="K54" s="352">
        <f t="shared" si="5"/>
        <v>1.1428571428571428</v>
      </c>
      <c r="L54" s="350">
        <v>2</v>
      </c>
      <c r="M54" s="350"/>
      <c r="N54" s="239"/>
      <c r="O54" s="239"/>
      <c r="P54" s="239"/>
      <c r="Q54" s="239" t="s">
        <v>58</v>
      </c>
      <c r="R54" s="239" t="s">
        <v>58</v>
      </c>
      <c r="S54" s="239" t="s">
        <v>58</v>
      </c>
      <c r="T54" s="239" t="s">
        <v>58</v>
      </c>
      <c r="U54" s="239">
        <v>1</v>
      </c>
      <c r="V54" s="239"/>
      <c r="W54" s="239" t="s">
        <v>58</v>
      </c>
      <c r="X54" s="231" t="s">
        <v>58</v>
      </c>
      <c r="Y54" s="231" t="s">
        <v>58</v>
      </c>
      <c r="Z54" s="231" t="s">
        <v>58</v>
      </c>
      <c r="AA54" s="60"/>
      <c r="AB54" s="315"/>
      <c r="AC54" s="184">
        <f t="shared" si="6"/>
        <v>4.1428571428571423</v>
      </c>
    </row>
    <row r="55" spans="1:29" s="326" customFormat="1" ht="19.5" customHeight="1" x14ac:dyDescent="0.4">
      <c r="A55" s="532"/>
      <c r="B55" s="535"/>
      <c r="C55" s="538"/>
      <c r="D55" s="541"/>
      <c r="E55" s="377" t="s">
        <v>70</v>
      </c>
      <c r="F55" s="387" t="s">
        <v>5</v>
      </c>
      <c r="G55" s="328"/>
      <c r="H55" s="387" t="s">
        <v>75</v>
      </c>
      <c r="I55" s="387">
        <v>1</v>
      </c>
      <c r="J55" s="388">
        <v>2</v>
      </c>
      <c r="K55" s="352">
        <f t="shared" si="5"/>
        <v>1.1428571428571428</v>
      </c>
      <c r="L55" s="350">
        <v>2</v>
      </c>
      <c r="M55" s="350"/>
      <c r="N55" s="239"/>
      <c r="O55" s="239"/>
      <c r="P55" s="239"/>
      <c r="Q55" s="239" t="s">
        <v>58</v>
      </c>
      <c r="R55" s="239" t="s">
        <v>58</v>
      </c>
      <c r="S55" s="239" t="s">
        <v>58</v>
      </c>
      <c r="T55" s="239" t="s">
        <v>58</v>
      </c>
      <c r="U55" s="239">
        <v>1</v>
      </c>
      <c r="V55" s="239"/>
      <c r="W55" s="239" t="s">
        <v>58</v>
      </c>
      <c r="X55" s="231" t="s">
        <v>58</v>
      </c>
      <c r="Y55" s="231" t="s">
        <v>58</v>
      </c>
      <c r="Z55" s="231" t="s">
        <v>58</v>
      </c>
      <c r="AA55" s="60"/>
      <c r="AB55" s="315"/>
      <c r="AC55" s="184">
        <f t="shared" si="6"/>
        <v>4.1428571428571423</v>
      </c>
    </row>
    <row r="56" spans="1:29" s="326" customFormat="1" ht="19.5" customHeight="1" x14ac:dyDescent="0.4">
      <c r="A56" s="532"/>
      <c r="B56" s="535"/>
      <c r="C56" s="538"/>
      <c r="D56" s="541"/>
      <c r="E56" s="377" t="s">
        <v>70</v>
      </c>
      <c r="F56" s="387" t="s">
        <v>5</v>
      </c>
      <c r="G56" s="328"/>
      <c r="H56" s="387" t="s">
        <v>77</v>
      </c>
      <c r="I56" s="387">
        <v>1</v>
      </c>
      <c r="J56" s="388">
        <v>2</v>
      </c>
      <c r="K56" s="352">
        <f t="shared" si="5"/>
        <v>1.1428571428571428</v>
      </c>
      <c r="L56" s="350">
        <v>2</v>
      </c>
      <c r="M56" s="350"/>
      <c r="N56" s="239"/>
      <c r="O56" s="239"/>
      <c r="P56" s="239"/>
      <c r="Q56" s="239" t="s">
        <v>58</v>
      </c>
      <c r="R56" s="239" t="s">
        <v>58</v>
      </c>
      <c r="S56" s="239" t="s">
        <v>58</v>
      </c>
      <c r="T56" s="239" t="s">
        <v>58</v>
      </c>
      <c r="U56" s="239">
        <v>1</v>
      </c>
      <c r="V56" s="239"/>
      <c r="W56" s="239" t="s">
        <v>58</v>
      </c>
      <c r="X56" s="231" t="s">
        <v>58</v>
      </c>
      <c r="Y56" s="231" t="s">
        <v>58</v>
      </c>
      <c r="Z56" s="231" t="s">
        <v>58</v>
      </c>
      <c r="AA56" s="60"/>
      <c r="AB56" s="315"/>
      <c r="AC56" s="184">
        <f t="shared" si="6"/>
        <v>4.1428571428571423</v>
      </c>
    </row>
    <row r="57" spans="1:29" s="326" customFormat="1" ht="19.5" customHeight="1" x14ac:dyDescent="0.4">
      <c r="A57" s="532"/>
      <c r="B57" s="535"/>
      <c r="C57" s="538"/>
      <c r="D57" s="541"/>
      <c r="E57" s="377" t="s">
        <v>70</v>
      </c>
      <c r="F57" s="387" t="s">
        <v>5</v>
      </c>
      <c r="G57" s="328"/>
      <c r="H57" s="387" t="s">
        <v>76</v>
      </c>
      <c r="I57" s="387">
        <v>1</v>
      </c>
      <c r="J57" s="388">
        <v>7</v>
      </c>
      <c r="K57" s="352">
        <f t="shared" si="5"/>
        <v>1.1428571428571428</v>
      </c>
      <c r="L57" s="350">
        <v>2</v>
      </c>
      <c r="M57" s="350"/>
      <c r="N57" s="239"/>
      <c r="O57" s="239"/>
      <c r="P57" s="239"/>
      <c r="Q57" s="239" t="s">
        <v>58</v>
      </c>
      <c r="R57" s="239" t="s">
        <v>58</v>
      </c>
      <c r="S57" s="239" t="s">
        <v>58</v>
      </c>
      <c r="T57" s="239" t="s">
        <v>58</v>
      </c>
      <c r="U57" s="239">
        <v>1</v>
      </c>
      <c r="V57" s="239"/>
      <c r="W57" s="239" t="s">
        <v>58</v>
      </c>
      <c r="X57" s="231" t="s">
        <v>58</v>
      </c>
      <c r="Y57" s="231" t="s">
        <v>58</v>
      </c>
      <c r="Z57" s="231" t="s">
        <v>58</v>
      </c>
      <c r="AA57" s="60"/>
      <c r="AB57" s="315"/>
      <c r="AC57" s="184">
        <f t="shared" si="6"/>
        <v>4.1428571428571423</v>
      </c>
    </row>
    <row r="58" spans="1:29" s="326" customFormat="1" ht="19.5" customHeight="1" x14ac:dyDescent="0.4">
      <c r="A58" s="532"/>
      <c r="B58" s="535"/>
      <c r="C58" s="538"/>
      <c r="D58" s="541"/>
      <c r="E58" s="377" t="s">
        <v>70</v>
      </c>
      <c r="F58" s="387" t="s">
        <v>5</v>
      </c>
      <c r="G58" s="328"/>
      <c r="H58" s="387" t="s">
        <v>78</v>
      </c>
      <c r="I58" s="387">
        <v>1</v>
      </c>
      <c r="J58" s="388">
        <v>5</v>
      </c>
      <c r="K58" s="352">
        <f t="shared" si="5"/>
        <v>1.1428571428571428</v>
      </c>
      <c r="L58" s="350">
        <v>2</v>
      </c>
      <c r="M58" s="350"/>
      <c r="N58" s="239"/>
      <c r="O58" s="239"/>
      <c r="P58" s="239"/>
      <c r="Q58" s="239" t="s">
        <v>58</v>
      </c>
      <c r="R58" s="239" t="s">
        <v>58</v>
      </c>
      <c r="S58" s="239" t="s">
        <v>58</v>
      </c>
      <c r="T58" s="239" t="s">
        <v>58</v>
      </c>
      <c r="U58" s="239">
        <v>1</v>
      </c>
      <c r="V58" s="239"/>
      <c r="W58" s="239" t="s">
        <v>58</v>
      </c>
      <c r="X58" s="231" t="s">
        <v>58</v>
      </c>
      <c r="Y58" s="231" t="s">
        <v>58</v>
      </c>
      <c r="Z58" s="231" t="s">
        <v>58</v>
      </c>
      <c r="AA58" s="60"/>
      <c r="AB58" s="315"/>
      <c r="AC58" s="184">
        <f t="shared" si="6"/>
        <v>4.1428571428571423</v>
      </c>
    </row>
    <row r="59" spans="1:29" s="326" customFormat="1" ht="19.5" customHeight="1" x14ac:dyDescent="0.4">
      <c r="A59" s="532"/>
      <c r="B59" s="535"/>
      <c r="C59" s="538"/>
      <c r="D59" s="541"/>
      <c r="E59" s="377" t="s">
        <v>70</v>
      </c>
      <c r="F59" s="387" t="s">
        <v>5</v>
      </c>
      <c r="G59" s="328"/>
      <c r="H59" s="387" t="s">
        <v>79</v>
      </c>
      <c r="I59" s="387">
        <v>1</v>
      </c>
      <c r="J59" s="388">
        <v>9</v>
      </c>
      <c r="K59" s="352">
        <f t="shared" si="5"/>
        <v>1.1428571428571428</v>
      </c>
      <c r="L59" s="350">
        <v>4</v>
      </c>
      <c r="M59" s="350"/>
      <c r="N59" s="239"/>
      <c r="O59" s="239"/>
      <c r="P59" s="239"/>
      <c r="Q59" s="239" t="s">
        <v>58</v>
      </c>
      <c r="R59" s="239" t="s">
        <v>58</v>
      </c>
      <c r="S59" s="239" t="s">
        <v>58</v>
      </c>
      <c r="T59" s="239" t="s">
        <v>58</v>
      </c>
      <c r="U59" s="239">
        <v>1</v>
      </c>
      <c r="V59" s="239"/>
      <c r="W59" s="239" t="s">
        <v>58</v>
      </c>
      <c r="X59" s="231" t="s">
        <v>58</v>
      </c>
      <c r="Y59" s="231" t="s">
        <v>58</v>
      </c>
      <c r="Z59" s="231" t="s">
        <v>58</v>
      </c>
      <c r="AA59" s="60"/>
      <c r="AB59" s="315"/>
      <c r="AC59" s="184">
        <f t="shared" si="6"/>
        <v>6.1428571428571423</v>
      </c>
    </row>
    <row r="60" spans="1:29" s="326" customFormat="1" ht="19.5" customHeight="1" x14ac:dyDescent="0.4">
      <c r="A60" s="532"/>
      <c r="B60" s="535"/>
      <c r="C60" s="538"/>
      <c r="D60" s="541"/>
      <c r="E60" s="377" t="s">
        <v>70</v>
      </c>
      <c r="F60" s="387" t="s">
        <v>5</v>
      </c>
      <c r="G60" s="328"/>
      <c r="H60" s="387" t="s">
        <v>82</v>
      </c>
      <c r="I60" s="387">
        <v>1</v>
      </c>
      <c r="J60" s="388">
        <v>3</v>
      </c>
      <c r="K60" s="352">
        <f t="shared" si="5"/>
        <v>1.1428571428571428</v>
      </c>
      <c r="L60" s="350">
        <v>4</v>
      </c>
      <c r="M60" s="350"/>
      <c r="N60" s="239"/>
      <c r="O60" s="239"/>
      <c r="P60" s="239"/>
      <c r="Q60" s="239" t="s">
        <v>58</v>
      </c>
      <c r="R60" s="239" t="s">
        <v>58</v>
      </c>
      <c r="S60" s="239" t="s">
        <v>58</v>
      </c>
      <c r="T60" s="239" t="s">
        <v>58</v>
      </c>
      <c r="U60" s="239">
        <v>1</v>
      </c>
      <c r="V60" s="239"/>
      <c r="W60" s="239" t="s">
        <v>58</v>
      </c>
      <c r="X60" s="231" t="s">
        <v>58</v>
      </c>
      <c r="Y60" s="231" t="s">
        <v>58</v>
      </c>
      <c r="Z60" s="231" t="s">
        <v>58</v>
      </c>
      <c r="AA60" s="60"/>
      <c r="AB60" s="315"/>
      <c r="AC60" s="184">
        <f t="shared" si="6"/>
        <v>6.1428571428571423</v>
      </c>
    </row>
    <row r="61" spans="1:29" s="326" customFormat="1" ht="19.5" customHeight="1" x14ac:dyDescent="0.4">
      <c r="A61" s="532"/>
      <c r="B61" s="535"/>
      <c r="C61" s="538"/>
      <c r="D61" s="541"/>
      <c r="E61" s="377" t="s">
        <v>70</v>
      </c>
      <c r="F61" s="387" t="s">
        <v>5</v>
      </c>
      <c r="G61" s="328"/>
      <c r="H61" s="387" t="s">
        <v>80</v>
      </c>
      <c r="I61" s="387">
        <v>1</v>
      </c>
      <c r="J61" s="388">
        <v>3</v>
      </c>
      <c r="K61" s="352">
        <f t="shared" si="5"/>
        <v>1.1428571428571428</v>
      </c>
      <c r="L61" s="350">
        <v>4</v>
      </c>
      <c r="M61" s="350"/>
      <c r="N61" s="239"/>
      <c r="O61" s="239"/>
      <c r="P61" s="239"/>
      <c r="Q61" s="239" t="s">
        <v>58</v>
      </c>
      <c r="R61" s="239" t="s">
        <v>58</v>
      </c>
      <c r="S61" s="239" t="s">
        <v>58</v>
      </c>
      <c r="T61" s="239" t="s">
        <v>58</v>
      </c>
      <c r="U61" s="239">
        <v>1</v>
      </c>
      <c r="V61" s="239"/>
      <c r="W61" s="239" t="s">
        <v>58</v>
      </c>
      <c r="X61" s="231" t="s">
        <v>58</v>
      </c>
      <c r="Y61" s="231" t="s">
        <v>58</v>
      </c>
      <c r="Z61" s="231" t="s">
        <v>58</v>
      </c>
      <c r="AA61" s="60"/>
      <c r="AB61" s="315"/>
      <c r="AC61" s="184">
        <f t="shared" si="6"/>
        <v>6.1428571428571423</v>
      </c>
    </row>
    <row r="62" spans="1:29" s="326" customFormat="1" ht="19.5" customHeight="1" x14ac:dyDescent="0.4">
      <c r="A62" s="532"/>
      <c r="B62" s="535"/>
      <c r="C62" s="538"/>
      <c r="D62" s="541"/>
      <c r="E62" s="377" t="s">
        <v>70</v>
      </c>
      <c r="F62" s="387" t="s">
        <v>5</v>
      </c>
      <c r="G62" s="328"/>
      <c r="H62" s="387" t="s">
        <v>81</v>
      </c>
      <c r="I62" s="387">
        <v>1</v>
      </c>
      <c r="J62" s="388">
        <v>4</v>
      </c>
      <c r="K62" s="352">
        <f t="shared" si="5"/>
        <v>1.1428571428571428</v>
      </c>
      <c r="L62" s="350">
        <v>4</v>
      </c>
      <c r="M62" s="350"/>
      <c r="N62" s="239"/>
      <c r="O62" s="239"/>
      <c r="P62" s="239"/>
      <c r="Q62" s="239" t="s">
        <v>58</v>
      </c>
      <c r="R62" s="239" t="s">
        <v>58</v>
      </c>
      <c r="S62" s="239" t="s">
        <v>58</v>
      </c>
      <c r="T62" s="239" t="s">
        <v>58</v>
      </c>
      <c r="U62" s="239">
        <v>1</v>
      </c>
      <c r="V62" s="239"/>
      <c r="W62" s="239" t="s">
        <v>58</v>
      </c>
      <c r="X62" s="231" t="s">
        <v>58</v>
      </c>
      <c r="Y62" s="231" t="s">
        <v>58</v>
      </c>
      <c r="Z62" s="231" t="s">
        <v>58</v>
      </c>
      <c r="AA62" s="60"/>
      <c r="AB62" s="315"/>
      <c r="AC62" s="184">
        <f t="shared" si="6"/>
        <v>6.1428571428571423</v>
      </c>
    </row>
    <row r="63" spans="1:29" s="326" customFormat="1" ht="13.9" x14ac:dyDescent="0.4">
      <c r="A63" s="532"/>
      <c r="B63" s="535"/>
      <c r="C63" s="538"/>
      <c r="D63" s="541"/>
      <c r="E63" s="377" t="s">
        <v>70</v>
      </c>
      <c r="F63" s="387" t="s">
        <v>5</v>
      </c>
      <c r="G63" s="328"/>
      <c r="H63" s="387" t="s">
        <v>84</v>
      </c>
      <c r="I63" s="387">
        <v>1</v>
      </c>
      <c r="J63" s="388">
        <v>3</v>
      </c>
      <c r="K63" s="352">
        <f t="shared" si="5"/>
        <v>1.1428571428571428</v>
      </c>
      <c r="L63" s="350"/>
      <c r="M63" s="350"/>
      <c r="N63" s="239"/>
      <c r="O63" s="239"/>
      <c r="P63" s="239"/>
      <c r="Q63" s="239" t="s">
        <v>58</v>
      </c>
      <c r="R63" s="239" t="s">
        <v>58</v>
      </c>
      <c r="S63" s="239" t="s">
        <v>58</v>
      </c>
      <c r="T63" s="239" t="s">
        <v>58</v>
      </c>
      <c r="U63" s="239"/>
      <c r="V63" s="239"/>
      <c r="W63" s="239" t="s">
        <v>58</v>
      </c>
      <c r="X63" s="231" t="s">
        <v>58</v>
      </c>
      <c r="Y63" s="231" t="s">
        <v>58</v>
      </c>
      <c r="Z63" s="231" t="s">
        <v>58</v>
      </c>
      <c r="AA63" s="60"/>
      <c r="AB63" s="315"/>
      <c r="AC63" s="184">
        <f t="shared" ref="AC63:AC68" si="7">SUM(K63:AB63)</f>
        <v>1.1428571428571428</v>
      </c>
    </row>
    <row r="64" spans="1:29" s="326" customFormat="1" ht="13.9" x14ac:dyDescent="0.4">
      <c r="A64" s="532"/>
      <c r="B64" s="535"/>
      <c r="C64" s="538"/>
      <c r="D64" s="541"/>
      <c r="E64" s="377" t="s">
        <v>108</v>
      </c>
      <c r="F64" s="387" t="s">
        <v>5</v>
      </c>
      <c r="G64" s="328"/>
      <c r="H64" s="387" t="s">
        <v>65</v>
      </c>
      <c r="I64" s="387">
        <v>4</v>
      </c>
      <c r="J64" s="388">
        <v>3</v>
      </c>
      <c r="K64" s="352"/>
      <c r="L64" s="350"/>
      <c r="M64" s="350"/>
      <c r="N64" s="239"/>
      <c r="O64" s="239"/>
      <c r="P64" s="239"/>
      <c r="Q64" s="239"/>
      <c r="R64" s="239">
        <v>2</v>
      </c>
      <c r="S64" s="239"/>
      <c r="T64" s="239"/>
      <c r="U64" s="239"/>
      <c r="V64" s="239"/>
      <c r="W64" s="239"/>
      <c r="X64" s="231"/>
      <c r="Y64" s="231"/>
      <c r="Z64" s="231"/>
      <c r="AA64" s="60"/>
      <c r="AB64" s="315"/>
      <c r="AC64" s="184">
        <f t="shared" si="7"/>
        <v>2</v>
      </c>
    </row>
    <row r="65" spans="1:29" ht="13.9" x14ac:dyDescent="0.35">
      <c r="A65" s="532"/>
      <c r="B65" s="535"/>
      <c r="C65" s="538"/>
      <c r="D65" s="541"/>
      <c r="E65" s="379"/>
      <c r="F65" s="305"/>
      <c r="G65" s="301"/>
      <c r="H65" s="306"/>
      <c r="I65" s="228"/>
      <c r="J65" s="229"/>
      <c r="K65" s="225"/>
      <c r="L65" s="226"/>
      <c r="M65" s="226"/>
      <c r="N65" s="226"/>
      <c r="O65" s="226"/>
      <c r="P65" s="226"/>
      <c r="Q65" s="226"/>
      <c r="R65" s="226"/>
      <c r="S65" s="226"/>
      <c r="T65" s="226"/>
      <c r="U65" s="226"/>
      <c r="V65" s="226"/>
      <c r="W65" s="226"/>
      <c r="X65" s="226"/>
      <c r="Y65" s="226"/>
      <c r="Z65" s="226"/>
      <c r="AA65" s="226"/>
      <c r="AB65" s="313"/>
      <c r="AC65" s="160">
        <f t="shared" si="7"/>
        <v>0</v>
      </c>
    </row>
    <row r="66" spans="1:29" ht="13.9" x14ac:dyDescent="0.4">
      <c r="A66" s="532"/>
      <c r="B66" s="535"/>
      <c r="C66" s="538"/>
      <c r="D66" s="541"/>
      <c r="E66" s="386"/>
      <c r="F66" s="384"/>
      <c r="G66" s="301"/>
      <c r="H66" s="279"/>
      <c r="I66" s="233"/>
      <c r="J66" s="234"/>
      <c r="K66" s="134"/>
      <c r="L66" s="129"/>
      <c r="M66" s="129"/>
      <c r="N66" s="129"/>
      <c r="O66" s="129"/>
      <c r="P66" s="129"/>
      <c r="Q66" s="209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315"/>
      <c r="AC66" s="160">
        <f t="shared" si="7"/>
        <v>0</v>
      </c>
    </row>
    <row r="67" spans="1:29" ht="13.9" x14ac:dyDescent="0.4">
      <c r="A67" s="532"/>
      <c r="B67" s="535"/>
      <c r="C67" s="538"/>
      <c r="D67" s="541"/>
      <c r="E67" s="386"/>
      <c r="F67" s="305"/>
      <c r="G67" s="301"/>
      <c r="H67" s="306"/>
      <c r="I67" s="228"/>
      <c r="J67" s="229"/>
      <c r="K67" s="225"/>
      <c r="L67" s="226"/>
      <c r="M67" s="226"/>
      <c r="N67" s="226"/>
      <c r="O67" s="226"/>
      <c r="P67" s="226"/>
      <c r="Q67" s="389"/>
      <c r="R67" s="226"/>
      <c r="S67" s="226"/>
      <c r="T67" s="226"/>
      <c r="U67" s="226"/>
      <c r="V67" s="226"/>
      <c r="W67" s="226"/>
      <c r="X67" s="226"/>
      <c r="Y67" s="226"/>
      <c r="Z67" s="226"/>
      <c r="AA67" s="226"/>
      <c r="AB67" s="313"/>
      <c r="AC67" s="160">
        <f t="shared" si="7"/>
        <v>0</v>
      </c>
    </row>
    <row r="68" spans="1:29" ht="13.5" customHeight="1" thickBot="1" x14ac:dyDescent="0.45">
      <c r="A68" s="532"/>
      <c r="B68" s="535"/>
      <c r="C68" s="538"/>
      <c r="D68" s="541"/>
      <c r="E68" s="367"/>
      <c r="F68" s="272"/>
      <c r="G68" s="151"/>
      <c r="H68" s="212"/>
      <c r="I68" s="212"/>
      <c r="J68" s="242"/>
      <c r="K68" s="135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56"/>
      <c r="AC68" s="316">
        <f t="shared" si="7"/>
        <v>0</v>
      </c>
    </row>
    <row r="69" spans="1:29" ht="13.9" thickBot="1" x14ac:dyDescent="0.4">
      <c r="A69" s="532"/>
      <c r="B69" s="535"/>
      <c r="C69" s="538"/>
      <c r="D69" s="541"/>
      <c r="E69" s="288" t="s">
        <v>39</v>
      </c>
      <c r="F69" s="280"/>
      <c r="G69" s="257"/>
      <c r="H69" s="257"/>
      <c r="I69" s="257"/>
      <c r="J69" s="258"/>
      <c r="K69" s="192">
        <f>SUM(K49:K68)</f>
        <v>15.999999999999995</v>
      </c>
      <c r="L69" s="192">
        <f>SUM(L49:L68)</f>
        <v>32</v>
      </c>
      <c r="M69" s="192">
        <f t="shared" ref="M69:AB69" si="8">SUM(M49:M68)</f>
        <v>0</v>
      </c>
      <c r="N69" s="192">
        <f t="shared" si="8"/>
        <v>0</v>
      </c>
      <c r="O69" s="192">
        <f t="shared" si="8"/>
        <v>0</v>
      </c>
      <c r="P69" s="192">
        <f t="shared" si="8"/>
        <v>0</v>
      </c>
      <c r="Q69" s="192">
        <f t="shared" si="8"/>
        <v>0</v>
      </c>
      <c r="R69" s="192">
        <f t="shared" si="8"/>
        <v>2</v>
      </c>
      <c r="S69" s="192">
        <f t="shared" si="8"/>
        <v>0</v>
      </c>
      <c r="T69" s="192">
        <f t="shared" si="8"/>
        <v>0</v>
      </c>
      <c r="U69" s="192">
        <f t="shared" si="8"/>
        <v>12</v>
      </c>
      <c r="V69" s="192">
        <f t="shared" si="8"/>
        <v>0</v>
      </c>
      <c r="W69" s="192">
        <f t="shared" si="8"/>
        <v>0</v>
      </c>
      <c r="X69" s="192">
        <f t="shared" si="8"/>
        <v>0</v>
      </c>
      <c r="Y69" s="192">
        <f t="shared" si="8"/>
        <v>0</v>
      </c>
      <c r="Z69" s="192">
        <f t="shared" si="8"/>
        <v>0</v>
      </c>
      <c r="AA69" s="192">
        <f t="shared" si="8"/>
        <v>0</v>
      </c>
      <c r="AB69" s="192">
        <f t="shared" si="8"/>
        <v>0</v>
      </c>
      <c r="AC69" s="190">
        <f>SUM(AC49:AC68)</f>
        <v>61.999999999999979</v>
      </c>
    </row>
    <row r="70" spans="1:29" ht="11.25" customHeight="1" thickBot="1" x14ac:dyDescent="0.4">
      <c r="A70" s="532"/>
      <c r="B70" s="535"/>
      <c r="C70" s="538"/>
      <c r="D70" s="541"/>
      <c r="E70" s="289"/>
      <c r="F70" s="281"/>
      <c r="G70" s="259"/>
      <c r="H70" s="259"/>
      <c r="I70" s="259"/>
      <c r="J70" s="260"/>
      <c r="K70" s="261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20"/>
    </row>
    <row r="71" spans="1:29" ht="13.9" thickBot="1" x14ac:dyDescent="0.4">
      <c r="A71" s="532"/>
      <c r="B71" s="535"/>
      <c r="C71" s="538"/>
      <c r="D71" s="541"/>
      <c r="E71" s="290" t="s">
        <v>34</v>
      </c>
      <c r="F71" s="282"/>
      <c r="G71" s="52"/>
      <c r="H71" s="52"/>
      <c r="I71" s="52"/>
      <c r="J71" s="73"/>
      <c r="K71" s="5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55"/>
    </row>
    <row r="72" spans="1:29" ht="14.25" customHeight="1" x14ac:dyDescent="0.35">
      <c r="A72" s="532"/>
      <c r="B72" s="535"/>
      <c r="C72" s="538"/>
      <c r="D72" s="541"/>
      <c r="E72" s="291"/>
      <c r="F72" s="283"/>
      <c r="G72" s="42"/>
      <c r="H72" s="42"/>
      <c r="I72" s="42"/>
      <c r="J72" s="66"/>
      <c r="K72" s="67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68"/>
    </row>
    <row r="73" spans="1:29" ht="13.5" x14ac:dyDescent="0.35">
      <c r="A73" s="532"/>
      <c r="B73" s="535"/>
      <c r="C73" s="538"/>
      <c r="D73" s="541"/>
      <c r="E73" s="292" t="s">
        <v>35</v>
      </c>
      <c r="F73" s="284"/>
      <c r="G73" s="34"/>
      <c r="H73" s="34"/>
      <c r="I73" s="34"/>
      <c r="J73" s="40"/>
      <c r="K73" s="35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150"/>
      <c r="AC73" s="49"/>
    </row>
    <row r="74" spans="1:29" ht="18.75" customHeight="1" x14ac:dyDescent="0.35">
      <c r="A74" s="532"/>
      <c r="B74" s="535"/>
      <c r="C74" s="538"/>
      <c r="D74" s="541"/>
      <c r="E74" s="293"/>
      <c r="F74" s="285"/>
      <c r="G74" s="20"/>
      <c r="H74" s="20"/>
      <c r="I74" s="147"/>
      <c r="J74" s="148"/>
      <c r="K74" s="50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159"/>
      <c r="AC74" s="149"/>
    </row>
    <row r="75" spans="1:29" ht="14.25" customHeight="1" thickBot="1" x14ac:dyDescent="0.4">
      <c r="A75" s="532"/>
      <c r="B75" s="535"/>
      <c r="C75" s="538"/>
      <c r="D75" s="541"/>
      <c r="E75" s="294" t="s">
        <v>37</v>
      </c>
      <c r="F75" s="286"/>
      <c r="G75" s="26"/>
      <c r="H75" s="26"/>
      <c r="I75" s="26"/>
      <c r="J75" s="65"/>
      <c r="K75" s="29">
        <f t="shared" ref="K75:W75" si="9">SUM(K74:K74)</f>
        <v>0</v>
      </c>
      <c r="L75" s="29">
        <f t="shared" si="9"/>
        <v>0</v>
      </c>
      <c r="M75" s="29">
        <f t="shared" si="9"/>
        <v>0</v>
      </c>
      <c r="N75" s="29">
        <f t="shared" si="9"/>
        <v>0</v>
      </c>
      <c r="O75" s="29">
        <f t="shared" si="9"/>
        <v>0</v>
      </c>
      <c r="P75" s="29">
        <f t="shared" si="9"/>
        <v>0</v>
      </c>
      <c r="Q75" s="29">
        <f t="shared" si="9"/>
        <v>0</v>
      </c>
      <c r="R75" s="29">
        <f t="shared" si="9"/>
        <v>0</v>
      </c>
      <c r="S75" s="29">
        <f t="shared" si="9"/>
        <v>0</v>
      </c>
      <c r="T75" s="29">
        <f t="shared" si="9"/>
        <v>0</v>
      </c>
      <c r="U75" s="29">
        <f t="shared" si="9"/>
        <v>0</v>
      </c>
      <c r="V75" s="29">
        <f t="shared" si="9"/>
        <v>0</v>
      </c>
      <c r="W75" s="29">
        <f t="shared" si="9"/>
        <v>0</v>
      </c>
      <c r="X75" s="29"/>
      <c r="Y75" s="29">
        <f>SUM(Y74:Y74)</f>
        <v>0</v>
      </c>
      <c r="Z75" s="29">
        <f>SUM(Z74:Z74)</f>
        <v>0</v>
      </c>
      <c r="AA75" s="29">
        <f>SUM(AA74:AA74)</f>
        <v>0</v>
      </c>
      <c r="AB75" s="29">
        <f>SUM(AB74:AB74)</f>
        <v>0</v>
      </c>
      <c r="AC75" s="30"/>
    </row>
    <row r="76" spans="1:29" ht="13.9" thickBot="1" x14ac:dyDescent="0.4">
      <c r="A76" s="532"/>
      <c r="B76" s="535"/>
      <c r="C76" s="538"/>
      <c r="D76" s="541"/>
      <c r="E76" s="295" t="s">
        <v>40</v>
      </c>
      <c r="F76" s="282"/>
      <c r="G76" s="52"/>
      <c r="H76" s="52"/>
      <c r="I76" s="52"/>
      <c r="J76" s="73"/>
      <c r="K76" s="29">
        <f t="shared" ref="K76:AB76" si="10">SUM(K69,K71,K73,K75)</f>
        <v>15.999999999999995</v>
      </c>
      <c r="L76" s="29">
        <f t="shared" si="10"/>
        <v>32</v>
      </c>
      <c r="M76" s="29">
        <f t="shared" si="10"/>
        <v>0</v>
      </c>
      <c r="N76" s="29">
        <f t="shared" si="10"/>
        <v>0</v>
      </c>
      <c r="O76" s="29">
        <f t="shared" si="10"/>
        <v>0</v>
      </c>
      <c r="P76" s="29">
        <f t="shared" si="10"/>
        <v>0</v>
      </c>
      <c r="Q76" s="29">
        <f t="shared" si="10"/>
        <v>0</v>
      </c>
      <c r="R76" s="29">
        <f t="shared" si="10"/>
        <v>2</v>
      </c>
      <c r="S76" s="29">
        <f t="shared" si="10"/>
        <v>0</v>
      </c>
      <c r="T76" s="29">
        <f t="shared" si="10"/>
        <v>0</v>
      </c>
      <c r="U76" s="29">
        <f t="shared" si="10"/>
        <v>12</v>
      </c>
      <c r="V76" s="29">
        <f t="shared" si="10"/>
        <v>0</v>
      </c>
      <c r="W76" s="29">
        <f t="shared" si="10"/>
        <v>0</v>
      </c>
      <c r="X76" s="29">
        <f t="shared" si="10"/>
        <v>0</v>
      </c>
      <c r="Y76" s="29">
        <f t="shared" si="10"/>
        <v>0</v>
      </c>
      <c r="Z76" s="29">
        <f t="shared" si="10"/>
        <v>0</v>
      </c>
      <c r="AA76" s="29">
        <f t="shared" si="10"/>
        <v>0</v>
      </c>
      <c r="AB76" s="29">
        <f t="shared" si="10"/>
        <v>0</v>
      </c>
      <c r="AC76" s="161">
        <f>SUM(K76:AB76)</f>
        <v>61.999999999999993</v>
      </c>
    </row>
    <row r="77" spans="1:29" ht="13.9" thickBot="1" x14ac:dyDescent="0.4">
      <c r="A77" s="532"/>
      <c r="B77" s="535"/>
      <c r="C77" s="538"/>
      <c r="D77" s="541"/>
      <c r="E77" s="295"/>
      <c r="F77" s="282"/>
      <c r="G77" s="52"/>
      <c r="H77" s="52"/>
      <c r="I77" s="52"/>
      <c r="J77" s="73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55"/>
    </row>
    <row r="78" spans="1:29" ht="13.9" thickBot="1" x14ac:dyDescent="0.4">
      <c r="A78" s="533"/>
      <c r="B78" s="536"/>
      <c r="C78" s="539"/>
      <c r="D78" s="543"/>
      <c r="E78" s="296" t="s">
        <v>41</v>
      </c>
      <c r="F78" s="287"/>
      <c r="G78" s="76"/>
      <c r="H78" s="76"/>
      <c r="I78" s="77"/>
      <c r="J78" s="78"/>
      <c r="K78" s="29">
        <f t="shared" ref="K78:AC78" si="11">SUM(K33,K76)</f>
        <v>47.999999999999993</v>
      </c>
      <c r="L78" s="29">
        <f t="shared" si="11"/>
        <v>64</v>
      </c>
      <c r="M78" s="29">
        <f t="shared" si="11"/>
        <v>0</v>
      </c>
      <c r="N78" s="29">
        <f t="shared" si="11"/>
        <v>1</v>
      </c>
      <c r="O78" s="29">
        <f t="shared" si="11"/>
        <v>0.5</v>
      </c>
      <c r="P78" s="29">
        <f t="shared" si="11"/>
        <v>0</v>
      </c>
      <c r="Q78" s="29">
        <f t="shared" si="11"/>
        <v>0</v>
      </c>
      <c r="R78" s="29">
        <f t="shared" si="11"/>
        <v>2</v>
      </c>
      <c r="S78" s="29">
        <f t="shared" si="11"/>
        <v>0</v>
      </c>
      <c r="T78" s="29">
        <f t="shared" si="11"/>
        <v>0</v>
      </c>
      <c r="U78" s="29">
        <f t="shared" si="11"/>
        <v>29</v>
      </c>
      <c r="V78" s="29">
        <f t="shared" si="11"/>
        <v>0</v>
      </c>
      <c r="W78" s="29">
        <f t="shared" si="11"/>
        <v>0</v>
      </c>
      <c r="X78" s="29">
        <f t="shared" si="11"/>
        <v>0</v>
      </c>
      <c r="Y78" s="29">
        <f t="shared" si="11"/>
        <v>0</v>
      </c>
      <c r="Z78" s="29">
        <f t="shared" si="11"/>
        <v>0</v>
      </c>
      <c r="AA78" s="29">
        <f t="shared" si="11"/>
        <v>0</v>
      </c>
      <c r="AB78" s="29">
        <f t="shared" si="11"/>
        <v>0</v>
      </c>
      <c r="AC78" s="29">
        <f t="shared" si="11"/>
        <v>144.5</v>
      </c>
    </row>
    <row r="79" spans="1:29" ht="13.9" x14ac:dyDescent="0.35">
      <c r="A79" s="275"/>
      <c r="B79" s="276"/>
      <c r="C79" s="276"/>
      <c r="D79" s="277"/>
    </row>
    <row r="80" spans="1:29" ht="13.9" x14ac:dyDescent="0.4">
      <c r="A80" s="275"/>
      <c r="B80" s="276"/>
      <c r="C80" s="276"/>
      <c r="D80" s="277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spans="1:29" ht="13.9" x14ac:dyDescent="0.4"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2" t="s">
        <v>101</v>
      </c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0"/>
    </row>
    <row r="82" spans="1:29" ht="13.9" x14ac:dyDescent="0.4">
      <c r="A82" s="527" t="s">
        <v>116</v>
      </c>
      <c r="B82" s="527"/>
      <c r="C82" s="527"/>
      <c r="D82" s="527"/>
      <c r="E82" s="527"/>
      <c r="F82" s="527"/>
      <c r="G82" s="527"/>
      <c r="H82" s="527"/>
      <c r="I82" s="527"/>
      <c r="J82" s="527"/>
      <c r="K82" s="527"/>
      <c r="L82" s="527"/>
      <c r="M82" s="527"/>
      <c r="N82" s="527"/>
      <c r="O82" s="527"/>
      <c r="P82" s="527"/>
      <c r="Q82" s="527"/>
      <c r="R82" s="527"/>
      <c r="S82" s="527"/>
      <c r="T82" s="527"/>
      <c r="U82" s="527"/>
      <c r="V82" s="527"/>
      <c r="W82" s="527"/>
      <c r="X82" s="527"/>
      <c r="Y82" s="527"/>
      <c r="Z82" s="527"/>
      <c r="AA82" s="527"/>
      <c r="AB82" s="527"/>
      <c r="AC82" s="527"/>
    </row>
    <row r="83" spans="1:29" ht="13.9" x14ac:dyDescent="0.4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4"/>
      <c r="S83" s="512" t="s">
        <v>117</v>
      </c>
      <c r="T83" s="512"/>
      <c r="U83" s="512"/>
      <c r="V83" s="512"/>
      <c r="W83" s="512"/>
      <c r="X83" s="512"/>
      <c r="Y83" s="512"/>
      <c r="Z83" s="2"/>
      <c r="AA83" s="2"/>
      <c r="AB83" s="84"/>
      <c r="AC83" s="80"/>
    </row>
    <row r="84" spans="1:29" ht="13.9" x14ac:dyDescent="0.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0"/>
    </row>
    <row r="85" spans="1:29" ht="13.9" x14ac:dyDescent="0.4">
      <c r="A85" s="80"/>
      <c r="B85" s="80"/>
      <c r="C85" s="80"/>
      <c r="D85" s="80"/>
      <c r="E85" s="394"/>
      <c r="F85" s="351"/>
      <c r="G85" s="395"/>
      <c r="H85" s="396"/>
      <c r="I85" s="351"/>
      <c r="J85" s="351"/>
      <c r="K85" s="397"/>
      <c r="L85" s="397"/>
      <c r="M85" s="397"/>
      <c r="N85" s="397"/>
      <c r="O85" s="397"/>
      <c r="P85" s="397"/>
      <c r="Q85" s="397"/>
      <c r="R85" s="397"/>
      <c r="S85" s="397"/>
      <c r="T85" s="397"/>
      <c r="U85" s="397"/>
      <c r="V85" s="84"/>
      <c r="W85" s="84"/>
      <c r="X85" s="84"/>
      <c r="Y85" s="84"/>
      <c r="Z85" s="84"/>
      <c r="AA85" s="84"/>
      <c r="AB85" s="84"/>
      <c r="AC85" s="80"/>
    </row>
    <row r="86" spans="1:29" ht="13.9" x14ac:dyDescent="0.4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528"/>
      <c r="S86" s="528"/>
      <c r="T86" s="528"/>
      <c r="U86" s="528"/>
      <c r="V86" s="528"/>
      <c r="W86" s="528"/>
      <c r="X86" s="528"/>
      <c r="Y86" s="528"/>
      <c r="Z86" s="528"/>
      <c r="AA86" s="528"/>
      <c r="AB86" s="528"/>
      <c r="AC86" s="80"/>
    </row>
    <row r="87" spans="1:29" ht="13.9" x14ac:dyDescent="0.4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5"/>
      <c r="S87" s="85"/>
      <c r="T87" s="85"/>
      <c r="U87" s="85"/>
      <c r="V87" s="511"/>
      <c r="W87" s="511"/>
      <c r="X87" s="511"/>
      <c r="Y87" s="511"/>
      <c r="Z87" s="85"/>
      <c r="AA87" s="85"/>
      <c r="AB87" s="85"/>
      <c r="AC87" s="80"/>
    </row>
    <row r="88" spans="1:29" ht="13.9" x14ac:dyDescent="0.4">
      <c r="A88" s="80"/>
      <c r="B88" s="80"/>
      <c r="C88" s="80"/>
      <c r="D88" s="80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6"/>
      <c r="S88"/>
      <c r="T88"/>
      <c r="U88" s="512"/>
      <c r="V88" s="512"/>
      <c r="W88" s="512"/>
      <c r="X88" s="512"/>
      <c r="Y88" s="512"/>
      <c r="Z88" s="512"/>
      <c r="AA88" s="3"/>
      <c r="AB88" s="6"/>
      <c r="AC88" s="81"/>
    </row>
    <row r="89" spans="1:29" ht="13.9" x14ac:dyDescent="0.4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0"/>
    </row>
  </sheetData>
  <mergeCells count="45">
    <mergeCell ref="G5:G6"/>
    <mergeCell ref="H5:H6"/>
    <mergeCell ref="I5:I6"/>
    <mergeCell ref="J5:J6"/>
    <mergeCell ref="A1:AC1"/>
    <mergeCell ref="A3:AC3"/>
    <mergeCell ref="A5:A6"/>
    <mergeCell ref="B5:B6"/>
    <mergeCell ref="C5:C6"/>
    <mergeCell ref="D5:D6"/>
    <mergeCell ref="E5:E6"/>
    <mergeCell ref="F5:F6"/>
    <mergeCell ref="K5:AB5"/>
    <mergeCell ref="AC5:AC6"/>
    <mergeCell ref="A43:AC43"/>
    <mergeCell ref="AC46:AC47"/>
    <mergeCell ref="A45:AC45"/>
    <mergeCell ref="A7:AC7"/>
    <mergeCell ref="A9:A33"/>
    <mergeCell ref="B9:B33"/>
    <mergeCell ref="C9:C33"/>
    <mergeCell ref="D9:D33"/>
    <mergeCell ref="A35:AC35"/>
    <mergeCell ref="T40:Z40"/>
    <mergeCell ref="V87:Y87"/>
    <mergeCell ref="U88:Z88"/>
    <mergeCell ref="A49:A78"/>
    <mergeCell ref="B49:B78"/>
    <mergeCell ref="C49:C78"/>
    <mergeCell ref="D49:D78"/>
    <mergeCell ref="R86:AB86"/>
    <mergeCell ref="A82:AC82"/>
    <mergeCell ref="S83:Y83"/>
    <mergeCell ref="A48:AC48"/>
    <mergeCell ref="C46:C47"/>
    <mergeCell ref="D46:D47"/>
    <mergeCell ref="E46:E47"/>
    <mergeCell ref="F46:F47"/>
    <mergeCell ref="G46:G47"/>
    <mergeCell ref="I46:I47"/>
    <mergeCell ref="J46:J47"/>
    <mergeCell ref="K46:AB46"/>
    <mergeCell ref="H46:H47"/>
    <mergeCell ref="A46:A47"/>
    <mergeCell ref="B46:B47"/>
  </mergeCells>
  <phoneticPr fontId="0" type="noConversion"/>
  <conditionalFormatting sqref="E8 K26:AB26 E27 K32:AB32 L33:AB33">
    <cfRule type="cellIs" dxfId="12" priority="26" stopIfTrue="1" operator="equal">
      <formula>0</formula>
    </cfRule>
  </conditionalFormatting>
  <conditionalFormatting sqref="E49">
    <cfRule type="cellIs" dxfId="11" priority="5" stopIfTrue="1" operator="equal">
      <formula>0</formula>
    </cfRule>
  </conditionalFormatting>
  <conditionalFormatting sqref="K69:AB69 K75:AB77">
    <cfRule type="cellIs" dxfId="10" priority="6" stopIfTrue="1" operator="equal">
      <formula>0</formula>
    </cfRule>
  </conditionalFormatting>
  <conditionalFormatting sqref="K78:AC78">
    <cfRule type="cellIs" dxfId="9" priority="1" stopIfTrue="1" operator="equal">
      <formula>0</formula>
    </cfRule>
  </conditionalFormatting>
  <pageMargins left="0.19685039370078741" right="0.19685039370078741" top="0.19685039370078741" bottom="0.19685039370078741" header="0.31496062992125984" footer="0.31496062992125984"/>
  <pageSetup paperSize="9" scale="65" fitToHeight="0" orientation="landscape" r:id="rId1"/>
  <headerFooter alignWithMargins="0"/>
  <rowBreaks count="1" manualBreakCount="1">
    <brk id="4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2"/>
    <pageSetUpPr fitToPage="1"/>
  </sheetPr>
  <dimension ref="A1:AO66"/>
  <sheetViews>
    <sheetView view="pageBreakPreview" topLeftCell="A9" zoomScale="70" zoomScaleNormal="75" zoomScaleSheetLayoutView="70" workbookViewId="0">
      <selection activeCell="E32" sqref="E32"/>
    </sheetView>
  </sheetViews>
  <sheetFormatPr defaultRowHeight="12.75" x14ac:dyDescent="0.35"/>
  <cols>
    <col min="1" max="1" width="4.1328125" style="1" customWidth="1"/>
    <col min="2" max="2" width="13.265625" style="1" customWidth="1"/>
    <col min="3" max="3" width="9.86328125" style="1" customWidth="1"/>
    <col min="4" max="4" width="4.86328125" style="1" customWidth="1"/>
    <col min="5" max="5" width="33.265625" style="1" customWidth="1"/>
    <col min="6" max="6" width="5.1328125" style="1" customWidth="1"/>
    <col min="7" max="7" width="6.3984375" style="1" customWidth="1"/>
    <col min="8" max="8" width="4.1328125" style="1" customWidth="1"/>
    <col min="9" max="9" width="5.73046875" style="1" customWidth="1"/>
    <col min="10" max="10" width="5" style="1" customWidth="1"/>
    <col min="11" max="11" width="5.59765625" style="1" customWidth="1"/>
    <col min="12" max="12" width="6.1328125" style="1" customWidth="1"/>
    <col min="13" max="13" width="5" style="1" customWidth="1"/>
    <col min="14" max="14" width="4.3984375" style="1" customWidth="1"/>
    <col min="15" max="15" width="4" style="1" customWidth="1"/>
    <col min="16" max="16" width="3.86328125" style="1" customWidth="1"/>
    <col min="17" max="17" width="4.86328125" style="1" customWidth="1"/>
    <col min="18" max="18" width="5" style="1" customWidth="1"/>
    <col min="19" max="29" width="7.73046875" style="1" customWidth="1"/>
    <col min="30" max="30" width="9.1328125" customWidth="1"/>
  </cols>
  <sheetData>
    <row r="1" spans="1:29" s="5" customFormat="1" ht="21" customHeight="1" x14ac:dyDescent="0.35">
      <c r="A1" s="551" t="s">
        <v>56</v>
      </c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  <c r="Q1" s="551"/>
      <c r="R1" s="551"/>
      <c r="S1" s="551"/>
      <c r="T1" s="551"/>
      <c r="U1" s="551"/>
      <c r="V1" s="551"/>
      <c r="W1" s="551"/>
      <c r="X1" s="551"/>
      <c r="Y1" s="551"/>
      <c r="Z1" s="551"/>
      <c r="AA1" s="551"/>
      <c r="AB1" s="551"/>
      <c r="AC1" s="551"/>
    </row>
    <row r="2" spans="1:29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s="5" customFormat="1" ht="21" customHeight="1" x14ac:dyDescent="0.35">
      <c r="A3" s="526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526"/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6"/>
      <c r="N3" s="526"/>
      <c r="O3" s="526"/>
      <c r="P3" s="526"/>
      <c r="Q3" s="526"/>
      <c r="R3" s="526"/>
      <c r="S3" s="526"/>
      <c r="T3" s="526"/>
      <c r="U3" s="526"/>
      <c r="V3" s="526"/>
      <c r="W3" s="526"/>
      <c r="X3" s="526"/>
      <c r="Y3" s="526"/>
      <c r="Z3" s="526"/>
      <c r="AA3" s="526"/>
      <c r="AB3" s="526"/>
      <c r="AC3" s="526"/>
    </row>
    <row r="4" spans="1:29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4.25" customHeight="1" x14ac:dyDescent="0.35">
      <c r="A5" s="513" t="s">
        <v>7</v>
      </c>
      <c r="B5" s="481" t="s">
        <v>8</v>
      </c>
      <c r="C5" s="481" t="s">
        <v>9</v>
      </c>
      <c r="D5" s="516" t="s">
        <v>10</v>
      </c>
      <c r="E5" s="518" t="s">
        <v>6</v>
      </c>
      <c r="F5" s="520" t="s">
        <v>0</v>
      </c>
      <c r="G5" s="524" t="s">
        <v>3</v>
      </c>
      <c r="H5" s="529" t="s">
        <v>11</v>
      </c>
      <c r="I5" s="520" t="s">
        <v>1</v>
      </c>
      <c r="J5" s="522" t="s">
        <v>12</v>
      </c>
      <c r="K5" s="544" t="s">
        <v>13</v>
      </c>
      <c r="L5" s="545"/>
      <c r="M5" s="545"/>
      <c r="N5" s="545"/>
      <c r="O5" s="545"/>
      <c r="P5" s="545"/>
      <c r="Q5" s="545"/>
      <c r="R5" s="545"/>
      <c r="S5" s="545"/>
      <c r="T5" s="545"/>
      <c r="U5" s="545"/>
      <c r="V5" s="545"/>
      <c r="W5" s="545"/>
      <c r="X5" s="545"/>
      <c r="Y5" s="545"/>
      <c r="Z5" s="545"/>
      <c r="AA5" s="545"/>
      <c r="AB5" s="545"/>
      <c r="AC5" s="546" t="s">
        <v>14</v>
      </c>
    </row>
    <row r="6" spans="1:29" s="11" customFormat="1" ht="116.25" customHeight="1" thickBot="1" x14ac:dyDescent="0.35">
      <c r="A6" s="514"/>
      <c r="B6" s="515"/>
      <c r="C6" s="515"/>
      <c r="D6" s="517"/>
      <c r="E6" s="519"/>
      <c r="F6" s="521"/>
      <c r="G6" s="525"/>
      <c r="H6" s="530"/>
      <c r="I6" s="521"/>
      <c r="J6" s="523"/>
      <c r="K6" s="10" t="s">
        <v>15</v>
      </c>
      <c r="L6" s="9" t="s">
        <v>16</v>
      </c>
      <c r="M6" s="9" t="s">
        <v>17</v>
      </c>
      <c r="N6" s="9" t="s">
        <v>18</v>
      </c>
      <c r="O6" s="9" t="s">
        <v>19</v>
      </c>
      <c r="P6" s="9" t="s">
        <v>20</v>
      </c>
      <c r="Q6" s="9" t="s">
        <v>21</v>
      </c>
      <c r="R6" s="9" t="s">
        <v>55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B6" s="9" t="s">
        <v>32</v>
      </c>
      <c r="AC6" s="547"/>
    </row>
    <row r="7" spans="1:29" s="13" customFormat="1" ht="13.5" customHeight="1" thickBot="1" x14ac:dyDescent="0.4">
      <c r="A7" s="576" t="s">
        <v>33</v>
      </c>
      <c r="B7" s="510"/>
      <c r="C7" s="510"/>
      <c r="D7" s="510"/>
      <c r="E7" s="510"/>
      <c r="F7" s="510"/>
      <c r="G7" s="510"/>
      <c r="H7" s="510"/>
      <c r="I7" s="510"/>
      <c r="J7" s="510"/>
      <c r="K7" s="510"/>
      <c r="L7" s="510"/>
      <c r="M7" s="510"/>
      <c r="N7" s="510"/>
      <c r="O7" s="510"/>
      <c r="P7" s="510"/>
      <c r="Q7" s="510"/>
      <c r="R7" s="510"/>
      <c r="S7" s="510"/>
      <c r="T7" s="510"/>
      <c r="U7" s="510"/>
      <c r="V7" s="510"/>
      <c r="W7" s="510"/>
      <c r="X7" s="510"/>
      <c r="Y7" s="510"/>
      <c r="Z7" s="510"/>
      <c r="AA7" s="510"/>
      <c r="AB7" s="510"/>
      <c r="AC7" s="552"/>
    </row>
    <row r="8" spans="1:29" s="13" customFormat="1" ht="13.5" customHeight="1" thickBot="1" x14ac:dyDescent="0.4">
      <c r="A8" s="230"/>
      <c r="B8" s="355"/>
      <c r="C8" s="356"/>
      <c r="D8" s="356"/>
      <c r="E8" s="356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56"/>
      <c r="AB8" s="356"/>
      <c r="AC8" s="357"/>
    </row>
    <row r="9" spans="1:29" s="13" customFormat="1" ht="47.25" customHeight="1" x14ac:dyDescent="0.4">
      <c r="A9" s="580">
        <v>4</v>
      </c>
      <c r="B9" s="577" t="s">
        <v>99</v>
      </c>
      <c r="C9" s="586" t="s">
        <v>100</v>
      </c>
      <c r="D9" s="583">
        <v>0.25</v>
      </c>
      <c r="E9" s="377" t="s">
        <v>70</v>
      </c>
      <c r="F9" s="387" t="s">
        <v>5</v>
      </c>
      <c r="G9" s="328"/>
      <c r="H9" s="387" t="s">
        <v>91</v>
      </c>
      <c r="I9" s="387">
        <v>1</v>
      </c>
      <c r="J9" s="388">
        <v>6</v>
      </c>
      <c r="K9" s="352"/>
      <c r="L9" s="350">
        <v>32</v>
      </c>
      <c r="M9" s="350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1"/>
      <c r="Y9" s="231"/>
      <c r="Z9" s="231"/>
      <c r="AA9" s="60"/>
      <c r="AB9" s="180"/>
      <c r="AC9" s="184">
        <f>SUM(K9:AB9)</f>
        <v>32</v>
      </c>
    </row>
    <row r="10" spans="1:29" s="13" customFormat="1" ht="13.5" customHeight="1" x14ac:dyDescent="0.4">
      <c r="A10" s="581"/>
      <c r="B10" s="578"/>
      <c r="C10" s="587"/>
      <c r="D10" s="584"/>
      <c r="E10" s="19"/>
      <c r="F10" s="58"/>
      <c r="G10" s="58"/>
      <c r="H10" s="58"/>
      <c r="I10" s="58"/>
      <c r="J10" s="59"/>
      <c r="K10" s="128"/>
      <c r="L10" s="60"/>
      <c r="M10" s="60"/>
      <c r="N10" s="60"/>
      <c r="O10" s="60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298"/>
      <c r="AB10" s="303"/>
      <c r="AC10" s="160">
        <f>SUM(K10:AB10)</f>
        <v>0</v>
      </c>
    </row>
    <row r="11" spans="1:29" s="13" customFormat="1" ht="16.5" customHeight="1" thickBot="1" x14ac:dyDescent="0.45">
      <c r="A11" s="581"/>
      <c r="B11" s="578"/>
      <c r="C11" s="587"/>
      <c r="D11" s="584"/>
      <c r="E11" s="378"/>
      <c r="F11" s="233"/>
      <c r="G11" s="233"/>
      <c r="H11" s="233"/>
      <c r="I11" s="233"/>
      <c r="J11" s="234"/>
      <c r="K11" s="128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315"/>
      <c r="AC11" s="316">
        <f>SUM(K11:AB11)</f>
        <v>0</v>
      </c>
    </row>
    <row r="12" spans="1:29" s="13" customFormat="1" ht="13.5" customHeight="1" x14ac:dyDescent="0.4">
      <c r="A12" s="581"/>
      <c r="B12" s="578"/>
      <c r="C12" s="587"/>
      <c r="D12" s="584"/>
      <c r="E12" s="299"/>
      <c r="F12" s="56"/>
      <c r="G12" s="56"/>
      <c r="H12" s="56"/>
      <c r="I12" s="56"/>
      <c r="J12" s="186"/>
      <c r="K12" s="187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241"/>
    </row>
    <row r="13" spans="1:29" s="13" customFormat="1" ht="13.5" customHeight="1" thickBot="1" x14ac:dyDescent="0.4">
      <c r="A13" s="581"/>
      <c r="B13" s="578"/>
      <c r="C13" s="587"/>
      <c r="D13" s="584"/>
      <c r="E13" s="25" t="s">
        <v>39</v>
      </c>
      <c r="F13" s="26"/>
      <c r="G13" s="26"/>
      <c r="H13" s="26"/>
      <c r="I13" s="26"/>
      <c r="J13" s="27"/>
      <c r="K13" s="29">
        <f t="shared" ref="K13:AC13" si="0">SUM(K9:K12)</f>
        <v>0</v>
      </c>
      <c r="L13" s="29">
        <f t="shared" si="0"/>
        <v>32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0</v>
      </c>
      <c r="W13" s="29">
        <f t="shared" si="0"/>
        <v>0</v>
      </c>
      <c r="X13" s="29">
        <f t="shared" si="0"/>
        <v>0</v>
      </c>
      <c r="Y13" s="29">
        <f t="shared" si="0"/>
        <v>0</v>
      </c>
      <c r="Z13" s="29">
        <f t="shared" si="0"/>
        <v>0</v>
      </c>
      <c r="AA13" s="29">
        <f t="shared" si="0"/>
        <v>0</v>
      </c>
      <c r="AB13" s="29">
        <f t="shared" si="0"/>
        <v>0</v>
      </c>
      <c r="AC13" s="30">
        <f t="shared" si="0"/>
        <v>32</v>
      </c>
    </row>
    <row r="14" spans="1:29" s="13" customFormat="1" ht="13.5" customHeight="1" x14ac:dyDescent="0.4">
      <c r="A14" s="581"/>
      <c r="B14" s="578"/>
      <c r="C14" s="587"/>
      <c r="D14" s="584"/>
      <c r="E14" s="140"/>
      <c r="F14" s="14"/>
      <c r="G14" s="14"/>
      <c r="H14" s="14"/>
      <c r="I14" s="14"/>
      <c r="J14" s="15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42"/>
      <c r="AC14" s="24"/>
    </row>
    <row r="15" spans="1:29" s="13" customFormat="1" ht="13.5" customHeight="1" thickBot="1" x14ac:dyDescent="0.4">
      <c r="A15" s="581"/>
      <c r="B15" s="578"/>
      <c r="C15" s="587"/>
      <c r="D15" s="584"/>
      <c r="E15" s="125" t="s">
        <v>34</v>
      </c>
      <c r="F15" s="120"/>
      <c r="G15" s="120"/>
      <c r="H15" s="120"/>
      <c r="I15" s="120"/>
      <c r="J15" s="121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149"/>
    </row>
    <row r="16" spans="1:29" s="13" customFormat="1" ht="13.5" customHeight="1" x14ac:dyDescent="0.35">
      <c r="A16" s="581"/>
      <c r="B16" s="578"/>
      <c r="C16" s="587"/>
      <c r="D16" s="584"/>
      <c r="E16" s="37"/>
      <c r="F16" s="14"/>
      <c r="G16" s="14"/>
      <c r="H16" s="14"/>
      <c r="I16" s="14"/>
      <c r="J16" s="38"/>
      <c r="K16" s="39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42"/>
      <c r="AC16" s="18"/>
    </row>
    <row r="17" spans="1:31" s="12" customFormat="1" ht="13.5" customHeight="1" thickBot="1" x14ac:dyDescent="0.4">
      <c r="A17" s="581"/>
      <c r="B17" s="578"/>
      <c r="C17" s="587"/>
      <c r="D17" s="584"/>
      <c r="E17" s="25" t="s">
        <v>35</v>
      </c>
      <c r="F17" s="26"/>
      <c r="G17" s="26"/>
      <c r="H17" s="26"/>
      <c r="I17" s="26"/>
      <c r="J17" s="133"/>
      <c r="K17" s="124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30"/>
    </row>
    <row r="18" spans="1:31" s="12" customFormat="1" ht="13.5" customHeight="1" x14ac:dyDescent="0.35">
      <c r="A18" s="581"/>
      <c r="B18" s="578"/>
      <c r="C18" s="587"/>
      <c r="D18" s="584"/>
      <c r="E18" s="181"/>
      <c r="F18" s="56"/>
      <c r="G18" s="56"/>
      <c r="H18" s="56"/>
      <c r="I18" s="56"/>
      <c r="J18" s="186"/>
      <c r="K18" s="187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96">
        <f>SUM(K18:AB18)</f>
        <v>0</v>
      </c>
    </row>
    <row r="19" spans="1:31" s="13" customFormat="1" ht="13.5" customHeight="1" x14ac:dyDescent="0.35">
      <c r="A19" s="581"/>
      <c r="B19" s="578"/>
      <c r="C19" s="587"/>
      <c r="D19" s="584"/>
      <c r="E19" s="300"/>
      <c r="F19" s="58"/>
      <c r="G19" s="58"/>
      <c r="H19" s="58"/>
      <c r="I19" s="58"/>
      <c r="J19" s="197"/>
      <c r="K19" s="128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189"/>
    </row>
    <row r="20" spans="1:31" s="13" customFormat="1" ht="13.5" customHeight="1" thickBot="1" x14ac:dyDescent="0.4">
      <c r="A20" s="581"/>
      <c r="B20" s="578"/>
      <c r="C20" s="587"/>
      <c r="D20" s="584"/>
      <c r="E20" s="25" t="s">
        <v>37</v>
      </c>
      <c r="F20" s="26"/>
      <c r="G20" s="26"/>
      <c r="H20" s="26"/>
      <c r="I20" s="26"/>
      <c r="J20" s="27"/>
      <c r="K20" s="29">
        <f>SUM(K18:K19)</f>
        <v>0</v>
      </c>
      <c r="L20" s="29">
        <f t="shared" ref="L20:AC20" si="1">SUM(L18:L19)</f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 t="shared" si="1"/>
        <v>0</v>
      </c>
      <c r="W20" s="29">
        <f t="shared" si="1"/>
        <v>0</v>
      </c>
      <c r="X20" s="29">
        <f t="shared" si="1"/>
        <v>0</v>
      </c>
      <c r="Y20" s="29">
        <f t="shared" si="1"/>
        <v>0</v>
      </c>
      <c r="Z20" s="29">
        <f t="shared" si="1"/>
        <v>0</v>
      </c>
      <c r="AA20" s="29">
        <f t="shared" si="1"/>
        <v>0</v>
      </c>
      <c r="AB20" s="29">
        <f t="shared" si="1"/>
        <v>0</v>
      </c>
      <c r="AC20" s="30">
        <f t="shared" si="1"/>
        <v>0</v>
      </c>
    </row>
    <row r="21" spans="1:31" s="13" customFormat="1" ht="13.5" customHeight="1" thickBot="1" x14ac:dyDescent="0.4">
      <c r="A21" s="582"/>
      <c r="B21" s="579"/>
      <c r="C21" s="588"/>
      <c r="D21" s="585"/>
      <c r="E21" s="51" t="s">
        <v>38</v>
      </c>
      <c r="F21" s="52"/>
      <c r="G21" s="52"/>
      <c r="H21" s="52"/>
      <c r="I21" s="52"/>
      <c r="J21" s="53"/>
      <c r="K21" s="29">
        <f t="shared" ref="K21:AB21" si="2">SUM(K13,K15,K17,K20)</f>
        <v>0</v>
      </c>
      <c r="L21" s="29">
        <f t="shared" si="2"/>
        <v>32</v>
      </c>
      <c r="M21" s="29">
        <f t="shared" si="2"/>
        <v>0</v>
      </c>
      <c r="N21" s="29">
        <f t="shared" si="2"/>
        <v>0</v>
      </c>
      <c r="O21" s="29">
        <f t="shared" si="2"/>
        <v>0</v>
      </c>
      <c r="P21" s="29">
        <f t="shared" si="2"/>
        <v>0</v>
      </c>
      <c r="Q21" s="29">
        <f t="shared" si="2"/>
        <v>0</v>
      </c>
      <c r="R21" s="29">
        <f t="shared" si="2"/>
        <v>0</v>
      </c>
      <c r="S21" s="29">
        <f t="shared" si="2"/>
        <v>0</v>
      </c>
      <c r="T21" s="29">
        <f t="shared" si="2"/>
        <v>0</v>
      </c>
      <c r="U21" s="29">
        <f t="shared" si="2"/>
        <v>0</v>
      </c>
      <c r="V21" s="29">
        <f t="shared" si="2"/>
        <v>0</v>
      </c>
      <c r="W21" s="29">
        <f t="shared" si="2"/>
        <v>0</v>
      </c>
      <c r="X21" s="29">
        <f t="shared" si="2"/>
        <v>0</v>
      </c>
      <c r="Y21" s="29">
        <f t="shared" si="2"/>
        <v>0</v>
      </c>
      <c r="Z21" s="29">
        <f t="shared" si="2"/>
        <v>0</v>
      </c>
      <c r="AA21" s="29">
        <f t="shared" si="2"/>
        <v>0</v>
      </c>
      <c r="AB21" s="29">
        <f t="shared" si="2"/>
        <v>0</v>
      </c>
      <c r="AC21" s="55">
        <f>SUM(K21:AB21)</f>
        <v>32</v>
      </c>
    </row>
    <row r="22" spans="1:31" s="81" customFormat="1" ht="13.9" x14ac:dyDescent="0.4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</row>
    <row r="23" spans="1:31" s="13" customFormat="1" ht="13.5" customHeight="1" x14ac:dyDescent="0.4">
      <c r="A23" s="527" t="s">
        <v>116</v>
      </c>
      <c r="B23" s="527"/>
      <c r="C23" s="527"/>
      <c r="D23" s="527"/>
      <c r="E23" s="527"/>
      <c r="F23" s="527"/>
      <c r="G23" s="527"/>
      <c r="H23" s="527"/>
      <c r="I23" s="527"/>
      <c r="J23" s="527"/>
      <c r="K23" s="527"/>
      <c r="L23" s="527"/>
      <c r="M23" s="527"/>
      <c r="N23" s="527"/>
      <c r="O23" s="527"/>
      <c r="P23" s="527"/>
      <c r="Q23" s="527"/>
      <c r="R23" s="527"/>
      <c r="S23" s="527"/>
      <c r="T23" s="527"/>
      <c r="U23" s="527"/>
      <c r="V23" s="527"/>
      <c r="W23" s="527"/>
      <c r="X23" s="527"/>
      <c r="Y23" s="527"/>
      <c r="Z23" s="527"/>
      <c r="AA23" s="527"/>
      <c r="AB23" s="527"/>
      <c r="AC23" s="527"/>
    </row>
    <row r="24" spans="1:31" s="13" customFormat="1" ht="13.5" customHeight="1" x14ac:dyDescent="0.4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</row>
    <row r="25" spans="1:31" s="13" customFormat="1" ht="16.5" customHeight="1" x14ac:dyDescent="0.4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</row>
    <row r="26" spans="1:31" s="81" customFormat="1" ht="13.9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2" t="s">
        <v>101</v>
      </c>
      <c r="S26" s="80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0"/>
    </row>
    <row r="27" spans="1:31" s="81" customFormat="1" ht="13.9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3"/>
      <c r="U27" s="83"/>
      <c r="V27" s="83"/>
      <c r="W27" s="83"/>
      <c r="X27" s="83"/>
      <c r="Y27" s="3" t="s">
        <v>2</v>
      </c>
      <c r="Z27" s="3"/>
      <c r="AA27" s="3"/>
      <c r="AB27" s="83"/>
      <c r="AC27" s="83"/>
      <c r="AD27" s="83"/>
      <c r="AE27" s="80"/>
    </row>
    <row r="28" spans="1:31" s="81" customFormat="1" ht="13.9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4"/>
      <c r="U28" s="512" t="s">
        <v>117</v>
      </c>
      <c r="V28" s="512"/>
      <c r="W28" s="512"/>
      <c r="X28" s="512"/>
      <c r="Y28" s="512"/>
      <c r="Z28" s="512"/>
      <c r="AA28" s="512"/>
      <c r="AB28" s="2"/>
      <c r="AC28" s="2"/>
      <c r="AD28" s="84"/>
      <c r="AE28" s="80"/>
    </row>
    <row r="29" spans="1:31" s="81" customFormat="1" ht="13.9" x14ac:dyDescent="0.4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0"/>
    </row>
    <row r="30" spans="1:31" s="81" customFormat="1" ht="13.9" x14ac:dyDescent="0.4"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5"/>
      <c r="S30" s="85"/>
      <c r="T30" s="85"/>
      <c r="U30" s="85"/>
      <c r="V30" s="3"/>
      <c r="W30" s="3"/>
      <c r="X30" s="3"/>
      <c r="Y30" s="3"/>
      <c r="Z30" s="85"/>
      <c r="AA30" s="85"/>
      <c r="AB30" s="85"/>
      <c r="AC30" s="80"/>
    </row>
    <row r="31" spans="1:31" s="81" customFormat="1" ht="13.9" x14ac:dyDescent="0.4">
      <c r="A31" s="80"/>
      <c r="B31" s="80"/>
      <c r="C31" s="80"/>
      <c r="D31" s="80"/>
      <c r="R31" s="6"/>
      <c r="S31"/>
      <c r="T31"/>
      <c r="U31" s="2"/>
      <c r="V31" s="2"/>
      <c r="W31" s="2"/>
      <c r="X31" s="2"/>
      <c r="Y31" s="2"/>
      <c r="Z31" s="2"/>
      <c r="AA31" s="3"/>
      <c r="AB31" s="6"/>
    </row>
    <row r="32" spans="1:31" s="81" customFormat="1" ht="13.9" x14ac:dyDescent="0.4"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0"/>
    </row>
    <row r="33" spans="1:41" s="13" customFormat="1" ht="13.5" customHeight="1" x14ac:dyDescent="0.4">
      <c r="A33" s="79"/>
      <c r="B33" s="79"/>
      <c r="C33" s="79"/>
      <c r="D33" s="79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6"/>
      <c r="S33"/>
      <c r="T33"/>
      <c r="U33" s="2"/>
      <c r="V33" s="2"/>
      <c r="W33" s="2"/>
      <c r="X33" s="2"/>
      <c r="Y33" s="2"/>
      <c r="Z33" s="2"/>
      <c r="AA33" s="3"/>
      <c r="AB33" s="6"/>
      <c r="AC33" s="81"/>
    </row>
    <row r="34" spans="1:41" s="13" customFormat="1" ht="13.5" customHeight="1" x14ac:dyDescent="0.3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</row>
    <row r="35" spans="1:41" s="13" customFormat="1" ht="13.5" customHeight="1" x14ac:dyDescent="0.35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</row>
    <row r="36" spans="1:41" ht="18.75" customHeight="1" thickBot="1" x14ac:dyDescent="0.4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</row>
    <row r="37" spans="1:41" s="11" customFormat="1" ht="18" customHeight="1" x14ac:dyDescent="0.3">
      <c r="A37" s="513" t="s">
        <v>7</v>
      </c>
      <c r="B37" s="481" t="s">
        <v>8</v>
      </c>
      <c r="C37" s="481" t="s">
        <v>9</v>
      </c>
      <c r="D37" s="516" t="s">
        <v>10</v>
      </c>
      <c r="E37" s="518" t="s">
        <v>6</v>
      </c>
      <c r="F37" s="520" t="s">
        <v>0</v>
      </c>
      <c r="G37" s="524" t="s">
        <v>3</v>
      </c>
      <c r="H37" s="529" t="s">
        <v>11</v>
      </c>
      <c r="I37" s="520" t="s">
        <v>1</v>
      </c>
      <c r="J37" s="522" t="s">
        <v>12</v>
      </c>
      <c r="K37" s="544" t="s">
        <v>13</v>
      </c>
      <c r="L37" s="545"/>
      <c r="M37" s="545"/>
      <c r="N37" s="545"/>
      <c r="O37" s="545"/>
      <c r="P37" s="545"/>
      <c r="Q37" s="545"/>
      <c r="R37" s="545"/>
      <c r="S37" s="545"/>
      <c r="T37" s="545"/>
      <c r="U37" s="545"/>
      <c r="V37" s="545"/>
      <c r="W37" s="545"/>
      <c r="X37" s="545"/>
      <c r="Y37" s="545"/>
      <c r="Z37" s="545"/>
      <c r="AA37" s="545"/>
      <c r="AB37" s="545"/>
      <c r="AC37" s="546" t="s">
        <v>14</v>
      </c>
    </row>
    <row r="38" spans="1:41" s="13" customFormat="1" ht="119.25" customHeight="1" thickBot="1" x14ac:dyDescent="0.4">
      <c r="A38" s="514"/>
      <c r="B38" s="515"/>
      <c r="C38" s="515"/>
      <c r="D38" s="517"/>
      <c r="E38" s="519"/>
      <c r="F38" s="521"/>
      <c r="G38" s="525"/>
      <c r="H38" s="530"/>
      <c r="I38" s="521"/>
      <c r="J38" s="523"/>
      <c r="K38" s="10" t="s">
        <v>15</v>
      </c>
      <c r="L38" s="9" t="s">
        <v>16</v>
      </c>
      <c r="M38" s="9" t="s">
        <v>17</v>
      </c>
      <c r="N38" s="9" t="s">
        <v>18</v>
      </c>
      <c r="O38" s="9" t="s">
        <v>19</v>
      </c>
      <c r="P38" s="9" t="s">
        <v>20</v>
      </c>
      <c r="Q38" s="9" t="s">
        <v>21</v>
      </c>
      <c r="R38" s="9" t="s">
        <v>55</v>
      </c>
      <c r="S38" s="9" t="s">
        <v>23</v>
      </c>
      <c r="T38" s="9" t="s">
        <v>24</v>
      </c>
      <c r="U38" s="9" t="s">
        <v>25</v>
      </c>
      <c r="V38" s="9" t="s">
        <v>26</v>
      </c>
      <c r="W38" s="9" t="s">
        <v>27</v>
      </c>
      <c r="X38" s="9" t="s">
        <v>28</v>
      </c>
      <c r="Y38" s="9" t="s">
        <v>29</v>
      </c>
      <c r="Z38" s="9" t="s">
        <v>30</v>
      </c>
      <c r="AA38" s="9" t="s">
        <v>31</v>
      </c>
      <c r="AB38" s="9" t="s">
        <v>32</v>
      </c>
      <c r="AC38" s="547"/>
    </row>
    <row r="39" spans="1:41" s="183" customFormat="1" ht="19.5" customHeight="1" thickBot="1" x14ac:dyDescent="0.4">
      <c r="A39" s="548" t="s">
        <v>4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69"/>
      <c r="AB39" s="569"/>
      <c r="AC39" s="570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</row>
    <row r="40" spans="1:41" s="348" customFormat="1" ht="19.5" customHeight="1" x14ac:dyDescent="0.4">
      <c r="A40" s="554">
        <v>4</v>
      </c>
      <c r="B40" s="557" t="s">
        <v>99</v>
      </c>
      <c r="C40" s="572" t="s">
        <v>100</v>
      </c>
      <c r="D40" s="574">
        <v>0.25</v>
      </c>
      <c r="E40" s="377"/>
      <c r="F40" s="387"/>
      <c r="G40" s="328"/>
      <c r="H40" s="387"/>
      <c r="I40" s="387"/>
      <c r="J40" s="388"/>
      <c r="K40" s="352"/>
      <c r="L40" s="350"/>
      <c r="M40" s="350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1"/>
      <c r="Y40" s="231"/>
      <c r="Z40" s="231"/>
      <c r="AA40" s="60"/>
      <c r="AB40" s="315"/>
      <c r="AC40" s="349">
        <f>SUM(K40:AB40)</f>
        <v>0</v>
      </c>
    </row>
    <row r="41" spans="1:41" s="13" customFormat="1" ht="24" customHeight="1" x14ac:dyDescent="0.35">
      <c r="A41" s="554"/>
      <c r="B41" s="557"/>
      <c r="C41" s="572"/>
      <c r="D41" s="574"/>
      <c r="E41" s="19"/>
      <c r="F41" s="58"/>
      <c r="G41" s="58"/>
      <c r="H41" s="58"/>
      <c r="I41" s="58"/>
      <c r="J41" s="59"/>
      <c r="K41" s="134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36"/>
      <c r="AC41" s="160">
        <f>SUM(K41:AB41)</f>
        <v>0</v>
      </c>
    </row>
    <row r="42" spans="1:41" s="13" customFormat="1" ht="15.75" customHeight="1" x14ac:dyDescent="0.35">
      <c r="A42" s="554"/>
      <c r="B42" s="557"/>
      <c r="C42" s="572"/>
      <c r="D42" s="574"/>
      <c r="E42" s="19"/>
      <c r="F42" s="58"/>
      <c r="G42" s="58"/>
      <c r="H42" s="58"/>
      <c r="I42" s="58"/>
      <c r="J42" s="59"/>
      <c r="K42" s="128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180"/>
      <c r="AC42" s="160">
        <f>SUM(K42:AB42)</f>
        <v>0</v>
      </c>
    </row>
    <row r="43" spans="1:41" s="13" customFormat="1" ht="13.5" customHeight="1" thickBot="1" x14ac:dyDescent="0.45">
      <c r="A43" s="554"/>
      <c r="B43" s="557"/>
      <c r="C43" s="572"/>
      <c r="D43" s="574"/>
      <c r="E43" s="255"/>
      <c r="F43" s="233"/>
      <c r="G43" s="233"/>
      <c r="H43" s="233"/>
      <c r="I43" s="233"/>
      <c r="J43" s="234"/>
      <c r="K43" s="128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315"/>
      <c r="AC43" s="316">
        <f>SUM(K43:AB43)</f>
        <v>0</v>
      </c>
    </row>
    <row r="44" spans="1:41" s="13" customFormat="1" ht="13.5" customHeight="1" thickBot="1" x14ac:dyDescent="0.4">
      <c r="A44" s="554"/>
      <c r="B44" s="557"/>
      <c r="C44" s="572"/>
      <c r="D44" s="574"/>
      <c r="E44" s="61"/>
      <c r="F44" s="62"/>
      <c r="G44" s="62"/>
      <c r="H44" s="62"/>
      <c r="I44" s="62"/>
      <c r="J44" s="63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190">
        <f>SUM(AC40:AC43)</f>
        <v>0</v>
      </c>
    </row>
    <row r="45" spans="1:41" s="13" customFormat="1" ht="13.5" customHeight="1" x14ac:dyDescent="0.35">
      <c r="A45" s="554"/>
      <c r="B45" s="557"/>
      <c r="C45" s="572"/>
      <c r="D45" s="574"/>
      <c r="E45" s="19"/>
      <c r="F45" s="31"/>
      <c r="G45" s="42"/>
      <c r="H45" s="42"/>
      <c r="I45" s="42"/>
      <c r="J45" s="64"/>
      <c r="K45" s="44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68"/>
    </row>
    <row r="46" spans="1:41" s="13" customFormat="1" ht="13.5" customHeight="1" thickBot="1" x14ac:dyDescent="0.4">
      <c r="A46" s="554"/>
      <c r="B46" s="557"/>
      <c r="C46" s="572"/>
      <c r="D46" s="574"/>
      <c r="E46" s="25" t="s">
        <v>34</v>
      </c>
      <c r="F46" s="26"/>
      <c r="G46" s="26"/>
      <c r="H46" s="26"/>
      <c r="I46" s="26"/>
      <c r="J46" s="65"/>
      <c r="K46" s="28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30"/>
    </row>
    <row r="47" spans="1:41" s="13" customFormat="1" ht="13.5" customHeight="1" x14ac:dyDescent="0.35">
      <c r="A47" s="554"/>
      <c r="B47" s="557"/>
      <c r="C47" s="572"/>
      <c r="D47" s="574"/>
      <c r="E47" s="47"/>
      <c r="F47" s="42"/>
      <c r="G47" s="42"/>
      <c r="H47" s="42"/>
      <c r="I47" s="42"/>
      <c r="J47" s="66"/>
      <c r="K47" s="67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68"/>
    </row>
    <row r="48" spans="1:41" s="13" customFormat="1" ht="13.5" customHeight="1" x14ac:dyDescent="0.35">
      <c r="A48" s="554"/>
      <c r="B48" s="557"/>
      <c r="C48" s="572"/>
      <c r="D48" s="574"/>
      <c r="E48" s="33" t="s">
        <v>35</v>
      </c>
      <c r="F48" s="34"/>
      <c r="G48" s="34"/>
      <c r="H48" s="34"/>
      <c r="I48" s="34"/>
      <c r="J48" s="40"/>
      <c r="K48" s="35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41"/>
    </row>
    <row r="49" spans="1:29" s="13" customFormat="1" ht="13.5" customHeight="1" x14ac:dyDescent="0.35">
      <c r="A49" s="554"/>
      <c r="B49" s="557"/>
      <c r="C49" s="572"/>
      <c r="D49" s="574"/>
      <c r="E49" s="146"/>
      <c r="F49" s="42"/>
      <c r="G49" s="42"/>
      <c r="H49" s="42"/>
      <c r="I49" s="42"/>
      <c r="J49" s="43"/>
      <c r="K49" s="44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60"/>
      <c r="Z49" s="60"/>
      <c r="AA49" s="60"/>
      <c r="AB49" s="60"/>
      <c r="AC49" s="189"/>
    </row>
    <row r="50" spans="1:29" s="13" customFormat="1" ht="13.5" customHeight="1" thickBot="1" x14ac:dyDescent="0.4">
      <c r="A50" s="554"/>
      <c r="B50" s="557"/>
      <c r="C50" s="572"/>
      <c r="D50" s="574"/>
      <c r="E50" s="25" t="s">
        <v>37</v>
      </c>
      <c r="F50" s="26"/>
      <c r="G50" s="26"/>
      <c r="H50" s="26"/>
      <c r="I50" s="26"/>
      <c r="J50" s="27"/>
      <c r="K50" s="29">
        <f t="shared" ref="K50:AC50" si="3">SUM(K49:K49)</f>
        <v>0</v>
      </c>
      <c r="L50" s="29">
        <f t="shared" si="3"/>
        <v>0</v>
      </c>
      <c r="M50" s="29">
        <f t="shared" si="3"/>
        <v>0</v>
      </c>
      <c r="N50" s="29">
        <f t="shared" si="3"/>
        <v>0</v>
      </c>
      <c r="O50" s="29">
        <f t="shared" si="3"/>
        <v>0</v>
      </c>
      <c r="P50" s="29">
        <f t="shared" si="3"/>
        <v>0</v>
      </c>
      <c r="Q50" s="29">
        <f t="shared" si="3"/>
        <v>0</v>
      </c>
      <c r="R50" s="29">
        <f t="shared" si="3"/>
        <v>0</v>
      </c>
      <c r="S50" s="29">
        <f t="shared" si="3"/>
        <v>0</v>
      </c>
      <c r="T50" s="29">
        <f t="shared" si="3"/>
        <v>0</v>
      </c>
      <c r="U50" s="29">
        <f t="shared" si="3"/>
        <v>0</v>
      </c>
      <c r="V50" s="29">
        <f t="shared" si="3"/>
        <v>0</v>
      </c>
      <c r="W50" s="29">
        <f t="shared" si="3"/>
        <v>0</v>
      </c>
      <c r="X50" s="29">
        <f t="shared" si="3"/>
        <v>0</v>
      </c>
      <c r="Y50" s="29">
        <f t="shared" si="3"/>
        <v>0</v>
      </c>
      <c r="Z50" s="29">
        <f t="shared" si="3"/>
        <v>0</v>
      </c>
      <c r="AA50" s="29">
        <f t="shared" si="3"/>
        <v>0</v>
      </c>
      <c r="AB50" s="29">
        <f t="shared" si="3"/>
        <v>0</v>
      </c>
      <c r="AC50" s="30">
        <f t="shared" si="3"/>
        <v>0</v>
      </c>
    </row>
    <row r="51" spans="1:29" s="13" customFormat="1" ht="13.5" customHeight="1" thickBot="1" x14ac:dyDescent="0.4">
      <c r="A51" s="554"/>
      <c r="B51" s="557"/>
      <c r="C51" s="572"/>
      <c r="D51" s="574"/>
      <c r="E51" s="51" t="s">
        <v>40</v>
      </c>
      <c r="F51" s="52"/>
      <c r="G51" s="52"/>
      <c r="H51" s="52"/>
      <c r="I51" s="52"/>
      <c r="J51" s="73"/>
      <c r="K51" s="29">
        <f t="shared" ref="K51:AB51" si="4">SUM(K44,K46,K48,K50)</f>
        <v>0</v>
      </c>
      <c r="L51" s="29">
        <f t="shared" si="4"/>
        <v>0</v>
      </c>
      <c r="M51" s="29">
        <f t="shared" si="4"/>
        <v>0</v>
      </c>
      <c r="N51" s="29">
        <f t="shared" si="4"/>
        <v>0</v>
      </c>
      <c r="O51" s="29">
        <f t="shared" si="4"/>
        <v>0</v>
      </c>
      <c r="P51" s="29">
        <f t="shared" si="4"/>
        <v>0</v>
      </c>
      <c r="Q51" s="29">
        <f t="shared" si="4"/>
        <v>0</v>
      </c>
      <c r="R51" s="29">
        <f t="shared" si="4"/>
        <v>0</v>
      </c>
      <c r="S51" s="29">
        <f t="shared" si="4"/>
        <v>0</v>
      </c>
      <c r="T51" s="29">
        <f t="shared" si="4"/>
        <v>0</v>
      </c>
      <c r="U51" s="29">
        <f t="shared" si="4"/>
        <v>0</v>
      </c>
      <c r="V51" s="29">
        <f t="shared" si="4"/>
        <v>0</v>
      </c>
      <c r="W51" s="29">
        <f t="shared" si="4"/>
        <v>0</v>
      </c>
      <c r="X51" s="29">
        <f t="shared" si="4"/>
        <v>0</v>
      </c>
      <c r="Y51" s="29">
        <f t="shared" si="4"/>
        <v>0</v>
      </c>
      <c r="Z51" s="29">
        <f t="shared" si="4"/>
        <v>0</v>
      </c>
      <c r="AA51" s="29">
        <f t="shared" si="4"/>
        <v>0</v>
      </c>
      <c r="AB51" s="29">
        <f t="shared" si="4"/>
        <v>0</v>
      </c>
      <c r="AC51" s="55">
        <f>SUM(K51:AB51)</f>
        <v>0</v>
      </c>
    </row>
    <row r="52" spans="1:29" s="13" customFormat="1" ht="13.5" customHeight="1" thickBot="1" x14ac:dyDescent="0.4">
      <c r="A52" s="554"/>
      <c r="B52" s="557"/>
      <c r="C52" s="572"/>
      <c r="D52" s="574"/>
      <c r="E52" s="51"/>
      <c r="F52" s="52"/>
      <c r="G52" s="52"/>
      <c r="H52" s="52"/>
      <c r="I52" s="52"/>
      <c r="J52" s="73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55"/>
    </row>
    <row r="53" spans="1:29" ht="13.9" thickBot="1" x14ac:dyDescent="0.4">
      <c r="A53" s="571"/>
      <c r="B53" s="558"/>
      <c r="C53" s="573"/>
      <c r="D53" s="575"/>
      <c r="E53" s="75" t="s">
        <v>41</v>
      </c>
      <c r="F53" s="76"/>
      <c r="G53" s="76"/>
      <c r="H53" s="76"/>
      <c r="I53" s="77"/>
      <c r="J53" s="78"/>
      <c r="K53" s="29">
        <f t="shared" ref="K53:AC53" si="5">SUM(K21,K51)</f>
        <v>0</v>
      </c>
      <c r="L53" s="29">
        <f t="shared" si="5"/>
        <v>32</v>
      </c>
      <c r="M53" s="29">
        <f t="shared" si="5"/>
        <v>0</v>
      </c>
      <c r="N53" s="29">
        <f t="shared" si="5"/>
        <v>0</v>
      </c>
      <c r="O53" s="29">
        <f t="shared" si="5"/>
        <v>0</v>
      </c>
      <c r="P53" s="29">
        <f t="shared" si="5"/>
        <v>0</v>
      </c>
      <c r="Q53" s="29">
        <f t="shared" si="5"/>
        <v>0</v>
      </c>
      <c r="R53" s="29">
        <f t="shared" si="5"/>
        <v>0</v>
      </c>
      <c r="S53" s="29">
        <f t="shared" si="5"/>
        <v>0</v>
      </c>
      <c r="T53" s="29">
        <f t="shared" si="5"/>
        <v>0</v>
      </c>
      <c r="U53" s="29">
        <f t="shared" si="5"/>
        <v>0</v>
      </c>
      <c r="V53" s="29">
        <f t="shared" si="5"/>
        <v>0</v>
      </c>
      <c r="W53" s="29">
        <f t="shared" si="5"/>
        <v>0</v>
      </c>
      <c r="X53" s="29">
        <f t="shared" si="5"/>
        <v>0</v>
      </c>
      <c r="Y53" s="29">
        <f t="shared" si="5"/>
        <v>0</v>
      </c>
      <c r="Z53" s="29">
        <f t="shared" si="5"/>
        <v>0</v>
      </c>
      <c r="AA53" s="29">
        <f t="shared" si="5"/>
        <v>0</v>
      </c>
      <c r="AB53" s="29">
        <f t="shared" si="5"/>
        <v>0</v>
      </c>
      <c r="AC53" s="55">
        <f t="shared" si="5"/>
        <v>32</v>
      </c>
    </row>
    <row r="54" spans="1:29" s="81" customFormat="1" ht="13.9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s="81" customFormat="1" ht="13.9" x14ac:dyDescent="0.4">
      <c r="A55" s="527" t="s">
        <v>116</v>
      </c>
      <c r="B55" s="527"/>
      <c r="C55" s="527"/>
      <c r="D55" s="527"/>
      <c r="E55" s="527"/>
      <c r="F55" s="527"/>
      <c r="G55" s="527"/>
      <c r="H55" s="527"/>
      <c r="I55" s="527"/>
      <c r="J55" s="527"/>
      <c r="K55" s="527"/>
      <c r="L55" s="527"/>
      <c r="M55" s="527"/>
      <c r="N55" s="527"/>
      <c r="O55" s="527"/>
      <c r="P55" s="527"/>
      <c r="Q55" s="527"/>
      <c r="R55" s="527"/>
      <c r="S55" s="527"/>
      <c r="T55" s="527"/>
      <c r="U55" s="527"/>
      <c r="V55" s="527"/>
      <c r="W55" s="527"/>
      <c r="X55" s="527"/>
      <c r="Y55" s="527"/>
      <c r="Z55" s="527"/>
      <c r="AA55" s="527"/>
      <c r="AB55" s="527"/>
      <c r="AC55" s="527"/>
    </row>
    <row r="56" spans="1:29" s="81" customFormat="1" ht="13.9" x14ac:dyDescent="0.4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2" t="s">
        <v>101</v>
      </c>
      <c r="S56" s="80"/>
      <c r="U56" s="82"/>
      <c r="V56" s="82"/>
      <c r="W56" s="82"/>
      <c r="X56" s="82"/>
      <c r="Y56" s="82"/>
      <c r="Z56" s="82"/>
      <c r="AA56" s="82"/>
      <c r="AB56" s="82"/>
      <c r="AC56" s="80"/>
    </row>
    <row r="57" spans="1:29" s="81" customFormat="1" ht="13.9" x14ac:dyDescent="0.4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3"/>
      <c r="U57" s="83"/>
      <c r="V57" s="83"/>
      <c r="W57" s="83"/>
      <c r="X57" s="83"/>
      <c r="Y57" s="3" t="s">
        <v>2</v>
      </c>
      <c r="Z57" s="3"/>
      <c r="AA57" s="3"/>
      <c r="AB57" s="83"/>
      <c r="AC57" s="80"/>
    </row>
    <row r="58" spans="1:29" s="81" customFormat="1" ht="17.25" customHeight="1" x14ac:dyDescent="0.4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4"/>
      <c r="U58" s="512" t="s">
        <v>117</v>
      </c>
      <c r="V58" s="512"/>
      <c r="W58" s="512"/>
      <c r="X58" s="512"/>
      <c r="Y58" s="512"/>
      <c r="Z58" s="512"/>
      <c r="AA58" s="512"/>
      <c r="AB58" s="2"/>
      <c r="AC58" s="80"/>
    </row>
    <row r="59" spans="1:29" s="81" customFormat="1" ht="13.9" x14ac:dyDescent="0.4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0"/>
    </row>
    <row r="60" spans="1:29" s="81" customFormat="1" ht="13.9" x14ac:dyDescent="0.4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0"/>
    </row>
    <row r="61" spans="1:29" s="81" customFormat="1" ht="13.9" x14ac:dyDescent="0.4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528"/>
      <c r="S61" s="528"/>
      <c r="T61" s="528"/>
      <c r="U61" s="528"/>
      <c r="V61" s="528"/>
      <c r="W61" s="528"/>
      <c r="X61" s="528"/>
      <c r="Y61" s="528"/>
      <c r="Z61" s="528"/>
      <c r="AA61" s="528"/>
      <c r="AB61" s="528"/>
      <c r="AC61" s="80"/>
    </row>
    <row r="62" spans="1:29" s="81" customFormat="1" ht="13.9" x14ac:dyDescent="0.4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5"/>
      <c r="S62" s="85"/>
      <c r="T62" s="85"/>
      <c r="U62" s="85"/>
      <c r="V62" s="511"/>
      <c r="W62" s="511"/>
      <c r="X62" s="511"/>
      <c r="Y62" s="511"/>
      <c r="Z62" s="85"/>
      <c r="AA62" s="85"/>
      <c r="AB62" s="85"/>
      <c r="AC62" s="80"/>
    </row>
    <row r="63" spans="1:29" s="81" customFormat="1" ht="13.9" x14ac:dyDescent="0.4">
      <c r="R63" s="6"/>
      <c r="S63"/>
      <c r="T63"/>
      <c r="U63" s="512"/>
      <c r="V63" s="512"/>
      <c r="W63" s="512"/>
      <c r="X63" s="512"/>
      <c r="Y63" s="512"/>
      <c r="Z63" s="512"/>
      <c r="AA63" s="3"/>
      <c r="AB63" s="6"/>
    </row>
    <row r="64" spans="1:29" s="81" customFormat="1" ht="15" customHeight="1" x14ac:dyDescent="0.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0"/>
    </row>
    <row r="65" spans="1:29" s="81" customFormat="1" ht="15" customHeight="1" x14ac:dyDescent="0.4">
      <c r="R65" s="6"/>
      <c r="S65"/>
      <c r="T65"/>
      <c r="U65" s="512"/>
      <c r="V65" s="512"/>
      <c r="W65" s="512"/>
      <c r="X65" s="512"/>
      <c r="Y65" s="512"/>
      <c r="Z65" s="512"/>
      <c r="AA65" s="3"/>
      <c r="AB65" s="6"/>
    </row>
    <row r="66" spans="1:29" ht="13.9" x14ac:dyDescent="0.4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6"/>
      <c r="S66"/>
      <c r="T66"/>
      <c r="U66" s="2"/>
      <c r="V66" s="2"/>
      <c r="W66" s="2"/>
      <c r="X66" s="2"/>
      <c r="Y66" s="2"/>
      <c r="Z66" s="2"/>
      <c r="AA66" s="3"/>
      <c r="AB66" s="6"/>
      <c r="AC66" s="81"/>
    </row>
  </sheetData>
  <mergeCells count="44">
    <mergeCell ref="B9:B21"/>
    <mergeCell ref="A9:A21"/>
    <mergeCell ref="J37:J38"/>
    <mergeCell ref="C37:C38"/>
    <mergeCell ref="D37:D38"/>
    <mergeCell ref="E37:E38"/>
    <mergeCell ref="F37:F38"/>
    <mergeCell ref="H37:H38"/>
    <mergeCell ref="I37:I38"/>
    <mergeCell ref="D9:D21"/>
    <mergeCell ref="C9:C21"/>
    <mergeCell ref="A23:AC23"/>
    <mergeCell ref="U28:AA28"/>
    <mergeCell ref="AC37:AC38"/>
    <mergeCell ref="G37:G38"/>
    <mergeCell ref="B37:B38"/>
    <mergeCell ref="A7:AC7"/>
    <mergeCell ref="I5:I6"/>
    <mergeCell ref="J5:J6"/>
    <mergeCell ref="K5:AB5"/>
    <mergeCell ref="AC5:AC6"/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A39:AC39"/>
    <mergeCell ref="A37:A38"/>
    <mergeCell ref="U65:Z65"/>
    <mergeCell ref="A40:A53"/>
    <mergeCell ref="B40:B53"/>
    <mergeCell ref="C40:C53"/>
    <mergeCell ref="D40:D53"/>
    <mergeCell ref="U63:Z63"/>
    <mergeCell ref="R61:AB61"/>
    <mergeCell ref="V62:Y62"/>
    <mergeCell ref="K37:AB37"/>
    <mergeCell ref="U58:AA58"/>
    <mergeCell ref="A55:AC55"/>
  </mergeCells>
  <phoneticPr fontId="0" type="noConversion"/>
  <conditionalFormatting sqref="E12">
    <cfRule type="cellIs" dxfId="8" priority="8" stopIfTrue="1" operator="equal">
      <formula>0</formula>
    </cfRule>
  </conditionalFormatting>
  <conditionalFormatting sqref="K13:AB13 E14 K15:AB15 K20:AB21 K44:AB44">
    <cfRule type="cellIs" dxfId="7" priority="27" stopIfTrue="1" operator="equal">
      <formula>0</formula>
    </cfRule>
  </conditionalFormatting>
  <conditionalFormatting sqref="K50:AB53">
    <cfRule type="cellIs" dxfId="6" priority="22" stopIfTrue="1" operator="equal">
      <formula>0</formula>
    </cfRule>
  </conditionalFormatting>
  <pageMargins left="0.19685039370078741" right="0.19685039370078741" top="0.19685039370078741" bottom="0.19685039370078741" header="0.31496062992125984" footer="0.31496062992125984"/>
  <pageSetup paperSize="9" scale="67" fitToHeight="0" orientation="landscape" r:id="rId1"/>
  <headerFooter alignWithMargins="0"/>
  <rowBreaks count="1" manualBreakCount="1">
    <brk id="35" max="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32"/>
    <pageSetUpPr fitToPage="1"/>
  </sheetPr>
  <dimension ref="A1:BC77"/>
  <sheetViews>
    <sheetView view="pageBreakPreview" topLeftCell="A12" zoomScale="80" zoomScaleNormal="70" zoomScaleSheetLayoutView="80" workbookViewId="0">
      <selection activeCell="E45" sqref="E45:AC45"/>
    </sheetView>
  </sheetViews>
  <sheetFormatPr defaultRowHeight="12.75" x14ac:dyDescent="0.35"/>
  <cols>
    <col min="1" max="1" width="4.1328125" style="1" customWidth="1"/>
    <col min="2" max="2" width="12.73046875" style="1" customWidth="1"/>
    <col min="3" max="3" width="9.86328125" style="1" customWidth="1"/>
    <col min="4" max="4" width="4.86328125" style="1" customWidth="1"/>
    <col min="5" max="5" width="33.265625" style="1" customWidth="1"/>
    <col min="6" max="6" width="4.265625" style="1" bestFit="1" customWidth="1"/>
    <col min="7" max="7" width="6.3984375" style="1" customWidth="1"/>
    <col min="8" max="10" width="4.265625" style="1" bestFit="1" customWidth="1"/>
    <col min="11" max="11" width="5.86328125" style="1" customWidth="1"/>
    <col min="12" max="12" width="6.1328125" style="1" customWidth="1"/>
    <col min="13" max="13" width="5.86328125" style="1" customWidth="1"/>
    <col min="14" max="14" width="5.1328125" style="1" customWidth="1"/>
    <col min="15" max="15" width="6.59765625" style="1" customWidth="1"/>
    <col min="16" max="16" width="4.73046875" style="1" customWidth="1"/>
    <col min="17" max="17" width="6.1328125" style="1" customWidth="1"/>
    <col min="18" max="18" width="5" style="1" customWidth="1"/>
    <col min="19" max="29" width="7.73046875" style="1" customWidth="1"/>
  </cols>
  <sheetData>
    <row r="1" spans="1:55" s="5" customFormat="1" ht="21" customHeight="1" x14ac:dyDescent="0.35">
      <c r="A1" s="551" t="s">
        <v>56</v>
      </c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  <c r="Q1" s="551"/>
      <c r="R1" s="551"/>
      <c r="S1" s="551"/>
      <c r="T1" s="551"/>
      <c r="U1" s="551"/>
      <c r="V1" s="551"/>
      <c r="W1" s="551"/>
      <c r="X1" s="551"/>
      <c r="Y1" s="551"/>
      <c r="Z1" s="551"/>
      <c r="AA1" s="551"/>
      <c r="AB1" s="551"/>
      <c r="AC1" s="551"/>
    </row>
    <row r="2" spans="1:55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55" s="5" customFormat="1" ht="21" customHeight="1" x14ac:dyDescent="0.35">
      <c r="A3" s="526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526"/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6"/>
      <c r="N3" s="526"/>
      <c r="O3" s="526"/>
      <c r="P3" s="526"/>
      <c r="Q3" s="526"/>
      <c r="R3" s="526"/>
      <c r="S3" s="526"/>
      <c r="T3" s="526"/>
      <c r="U3" s="526"/>
      <c r="V3" s="526"/>
      <c r="W3" s="526"/>
      <c r="X3" s="526"/>
      <c r="Y3" s="526"/>
      <c r="Z3" s="526"/>
      <c r="AA3" s="526"/>
      <c r="AB3" s="526"/>
      <c r="AC3" s="526"/>
    </row>
    <row r="4" spans="1:55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55" ht="14.25" customHeight="1" x14ac:dyDescent="0.35">
      <c r="A5" s="513" t="s">
        <v>7</v>
      </c>
      <c r="B5" s="481" t="s">
        <v>8</v>
      </c>
      <c r="C5" s="481" t="s">
        <v>9</v>
      </c>
      <c r="D5" s="516" t="s">
        <v>10</v>
      </c>
      <c r="E5" s="518" t="s">
        <v>6</v>
      </c>
      <c r="F5" s="520" t="s">
        <v>0</v>
      </c>
      <c r="G5" s="524" t="s">
        <v>3</v>
      </c>
      <c r="H5" s="529" t="s">
        <v>11</v>
      </c>
      <c r="I5" s="520" t="s">
        <v>1</v>
      </c>
      <c r="J5" s="522" t="s">
        <v>12</v>
      </c>
      <c r="K5" s="544" t="s">
        <v>13</v>
      </c>
      <c r="L5" s="545"/>
      <c r="M5" s="545"/>
      <c r="N5" s="545"/>
      <c r="O5" s="545"/>
      <c r="P5" s="545"/>
      <c r="Q5" s="545"/>
      <c r="R5" s="545"/>
      <c r="S5" s="545"/>
      <c r="T5" s="545"/>
      <c r="U5" s="545"/>
      <c r="V5" s="545"/>
      <c r="W5" s="545"/>
      <c r="X5" s="545"/>
      <c r="Y5" s="545"/>
      <c r="Z5" s="545"/>
      <c r="AA5" s="545"/>
      <c r="AB5" s="545"/>
      <c r="AC5" s="546" t="s">
        <v>14</v>
      </c>
    </row>
    <row r="6" spans="1:55" s="11" customFormat="1" ht="116.25" customHeight="1" thickBot="1" x14ac:dyDescent="0.35">
      <c r="A6" s="514"/>
      <c r="B6" s="515"/>
      <c r="C6" s="515"/>
      <c r="D6" s="517"/>
      <c r="E6" s="519"/>
      <c r="F6" s="521"/>
      <c r="G6" s="525"/>
      <c r="H6" s="530"/>
      <c r="I6" s="521"/>
      <c r="J6" s="523"/>
      <c r="K6" s="10" t="s">
        <v>15</v>
      </c>
      <c r="L6" s="9" t="s">
        <v>16</v>
      </c>
      <c r="M6" s="9" t="s">
        <v>17</v>
      </c>
      <c r="N6" s="9" t="s">
        <v>18</v>
      </c>
      <c r="O6" s="9" t="s">
        <v>19</v>
      </c>
      <c r="P6" s="9" t="s">
        <v>20</v>
      </c>
      <c r="Q6" s="9" t="s">
        <v>21</v>
      </c>
      <c r="R6" s="9" t="e">
        <f>#REF!</f>
        <v>#REF!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B6" s="9" t="s">
        <v>32</v>
      </c>
      <c r="AC6" s="547"/>
    </row>
    <row r="7" spans="1:55" s="13" customFormat="1" ht="13.5" customHeight="1" thickBot="1" x14ac:dyDescent="0.4">
      <c r="A7" s="548" t="s">
        <v>33</v>
      </c>
      <c r="B7" s="549"/>
      <c r="C7" s="549"/>
      <c r="D7" s="549"/>
      <c r="E7" s="549"/>
      <c r="F7" s="549"/>
      <c r="G7" s="549"/>
      <c r="H7" s="549"/>
      <c r="I7" s="549"/>
      <c r="J7" s="549"/>
      <c r="K7" s="549"/>
      <c r="L7" s="549"/>
      <c r="M7" s="549"/>
      <c r="N7" s="549"/>
      <c r="O7" s="549"/>
      <c r="P7" s="549"/>
      <c r="Q7" s="549"/>
      <c r="R7" s="549"/>
      <c r="S7" s="549"/>
      <c r="T7" s="549"/>
      <c r="U7" s="549"/>
      <c r="V7" s="549"/>
      <c r="W7" s="549"/>
      <c r="X7" s="549"/>
      <c r="Y7" s="549"/>
      <c r="Z7" s="549"/>
      <c r="AA7" s="549"/>
      <c r="AB7" s="549"/>
      <c r="AC7" s="550"/>
    </row>
    <row r="8" spans="1:55" s="183" customFormat="1" ht="13.9" x14ac:dyDescent="0.4">
      <c r="A8" s="553">
        <v>5</v>
      </c>
      <c r="B8" s="557" t="s">
        <v>88</v>
      </c>
      <c r="C8" s="557" t="s">
        <v>98</v>
      </c>
      <c r="D8" s="583">
        <v>0.75</v>
      </c>
      <c r="E8" s="377" t="s">
        <v>70</v>
      </c>
      <c r="F8" s="387" t="s">
        <v>5</v>
      </c>
      <c r="G8" s="328"/>
      <c r="H8" s="387" t="s">
        <v>89</v>
      </c>
      <c r="I8" s="387">
        <v>1</v>
      </c>
      <c r="J8" s="388">
        <v>43</v>
      </c>
      <c r="K8" s="352">
        <f>32/3</f>
        <v>10.666666666666666</v>
      </c>
      <c r="L8" s="350">
        <v>64</v>
      </c>
      <c r="M8" s="350"/>
      <c r="N8" s="239">
        <v>11</v>
      </c>
      <c r="O8" s="239">
        <v>2</v>
      </c>
      <c r="P8" s="239"/>
      <c r="Q8" s="239" t="s">
        <v>58</v>
      </c>
      <c r="R8" s="239" t="s">
        <v>58</v>
      </c>
      <c r="S8" s="239" t="s">
        <v>58</v>
      </c>
      <c r="T8" s="239" t="s">
        <v>58</v>
      </c>
      <c r="U8" s="239">
        <v>10</v>
      </c>
      <c r="V8" s="239"/>
      <c r="W8" s="239" t="s">
        <v>58</v>
      </c>
      <c r="X8" s="231" t="s">
        <v>58</v>
      </c>
      <c r="Y8" s="231" t="s">
        <v>58</v>
      </c>
      <c r="Z8" s="231" t="s">
        <v>58</v>
      </c>
      <c r="AA8" s="60"/>
      <c r="AB8" s="315"/>
      <c r="AC8" s="184">
        <f>SUM(K8:AB8)</f>
        <v>97.666666666666671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</row>
    <row r="9" spans="1:55" s="183" customFormat="1" ht="13.9" x14ac:dyDescent="0.4">
      <c r="A9" s="555"/>
      <c r="B9" s="557"/>
      <c r="C9" s="557"/>
      <c r="D9" s="584"/>
      <c r="E9" s="377" t="s">
        <v>70</v>
      </c>
      <c r="F9" s="387" t="s">
        <v>5</v>
      </c>
      <c r="G9" s="328"/>
      <c r="H9" s="387" t="s">
        <v>90</v>
      </c>
      <c r="I9" s="387">
        <v>1</v>
      </c>
      <c r="J9" s="388">
        <v>10</v>
      </c>
      <c r="K9" s="352">
        <f>32/3</f>
        <v>10.666666666666666</v>
      </c>
      <c r="L9" s="350">
        <v>40</v>
      </c>
      <c r="M9" s="350"/>
      <c r="N9" s="239">
        <v>3</v>
      </c>
      <c r="O9" s="239">
        <v>1</v>
      </c>
      <c r="P9" s="239"/>
      <c r="Q9" s="239" t="s">
        <v>58</v>
      </c>
      <c r="R9" s="239" t="s">
        <v>58</v>
      </c>
      <c r="S9" s="239" t="s">
        <v>58</v>
      </c>
      <c r="T9" s="239" t="s">
        <v>58</v>
      </c>
      <c r="U9" s="239">
        <v>2</v>
      </c>
      <c r="V9" s="239"/>
      <c r="W9" s="239" t="s">
        <v>58</v>
      </c>
      <c r="X9" s="231" t="s">
        <v>58</v>
      </c>
      <c r="Y9" s="231" t="s">
        <v>58</v>
      </c>
      <c r="Z9" s="231" t="s">
        <v>58</v>
      </c>
      <c r="AA9" s="60"/>
      <c r="AB9" s="315"/>
      <c r="AC9" s="184">
        <f>SUM(K9:AB9)</f>
        <v>56.666666666666664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</row>
    <row r="10" spans="1:55" s="183" customFormat="1" ht="14.25" thickBot="1" x14ac:dyDescent="0.45">
      <c r="A10" s="555"/>
      <c r="B10" s="557"/>
      <c r="C10" s="557"/>
      <c r="D10" s="584"/>
      <c r="E10" s="377" t="s">
        <v>70</v>
      </c>
      <c r="F10" s="387" t="s">
        <v>5</v>
      </c>
      <c r="G10" s="328"/>
      <c r="H10" s="387" t="s">
        <v>91</v>
      </c>
      <c r="I10" s="387">
        <v>1</v>
      </c>
      <c r="J10" s="388">
        <v>6</v>
      </c>
      <c r="K10" s="352">
        <f>32/3</f>
        <v>10.666666666666666</v>
      </c>
      <c r="L10" s="350"/>
      <c r="M10" s="350"/>
      <c r="N10" s="239">
        <v>2</v>
      </c>
      <c r="O10" s="239">
        <v>0.5</v>
      </c>
      <c r="P10" s="239"/>
      <c r="Q10" s="239" t="s">
        <v>58</v>
      </c>
      <c r="R10" s="239" t="s">
        <v>58</v>
      </c>
      <c r="S10" s="239" t="s">
        <v>58</v>
      </c>
      <c r="T10" s="239" t="s">
        <v>58</v>
      </c>
      <c r="U10" s="239">
        <v>1</v>
      </c>
      <c r="V10" s="239"/>
      <c r="W10" s="239" t="s">
        <v>58</v>
      </c>
      <c r="X10" s="231" t="s">
        <v>58</v>
      </c>
      <c r="Y10" s="231" t="s">
        <v>58</v>
      </c>
      <c r="Z10" s="231" t="s">
        <v>58</v>
      </c>
      <c r="AA10" s="60"/>
      <c r="AB10" s="315"/>
      <c r="AC10" s="184">
        <f>SUM(K10:AB10)</f>
        <v>14.166666666666666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</row>
    <row r="11" spans="1:55" s="12" customFormat="1" ht="13.9" x14ac:dyDescent="0.4">
      <c r="A11" s="555"/>
      <c r="B11" s="557"/>
      <c r="C11" s="557"/>
      <c r="D11" s="584"/>
      <c r="E11" s="378" t="s">
        <v>92</v>
      </c>
      <c r="F11" s="254" t="s">
        <v>5</v>
      </c>
      <c r="G11" s="301"/>
      <c r="H11" s="279" t="s">
        <v>65</v>
      </c>
      <c r="I11" s="233" t="s">
        <v>53</v>
      </c>
      <c r="J11" s="234" t="s">
        <v>51</v>
      </c>
      <c r="K11" s="235">
        <v>24</v>
      </c>
      <c r="L11" s="236">
        <v>16</v>
      </c>
      <c r="M11" s="236"/>
      <c r="N11" s="236"/>
      <c r="O11" s="236"/>
      <c r="P11" s="236"/>
      <c r="Q11" s="236"/>
      <c r="R11" s="236"/>
      <c r="S11" s="236"/>
      <c r="T11" s="236"/>
      <c r="U11" s="236">
        <v>1</v>
      </c>
      <c r="V11" s="236"/>
      <c r="W11" s="236"/>
      <c r="X11" s="236"/>
      <c r="Y11" s="236"/>
      <c r="Z11" s="236"/>
      <c r="AA11" s="236"/>
      <c r="AB11" s="236"/>
      <c r="AC11" s="157">
        <f>SUM(K11:AB11)</f>
        <v>41</v>
      </c>
    </row>
    <row r="12" spans="1:55" s="12" customFormat="1" ht="20.25" customHeight="1" thickBot="1" x14ac:dyDescent="0.4">
      <c r="A12" s="555"/>
      <c r="B12" s="557"/>
      <c r="C12" s="557"/>
      <c r="D12" s="584"/>
      <c r="E12" s="61" t="s">
        <v>39</v>
      </c>
      <c r="F12" s="62"/>
      <c r="G12" s="62"/>
      <c r="H12" s="62"/>
      <c r="I12" s="62"/>
      <c r="J12" s="188"/>
      <c r="K12" s="29">
        <f t="shared" ref="K12:AC12" si="0">SUM(K8:K11)</f>
        <v>56</v>
      </c>
      <c r="L12" s="29">
        <f t="shared" si="0"/>
        <v>120</v>
      </c>
      <c r="M12" s="29">
        <f t="shared" si="0"/>
        <v>0</v>
      </c>
      <c r="N12" s="29">
        <f t="shared" si="0"/>
        <v>16</v>
      </c>
      <c r="O12" s="29">
        <f t="shared" si="0"/>
        <v>3.5</v>
      </c>
      <c r="P12" s="29">
        <f t="shared" si="0"/>
        <v>0</v>
      </c>
      <c r="Q12" s="29">
        <f t="shared" si="0"/>
        <v>0</v>
      </c>
      <c r="R12" s="29">
        <f t="shared" si="0"/>
        <v>0</v>
      </c>
      <c r="S12" s="29">
        <f t="shared" si="0"/>
        <v>0</v>
      </c>
      <c r="T12" s="29">
        <f t="shared" si="0"/>
        <v>0</v>
      </c>
      <c r="U12" s="29">
        <f t="shared" si="0"/>
        <v>14</v>
      </c>
      <c r="V12" s="29">
        <f t="shared" si="0"/>
        <v>0</v>
      </c>
      <c r="W12" s="29">
        <f t="shared" si="0"/>
        <v>0</v>
      </c>
      <c r="X12" s="29">
        <f t="shared" si="0"/>
        <v>0</v>
      </c>
      <c r="Y12" s="29">
        <f t="shared" si="0"/>
        <v>0</v>
      </c>
      <c r="Z12" s="29">
        <f t="shared" si="0"/>
        <v>0</v>
      </c>
      <c r="AA12" s="29">
        <f t="shared" si="0"/>
        <v>0</v>
      </c>
      <c r="AB12" s="29">
        <f t="shared" si="0"/>
        <v>0</v>
      </c>
      <c r="AC12" s="190">
        <f t="shared" si="0"/>
        <v>209.5</v>
      </c>
    </row>
    <row r="13" spans="1:55" s="13" customFormat="1" ht="13.5" customHeight="1" x14ac:dyDescent="0.4">
      <c r="A13" s="555"/>
      <c r="B13" s="557"/>
      <c r="C13" s="557"/>
      <c r="D13" s="584"/>
      <c r="E13" s="140"/>
      <c r="F13" s="14"/>
      <c r="G13" s="14"/>
      <c r="H13" s="14"/>
      <c r="I13" s="14"/>
      <c r="J13" s="15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42"/>
      <c r="AC13" s="24"/>
    </row>
    <row r="14" spans="1:55" s="13" customFormat="1" ht="13.5" customHeight="1" thickBot="1" x14ac:dyDescent="0.4">
      <c r="A14" s="555"/>
      <c r="B14" s="557"/>
      <c r="C14" s="557"/>
      <c r="D14" s="584"/>
      <c r="E14" s="125" t="s">
        <v>34</v>
      </c>
      <c r="F14" s="120"/>
      <c r="G14" s="120"/>
      <c r="H14" s="120"/>
      <c r="I14" s="120"/>
      <c r="J14" s="27"/>
      <c r="K14" s="28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149"/>
    </row>
    <row r="15" spans="1:55" s="13" customFormat="1" ht="13.5" customHeight="1" x14ac:dyDescent="0.35">
      <c r="A15" s="555"/>
      <c r="B15" s="557"/>
      <c r="C15" s="557"/>
      <c r="D15" s="584"/>
      <c r="E15" s="37"/>
      <c r="F15" s="14"/>
      <c r="G15" s="14"/>
      <c r="H15" s="14"/>
      <c r="I15" s="14"/>
      <c r="J15" s="38"/>
      <c r="K15" s="39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42"/>
      <c r="AC15" s="18"/>
    </row>
    <row r="16" spans="1:55" s="13" customFormat="1" ht="13.5" customHeight="1" thickBot="1" x14ac:dyDescent="0.4">
      <c r="A16" s="555"/>
      <c r="B16" s="557"/>
      <c r="C16" s="557"/>
      <c r="D16" s="584"/>
      <c r="E16" s="25" t="s">
        <v>35</v>
      </c>
      <c r="F16" s="26"/>
      <c r="G16" s="26"/>
      <c r="H16" s="26"/>
      <c r="I16" s="26"/>
      <c r="J16" s="133"/>
      <c r="K16" s="124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30"/>
    </row>
    <row r="17" spans="1:31" s="13" customFormat="1" ht="13.5" customHeight="1" x14ac:dyDescent="0.35">
      <c r="A17" s="555"/>
      <c r="B17" s="557"/>
      <c r="C17" s="557"/>
      <c r="D17" s="584"/>
      <c r="E17" s="119"/>
      <c r="F17" s="117"/>
      <c r="G17" s="117"/>
      <c r="H17" s="117"/>
      <c r="I17" s="131"/>
      <c r="J17" s="118"/>
      <c r="K17" s="132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46"/>
    </row>
    <row r="18" spans="1:31" s="13" customFormat="1" ht="13.5" customHeight="1" thickBot="1" x14ac:dyDescent="0.4">
      <c r="A18" s="555"/>
      <c r="B18" s="557"/>
      <c r="C18" s="557"/>
      <c r="D18" s="584"/>
      <c r="E18" s="25" t="s">
        <v>37</v>
      </c>
      <c r="F18" s="26"/>
      <c r="G18" s="26"/>
      <c r="H18" s="26"/>
      <c r="I18" s="26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0"/>
    </row>
    <row r="19" spans="1:31" s="13" customFormat="1" ht="13.5" customHeight="1" thickBot="1" x14ac:dyDescent="0.4">
      <c r="A19" s="556"/>
      <c r="B19" s="558"/>
      <c r="C19" s="558"/>
      <c r="D19" s="589"/>
      <c r="E19" s="51" t="s">
        <v>38</v>
      </c>
      <c r="F19" s="52"/>
      <c r="G19" s="52"/>
      <c r="H19" s="52"/>
      <c r="I19" s="52"/>
      <c r="J19" s="53"/>
      <c r="K19" s="29">
        <f t="shared" ref="K19:AB19" si="1">SUM(K12,K14,K16,K18)</f>
        <v>56</v>
      </c>
      <c r="L19" s="29">
        <f t="shared" si="1"/>
        <v>120</v>
      </c>
      <c r="M19" s="29">
        <f t="shared" si="1"/>
        <v>0</v>
      </c>
      <c r="N19" s="29">
        <f t="shared" si="1"/>
        <v>16</v>
      </c>
      <c r="O19" s="29">
        <f t="shared" si="1"/>
        <v>3.5</v>
      </c>
      <c r="P19" s="29">
        <f t="shared" si="1"/>
        <v>0</v>
      </c>
      <c r="Q19" s="29">
        <f t="shared" si="1"/>
        <v>0</v>
      </c>
      <c r="R19" s="29">
        <f t="shared" si="1"/>
        <v>0</v>
      </c>
      <c r="S19" s="29">
        <f t="shared" si="1"/>
        <v>0</v>
      </c>
      <c r="T19" s="29">
        <f t="shared" si="1"/>
        <v>0</v>
      </c>
      <c r="U19" s="29">
        <f t="shared" si="1"/>
        <v>14</v>
      </c>
      <c r="V19" s="29">
        <f t="shared" si="1"/>
        <v>0</v>
      </c>
      <c r="W19" s="29">
        <f t="shared" si="1"/>
        <v>0</v>
      </c>
      <c r="X19" s="29">
        <f t="shared" si="1"/>
        <v>0</v>
      </c>
      <c r="Y19" s="29">
        <f t="shared" si="1"/>
        <v>0</v>
      </c>
      <c r="Z19" s="29">
        <f t="shared" si="1"/>
        <v>0</v>
      </c>
      <c r="AA19" s="29">
        <f t="shared" si="1"/>
        <v>0</v>
      </c>
      <c r="AB19" s="29">
        <f t="shared" si="1"/>
        <v>0</v>
      </c>
      <c r="AC19" s="55">
        <f>SUM(K19:AB19)</f>
        <v>209.5</v>
      </c>
    </row>
    <row r="20" spans="1:31" s="13" customFormat="1" ht="13.5" customHeight="1" x14ac:dyDescent="0.35">
      <c r="A20" s="418"/>
      <c r="B20" s="418"/>
      <c r="C20" s="418"/>
      <c r="D20" s="418"/>
      <c r="E20" s="418"/>
      <c r="F20" s="418"/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18"/>
      <c r="Y20" s="418"/>
      <c r="Z20" s="418"/>
      <c r="AA20" s="418"/>
      <c r="AB20" s="418"/>
      <c r="AC20" s="418"/>
    </row>
    <row r="21" spans="1:31" s="81" customFormat="1" ht="13.9" x14ac:dyDescent="0.4">
      <c r="A21" s="527" t="s">
        <v>116</v>
      </c>
      <c r="B21" s="527"/>
      <c r="C21" s="527"/>
      <c r="D21" s="527"/>
      <c r="E21" s="527"/>
      <c r="F21" s="527"/>
      <c r="G21" s="527"/>
      <c r="H21" s="527"/>
      <c r="I21" s="527"/>
      <c r="J21" s="527"/>
      <c r="K21" s="527"/>
      <c r="L21" s="527"/>
      <c r="M21" s="527"/>
      <c r="N21" s="527"/>
      <c r="O21" s="527"/>
      <c r="P21" s="527"/>
      <c r="Q21" s="527"/>
      <c r="R21" s="527"/>
      <c r="S21" s="527"/>
      <c r="T21" s="527"/>
      <c r="U21" s="527"/>
      <c r="V21" s="527"/>
      <c r="W21" s="527"/>
      <c r="X21" s="527"/>
      <c r="Y21" s="527"/>
      <c r="Z21" s="527"/>
      <c r="AA21" s="527"/>
      <c r="AB21" s="527"/>
      <c r="AC21" s="527"/>
      <c r="AD21" s="13"/>
      <c r="AE21" s="13"/>
    </row>
    <row r="22" spans="1:31" s="81" customFormat="1" ht="13.9" x14ac:dyDescent="0.4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</row>
    <row r="23" spans="1:31" s="81" customFormat="1" ht="13.9" x14ac:dyDescent="0.4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</row>
    <row r="24" spans="1:31" s="81" customFormat="1" ht="13.9" x14ac:dyDescent="0.4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2" t="s">
        <v>101</v>
      </c>
      <c r="S24" s="80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0"/>
    </row>
    <row r="25" spans="1:31" s="81" customFormat="1" ht="15" hidden="1" customHeight="1" x14ac:dyDescent="0.4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3"/>
      <c r="U25" s="83"/>
      <c r="V25" s="83"/>
      <c r="W25" s="83"/>
      <c r="X25" s="83"/>
      <c r="Y25" s="3" t="s">
        <v>2</v>
      </c>
      <c r="Z25" s="3"/>
      <c r="AA25" s="3"/>
      <c r="AB25" s="83"/>
      <c r="AC25" s="83"/>
      <c r="AD25" s="83"/>
      <c r="AE25" s="80"/>
    </row>
    <row r="26" spans="1:31" s="81" customFormat="1" ht="13.9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4"/>
      <c r="U26" s="512" t="s">
        <v>117</v>
      </c>
      <c r="V26" s="512"/>
      <c r="W26" s="512"/>
      <c r="X26" s="512"/>
      <c r="Y26" s="512"/>
      <c r="Z26" s="512"/>
      <c r="AA26" s="512"/>
      <c r="AB26" s="2"/>
      <c r="AC26" s="2"/>
      <c r="AD26" s="84"/>
      <c r="AE26" s="80"/>
    </row>
    <row r="27" spans="1:31" s="81" customFormat="1" ht="13.9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0"/>
    </row>
    <row r="28" spans="1:31" s="81" customFormat="1" ht="13.9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5"/>
      <c r="S28" s="85"/>
      <c r="T28" s="85"/>
      <c r="U28" s="85"/>
      <c r="V28" s="3"/>
      <c r="W28" s="3"/>
      <c r="X28" s="3"/>
      <c r="Y28" s="3"/>
      <c r="Z28" s="85"/>
      <c r="AA28" s="85"/>
      <c r="AB28" s="85"/>
      <c r="AC28" s="80"/>
    </row>
    <row r="29" spans="1:31" s="81" customFormat="1" ht="13.9" x14ac:dyDescent="0.4">
      <c r="R29" s="6"/>
      <c r="S29"/>
      <c r="T29"/>
      <c r="U29" s="2"/>
      <c r="V29" s="2"/>
      <c r="W29" s="2"/>
      <c r="X29" s="2"/>
      <c r="Y29" s="2"/>
      <c r="Z29" s="2"/>
      <c r="AA29" s="3"/>
      <c r="AB29" s="6"/>
    </row>
    <row r="30" spans="1:31" s="5" customFormat="1" ht="21" customHeight="1" x14ac:dyDescent="0.35">
      <c r="A30" s="551" t="s">
        <v>56</v>
      </c>
      <c r="B30" s="551"/>
      <c r="C30" s="551"/>
      <c r="D30" s="551"/>
      <c r="E30" s="551"/>
      <c r="F30" s="551"/>
      <c r="G30" s="551"/>
      <c r="H30" s="551"/>
      <c r="I30" s="551"/>
      <c r="J30" s="551"/>
      <c r="K30" s="551"/>
      <c r="L30" s="551"/>
      <c r="M30" s="551"/>
      <c r="N30" s="551"/>
      <c r="O30" s="551"/>
      <c r="P30" s="551"/>
      <c r="Q30" s="551"/>
      <c r="R30" s="551"/>
      <c r="S30" s="551"/>
      <c r="T30" s="551"/>
      <c r="U30" s="551"/>
      <c r="V30" s="551"/>
      <c r="W30" s="551"/>
      <c r="X30" s="551"/>
      <c r="Y30" s="551"/>
      <c r="Z30" s="551"/>
      <c r="AA30" s="551"/>
      <c r="AB30" s="551"/>
      <c r="AC30" s="551"/>
    </row>
    <row r="31" spans="1:31" s="5" customFormat="1" ht="12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31" s="5" customFormat="1" ht="21" customHeight="1" x14ac:dyDescent="0.35">
      <c r="A32" s="526" t="s">
        <v>115</v>
      </c>
      <c r="B32" s="526"/>
      <c r="C32" s="526"/>
      <c r="D32" s="526"/>
      <c r="E32" s="526"/>
      <c r="F32" s="526"/>
      <c r="G32" s="526"/>
      <c r="H32" s="526"/>
      <c r="I32" s="526"/>
      <c r="J32" s="526"/>
      <c r="K32" s="526"/>
      <c r="L32" s="526"/>
      <c r="M32" s="526"/>
      <c r="N32" s="526"/>
      <c r="O32" s="526"/>
      <c r="P32" s="526"/>
      <c r="Q32" s="526"/>
      <c r="R32" s="526"/>
      <c r="S32" s="526"/>
      <c r="T32" s="526"/>
      <c r="U32" s="526"/>
      <c r="V32" s="526"/>
      <c r="W32" s="526"/>
      <c r="X32" s="526"/>
      <c r="Y32" s="526"/>
      <c r="Z32" s="526"/>
      <c r="AA32" s="526"/>
      <c r="AB32" s="526"/>
      <c r="AC32" s="526"/>
    </row>
    <row r="33" spans="1:29" s="13" customFormat="1" ht="18.75" customHeight="1" thickBot="1" x14ac:dyDescent="0.4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</row>
    <row r="34" spans="1:29" ht="14.25" customHeight="1" x14ac:dyDescent="0.35">
      <c r="A34" s="513" t="s">
        <v>7</v>
      </c>
      <c r="B34" s="481" t="s">
        <v>8</v>
      </c>
      <c r="C34" s="481" t="s">
        <v>9</v>
      </c>
      <c r="D34" s="516" t="s">
        <v>10</v>
      </c>
      <c r="E34" s="518" t="s">
        <v>6</v>
      </c>
      <c r="F34" s="520" t="s">
        <v>0</v>
      </c>
      <c r="G34" s="524" t="s">
        <v>3</v>
      </c>
      <c r="H34" s="529" t="s">
        <v>11</v>
      </c>
      <c r="I34" s="520" t="s">
        <v>1</v>
      </c>
      <c r="J34" s="522" t="s">
        <v>12</v>
      </c>
      <c r="K34" s="544" t="s">
        <v>13</v>
      </c>
      <c r="L34" s="545"/>
      <c r="M34" s="545"/>
      <c r="N34" s="545"/>
      <c r="O34" s="545"/>
      <c r="P34" s="545"/>
      <c r="Q34" s="545"/>
      <c r="R34" s="545"/>
      <c r="S34" s="545"/>
      <c r="T34" s="545"/>
      <c r="U34" s="545"/>
      <c r="V34" s="545"/>
      <c r="W34" s="545"/>
      <c r="X34" s="545"/>
      <c r="Y34" s="545"/>
      <c r="Z34" s="545"/>
      <c r="AA34" s="545"/>
      <c r="AB34" s="545"/>
      <c r="AC34" s="546" t="s">
        <v>14</v>
      </c>
    </row>
    <row r="35" spans="1:29" s="11" customFormat="1" ht="116.25" customHeight="1" thickBot="1" x14ac:dyDescent="0.35">
      <c r="A35" s="514"/>
      <c r="B35" s="515"/>
      <c r="C35" s="515"/>
      <c r="D35" s="517"/>
      <c r="E35" s="519"/>
      <c r="F35" s="521"/>
      <c r="G35" s="525"/>
      <c r="H35" s="530"/>
      <c r="I35" s="521"/>
      <c r="J35" s="523"/>
      <c r="K35" s="10" t="s">
        <v>15</v>
      </c>
      <c r="L35" s="9" t="s">
        <v>16</v>
      </c>
      <c r="M35" s="9" t="s">
        <v>17</v>
      </c>
      <c r="N35" s="9" t="s">
        <v>18</v>
      </c>
      <c r="O35" s="9" t="s">
        <v>19</v>
      </c>
      <c r="P35" s="9" t="s">
        <v>20</v>
      </c>
      <c r="Q35" s="9" t="s">
        <v>21</v>
      </c>
      <c r="R35" s="9" t="e">
        <f>R6</f>
        <v>#REF!</v>
      </c>
      <c r="S35" s="9" t="s">
        <v>23</v>
      </c>
      <c r="T35" s="9" t="s">
        <v>24</v>
      </c>
      <c r="U35" s="9" t="s">
        <v>25</v>
      </c>
      <c r="V35" s="9" t="s">
        <v>26</v>
      </c>
      <c r="W35" s="9" t="s">
        <v>27</v>
      </c>
      <c r="X35" s="9" t="s">
        <v>28</v>
      </c>
      <c r="Y35" s="9" t="s">
        <v>29</v>
      </c>
      <c r="Z35" s="9" t="s">
        <v>30</v>
      </c>
      <c r="AA35" s="9" t="s">
        <v>31</v>
      </c>
      <c r="AB35" s="9" t="s">
        <v>32</v>
      </c>
      <c r="AC35" s="547"/>
    </row>
    <row r="36" spans="1:29" s="13" customFormat="1" ht="13.5" customHeight="1" thickBot="1" x14ac:dyDescent="0.4">
      <c r="A36" s="548" t="s">
        <v>4</v>
      </c>
      <c r="B36" s="549"/>
      <c r="C36" s="549"/>
      <c r="D36" s="549"/>
      <c r="E36" s="549"/>
      <c r="F36" s="549"/>
      <c r="G36" s="549"/>
      <c r="H36" s="549"/>
      <c r="I36" s="510"/>
      <c r="J36" s="510"/>
      <c r="K36" s="549"/>
      <c r="L36" s="549"/>
      <c r="M36" s="549"/>
      <c r="N36" s="549"/>
      <c r="O36" s="549"/>
      <c r="P36" s="549"/>
      <c r="Q36" s="549"/>
      <c r="R36" s="549"/>
      <c r="S36" s="549"/>
      <c r="T36" s="549"/>
      <c r="U36" s="549"/>
      <c r="V36" s="549"/>
      <c r="W36" s="549"/>
      <c r="X36" s="549"/>
      <c r="Y36" s="549"/>
      <c r="Z36" s="549"/>
      <c r="AA36" s="549"/>
      <c r="AB36" s="549"/>
      <c r="AC36" s="550"/>
    </row>
    <row r="37" spans="1:29" s="348" customFormat="1" ht="14.25" thickBot="1" x14ac:dyDescent="0.45">
      <c r="A37" s="554">
        <v>5</v>
      </c>
      <c r="B37" s="557" t="s">
        <v>88</v>
      </c>
      <c r="C37" s="572" t="s">
        <v>98</v>
      </c>
      <c r="D37" s="574">
        <v>0.75</v>
      </c>
      <c r="E37" s="421" t="s">
        <v>70</v>
      </c>
      <c r="F37" s="207" t="s">
        <v>5</v>
      </c>
      <c r="G37" s="328"/>
      <c r="H37" s="207" t="s">
        <v>89</v>
      </c>
      <c r="I37" s="207" t="s">
        <v>105</v>
      </c>
      <c r="J37" s="208" t="s">
        <v>106</v>
      </c>
      <c r="K37" s="210">
        <v>16</v>
      </c>
      <c r="L37" s="211">
        <v>48</v>
      </c>
      <c r="M37" s="211"/>
      <c r="N37" s="211">
        <v>11</v>
      </c>
      <c r="O37" s="211">
        <v>2</v>
      </c>
      <c r="P37" s="211"/>
      <c r="Q37" s="211"/>
      <c r="R37" s="211"/>
      <c r="S37" s="211"/>
      <c r="T37" s="211"/>
      <c r="U37" s="211">
        <v>10</v>
      </c>
      <c r="V37" s="211"/>
      <c r="W37" s="211"/>
      <c r="X37" s="211"/>
      <c r="Y37" s="211"/>
      <c r="Z37" s="211"/>
      <c r="AA37" s="211"/>
      <c r="AB37" s="238"/>
      <c r="AC37" s="213">
        <f>SUM(K37:AB37)</f>
        <v>87</v>
      </c>
    </row>
    <row r="38" spans="1:29" s="348" customFormat="1" ht="13.9" x14ac:dyDescent="0.4">
      <c r="A38" s="554"/>
      <c r="B38" s="557"/>
      <c r="C38" s="572"/>
      <c r="D38" s="574"/>
      <c r="E38" s="421" t="s">
        <v>70</v>
      </c>
      <c r="F38" s="207" t="s">
        <v>5</v>
      </c>
      <c r="G38" s="328"/>
      <c r="H38" s="207" t="s">
        <v>91</v>
      </c>
      <c r="I38" s="207" t="s">
        <v>105</v>
      </c>
      <c r="J38" s="208" t="s">
        <v>106</v>
      </c>
      <c r="K38" s="210">
        <v>16</v>
      </c>
      <c r="L38" s="211">
        <v>16</v>
      </c>
      <c r="M38" s="211"/>
      <c r="N38" s="211">
        <v>2</v>
      </c>
      <c r="O38" s="424">
        <v>0.5</v>
      </c>
      <c r="P38" s="211"/>
      <c r="Q38" s="211"/>
      <c r="R38" s="211"/>
      <c r="S38" s="211"/>
      <c r="T38" s="211"/>
      <c r="U38" s="211">
        <v>1</v>
      </c>
      <c r="V38" s="211"/>
      <c r="W38" s="211"/>
      <c r="X38" s="211"/>
      <c r="Y38" s="211"/>
      <c r="Z38" s="211"/>
      <c r="AA38" s="211"/>
      <c r="AB38" s="238"/>
      <c r="AC38" s="213">
        <f>SUM(K38:AB38)</f>
        <v>35.5</v>
      </c>
    </row>
    <row r="39" spans="1:29" s="348" customFormat="1" ht="13.9" x14ac:dyDescent="0.4">
      <c r="A39" s="554"/>
      <c r="B39" s="557"/>
      <c r="C39" s="572"/>
      <c r="D39" s="574"/>
      <c r="E39" s="377" t="s">
        <v>70</v>
      </c>
      <c r="F39" s="387" t="s">
        <v>5</v>
      </c>
      <c r="G39" s="328"/>
      <c r="H39" s="387" t="s">
        <v>104</v>
      </c>
      <c r="I39" s="387">
        <v>1</v>
      </c>
      <c r="J39" s="388">
        <v>4</v>
      </c>
      <c r="K39" s="352"/>
      <c r="L39" s="350">
        <v>8</v>
      </c>
      <c r="M39" s="350">
        <v>4</v>
      </c>
      <c r="N39" s="239"/>
      <c r="O39" s="239"/>
      <c r="P39" s="239"/>
      <c r="Q39" s="239" t="s">
        <v>58</v>
      </c>
      <c r="R39" s="239" t="s">
        <v>58</v>
      </c>
      <c r="S39" s="239" t="s">
        <v>58</v>
      </c>
      <c r="T39" s="239" t="s">
        <v>58</v>
      </c>
      <c r="U39" s="239">
        <v>1</v>
      </c>
      <c r="V39" s="239"/>
      <c r="W39" s="239" t="s">
        <v>58</v>
      </c>
      <c r="X39" s="231" t="s">
        <v>58</v>
      </c>
      <c r="Y39" s="231" t="s">
        <v>58</v>
      </c>
      <c r="Z39" s="231" t="s">
        <v>58</v>
      </c>
      <c r="AA39" s="60"/>
      <c r="AB39" s="315"/>
      <c r="AC39" s="184">
        <f>SUM(K39:AB39)</f>
        <v>13</v>
      </c>
    </row>
    <row r="40" spans="1:29" s="348" customFormat="1" ht="13.9" x14ac:dyDescent="0.4">
      <c r="A40" s="554"/>
      <c r="B40" s="557"/>
      <c r="C40" s="572"/>
      <c r="D40" s="574"/>
      <c r="E40" s="377" t="s">
        <v>70</v>
      </c>
      <c r="F40" s="387" t="s">
        <v>5</v>
      </c>
      <c r="G40" s="328"/>
      <c r="H40" s="387" t="s">
        <v>71</v>
      </c>
      <c r="I40" s="387">
        <v>1</v>
      </c>
      <c r="J40" s="388">
        <v>4</v>
      </c>
      <c r="K40" s="352"/>
      <c r="L40" s="350"/>
      <c r="M40" s="350">
        <f>8/5</f>
        <v>1.6</v>
      </c>
      <c r="N40" s="239"/>
      <c r="O40" s="239"/>
      <c r="P40" s="239"/>
      <c r="Q40" s="239" t="s">
        <v>58</v>
      </c>
      <c r="R40" s="239" t="s">
        <v>58</v>
      </c>
      <c r="S40" s="239" t="s">
        <v>58</v>
      </c>
      <c r="T40" s="239" t="s">
        <v>58</v>
      </c>
      <c r="U40" s="239"/>
      <c r="V40" s="239"/>
      <c r="W40" s="239" t="s">
        <v>58</v>
      </c>
      <c r="X40" s="231" t="s">
        <v>58</v>
      </c>
      <c r="Y40" s="231" t="s">
        <v>58</v>
      </c>
      <c r="Z40" s="231" t="s">
        <v>58</v>
      </c>
      <c r="AA40" s="60"/>
      <c r="AB40" s="315"/>
      <c r="AC40" s="184">
        <f>SUM(K40:AB40)</f>
        <v>1.6</v>
      </c>
    </row>
    <row r="41" spans="1:29" s="348" customFormat="1" ht="13.9" x14ac:dyDescent="0.4">
      <c r="A41" s="554"/>
      <c r="B41" s="557"/>
      <c r="C41" s="572"/>
      <c r="D41" s="574"/>
      <c r="E41" s="377" t="s">
        <v>70</v>
      </c>
      <c r="F41" s="387" t="s">
        <v>5</v>
      </c>
      <c r="G41" s="328"/>
      <c r="H41" s="387" t="s">
        <v>73</v>
      </c>
      <c r="I41" s="387">
        <v>1</v>
      </c>
      <c r="J41" s="388">
        <v>2</v>
      </c>
      <c r="K41" s="352"/>
      <c r="L41" s="350"/>
      <c r="M41" s="350">
        <f>8/5</f>
        <v>1.6</v>
      </c>
      <c r="N41" s="239"/>
      <c r="O41" s="239"/>
      <c r="P41" s="239"/>
      <c r="Q41" s="239" t="s">
        <v>58</v>
      </c>
      <c r="R41" s="239" t="s">
        <v>58</v>
      </c>
      <c r="S41" s="239" t="s">
        <v>58</v>
      </c>
      <c r="T41" s="239" t="s">
        <v>58</v>
      </c>
      <c r="U41" s="239"/>
      <c r="V41" s="239"/>
      <c r="W41" s="239" t="s">
        <v>58</v>
      </c>
      <c r="X41" s="231" t="s">
        <v>58</v>
      </c>
      <c r="Y41" s="231" t="s">
        <v>58</v>
      </c>
      <c r="Z41" s="231" t="s">
        <v>58</v>
      </c>
      <c r="AA41" s="60"/>
      <c r="AB41" s="315"/>
      <c r="AC41" s="184">
        <f t="shared" ref="AC41:AC52" si="2">SUM(K41:AB41)</f>
        <v>1.6</v>
      </c>
    </row>
    <row r="42" spans="1:29" s="348" customFormat="1" ht="13.9" x14ac:dyDescent="0.4">
      <c r="A42" s="554"/>
      <c r="B42" s="557"/>
      <c r="C42" s="572"/>
      <c r="D42" s="574"/>
      <c r="E42" s="377" t="s">
        <v>70</v>
      </c>
      <c r="F42" s="387" t="s">
        <v>5</v>
      </c>
      <c r="G42" s="328"/>
      <c r="H42" s="387" t="s">
        <v>72</v>
      </c>
      <c r="I42" s="387">
        <v>1</v>
      </c>
      <c r="J42" s="388">
        <v>3</v>
      </c>
      <c r="K42" s="352"/>
      <c r="L42" s="350"/>
      <c r="M42" s="350">
        <f>8/5</f>
        <v>1.6</v>
      </c>
      <c r="N42" s="239"/>
      <c r="O42" s="239"/>
      <c r="P42" s="239"/>
      <c r="Q42" s="239" t="s">
        <v>58</v>
      </c>
      <c r="R42" s="239" t="s">
        <v>58</v>
      </c>
      <c r="S42" s="239" t="s">
        <v>58</v>
      </c>
      <c r="T42" s="239" t="s">
        <v>58</v>
      </c>
      <c r="U42" s="239"/>
      <c r="V42" s="239"/>
      <c r="W42" s="239" t="s">
        <v>58</v>
      </c>
      <c r="X42" s="231" t="s">
        <v>58</v>
      </c>
      <c r="Y42" s="231" t="s">
        <v>58</v>
      </c>
      <c r="Z42" s="231" t="s">
        <v>58</v>
      </c>
      <c r="AA42" s="60"/>
      <c r="AB42" s="315"/>
      <c r="AC42" s="184">
        <f t="shared" si="2"/>
        <v>1.6</v>
      </c>
    </row>
    <row r="43" spans="1:29" s="348" customFormat="1" ht="13.9" x14ac:dyDescent="0.4">
      <c r="A43" s="554"/>
      <c r="B43" s="557"/>
      <c r="C43" s="572"/>
      <c r="D43" s="574"/>
      <c r="E43" s="377" t="s">
        <v>70</v>
      </c>
      <c r="F43" s="387" t="s">
        <v>5</v>
      </c>
      <c r="G43" s="328"/>
      <c r="H43" s="387" t="s">
        <v>74</v>
      </c>
      <c r="I43" s="387">
        <v>1</v>
      </c>
      <c r="J43" s="388">
        <v>3</v>
      </c>
      <c r="K43" s="352"/>
      <c r="L43" s="350"/>
      <c r="M43" s="350">
        <f>8/5</f>
        <v>1.6</v>
      </c>
      <c r="N43" s="239"/>
      <c r="O43" s="239"/>
      <c r="P43" s="239"/>
      <c r="Q43" s="239" t="s">
        <v>58</v>
      </c>
      <c r="R43" s="239" t="s">
        <v>58</v>
      </c>
      <c r="S43" s="239" t="s">
        <v>58</v>
      </c>
      <c r="T43" s="239" t="s">
        <v>58</v>
      </c>
      <c r="U43" s="239"/>
      <c r="V43" s="239"/>
      <c r="W43" s="239" t="s">
        <v>58</v>
      </c>
      <c r="X43" s="231" t="s">
        <v>58</v>
      </c>
      <c r="Y43" s="231" t="s">
        <v>58</v>
      </c>
      <c r="Z43" s="231" t="s">
        <v>58</v>
      </c>
      <c r="AA43" s="60"/>
      <c r="AB43" s="315"/>
      <c r="AC43" s="184">
        <f t="shared" si="2"/>
        <v>1.6</v>
      </c>
    </row>
    <row r="44" spans="1:29" s="348" customFormat="1" ht="13.9" x14ac:dyDescent="0.4">
      <c r="A44" s="554"/>
      <c r="B44" s="557"/>
      <c r="C44" s="572"/>
      <c r="D44" s="574"/>
      <c r="E44" s="377" t="s">
        <v>70</v>
      </c>
      <c r="F44" s="387" t="s">
        <v>5</v>
      </c>
      <c r="G44" s="328"/>
      <c r="H44" s="387" t="s">
        <v>75</v>
      </c>
      <c r="I44" s="387">
        <v>1</v>
      </c>
      <c r="J44" s="388">
        <v>2</v>
      </c>
      <c r="K44" s="352"/>
      <c r="L44" s="350"/>
      <c r="M44" s="350">
        <f>8/5</f>
        <v>1.6</v>
      </c>
      <c r="N44" s="239"/>
      <c r="O44" s="239"/>
      <c r="P44" s="239"/>
      <c r="Q44" s="239" t="s">
        <v>58</v>
      </c>
      <c r="R44" s="239" t="s">
        <v>58</v>
      </c>
      <c r="S44" s="239" t="s">
        <v>58</v>
      </c>
      <c r="T44" s="239" t="s">
        <v>58</v>
      </c>
      <c r="U44" s="239"/>
      <c r="V44" s="239"/>
      <c r="W44" s="239" t="s">
        <v>58</v>
      </c>
      <c r="X44" s="231" t="s">
        <v>58</v>
      </c>
      <c r="Y44" s="231" t="s">
        <v>58</v>
      </c>
      <c r="Z44" s="231" t="s">
        <v>58</v>
      </c>
      <c r="AA44" s="60"/>
      <c r="AB44" s="315"/>
      <c r="AC44" s="184">
        <f t="shared" si="2"/>
        <v>1.6</v>
      </c>
    </row>
    <row r="45" spans="1:29" s="348" customFormat="1" ht="13.9" x14ac:dyDescent="0.4">
      <c r="A45" s="554"/>
      <c r="B45" s="557"/>
      <c r="C45" s="572"/>
      <c r="D45" s="574"/>
      <c r="E45" s="377" t="s">
        <v>70</v>
      </c>
      <c r="F45" s="387" t="s">
        <v>5</v>
      </c>
      <c r="G45" s="328"/>
      <c r="H45" s="387" t="s">
        <v>77</v>
      </c>
      <c r="I45" s="387">
        <v>1</v>
      </c>
      <c r="J45" s="388">
        <v>2</v>
      </c>
      <c r="K45" s="352"/>
      <c r="L45" s="350"/>
      <c r="M45" s="350">
        <f>8/3</f>
        <v>2.6666666666666665</v>
      </c>
      <c r="N45" s="239"/>
      <c r="O45" s="239"/>
      <c r="P45" s="239"/>
      <c r="Q45" s="239" t="s">
        <v>58</v>
      </c>
      <c r="R45" s="239" t="s">
        <v>58</v>
      </c>
      <c r="S45" s="239" t="s">
        <v>58</v>
      </c>
      <c r="T45" s="239" t="s">
        <v>58</v>
      </c>
      <c r="U45" s="239"/>
      <c r="V45" s="239"/>
      <c r="W45" s="239" t="s">
        <v>58</v>
      </c>
      <c r="X45" s="231" t="s">
        <v>58</v>
      </c>
      <c r="Y45" s="231" t="s">
        <v>58</v>
      </c>
      <c r="Z45" s="231" t="s">
        <v>58</v>
      </c>
      <c r="AA45" s="60"/>
      <c r="AB45" s="315"/>
      <c r="AC45" s="184">
        <f t="shared" si="2"/>
        <v>2.6666666666666665</v>
      </c>
    </row>
    <row r="46" spans="1:29" s="348" customFormat="1" ht="13.9" x14ac:dyDescent="0.4">
      <c r="A46" s="554"/>
      <c r="B46" s="557"/>
      <c r="C46" s="572"/>
      <c r="D46" s="574"/>
      <c r="E46" s="377" t="s">
        <v>70</v>
      </c>
      <c r="F46" s="387" t="s">
        <v>5</v>
      </c>
      <c r="G46" s="328"/>
      <c r="H46" s="387" t="s">
        <v>76</v>
      </c>
      <c r="I46" s="387">
        <v>1</v>
      </c>
      <c r="J46" s="388">
        <v>7</v>
      </c>
      <c r="K46" s="352"/>
      <c r="L46" s="350"/>
      <c r="M46" s="350">
        <f>8/3</f>
        <v>2.6666666666666665</v>
      </c>
      <c r="N46" s="239"/>
      <c r="O46" s="239"/>
      <c r="P46" s="239"/>
      <c r="Q46" s="239" t="s">
        <v>58</v>
      </c>
      <c r="R46" s="239" t="s">
        <v>58</v>
      </c>
      <c r="S46" s="239" t="s">
        <v>58</v>
      </c>
      <c r="T46" s="239" t="s">
        <v>58</v>
      </c>
      <c r="U46" s="239"/>
      <c r="V46" s="239"/>
      <c r="W46" s="239" t="s">
        <v>58</v>
      </c>
      <c r="X46" s="231" t="s">
        <v>58</v>
      </c>
      <c r="Y46" s="231" t="s">
        <v>58</v>
      </c>
      <c r="Z46" s="231" t="s">
        <v>58</v>
      </c>
      <c r="AA46" s="60"/>
      <c r="AB46" s="315"/>
      <c r="AC46" s="184">
        <f t="shared" si="2"/>
        <v>2.6666666666666665</v>
      </c>
    </row>
    <row r="47" spans="1:29" s="348" customFormat="1" ht="13.9" x14ac:dyDescent="0.4">
      <c r="A47" s="554"/>
      <c r="B47" s="557"/>
      <c r="C47" s="572"/>
      <c r="D47" s="574"/>
      <c r="E47" s="377" t="s">
        <v>70</v>
      </c>
      <c r="F47" s="387" t="s">
        <v>5</v>
      </c>
      <c r="G47" s="328"/>
      <c r="H47" s="387" t="s">
        <v>78</v>
      </c>
      <c r="I47" s="387">
        <v>1</v>
      </c>
      <c r="J47" s="388">
        <v>5</v>
      </c>
      <c r="K47" s="352"/>
      <c r="L47" s="350"/>
      <c r="M47" s="350">
        <f>8/3</f>
        <v>2.6666666666666665</v>
      </c>
      <c r="N47" s="239"/>
      <c r="O47" s="239"/>
      <c r="P47" s="239"/>
      <c r="Q47" s="239" t="s">
        <v>58</v>
      </c>
      <c r="R47" s="239" t="s">
        <v>58</v>
      </c>
      <c r="S47" s="239" t="s">
        <v>58</v>
      </c>
      <c r="T47" s="239" t="s">
        <v>58</v>
      </c>
      <c r="U47" s="239"/>
      <c r="V47" s="239"/>
      <c r="W47" s="239" t="s">
        <v>58</v>
      </c>
      <c r="X47" s="231" t="s">
        <v>58</v>
      </c>
      <c r="Y47" s="231" t="s">
        <v>58</v>
      </c>
      <c r="Z47" s="231" t="s">
        <v>58</v>
      </c>
      <c r="AA47" s="60"/>
      <c r="AB47" s="315"/>
      <c r="AC47" s="184">
        <f t="shared" si="2"/>
        <v>2.6666666666666665</v>
      </c>
    </row>
    <row r="48" spans="1:29" s="348" customFormat="1" ht="13.9" x14ac:dyDescent="0.4">
      <c r="A48" s="554"/>
      <c r="B48" s="557"/>
      <c r="C48" s="572"/>
      <c r="D48" s="574"/>
      <c r="E48" s="377" t="s">
        <v>70</v>
      </c>
      <c r="F48" s="387" t="s">
        <v>5</v>
      </c>
      <c r="G48" s="328"/>
      <c r="H48" s="387" t="s">
        <v>79</v>
      </c>
      <c r="I48" s="387">
        <v>1</v>
      </c>
      <c r="J48" s="388">
        <v>9</v>
      </c>
      <c r="K48" s="352"/>
      <c r="L48" s="350"/>
      <c r="M48" s="350">
        <v>4</v>
      </c>
      <c r="N48" s="239"/>
      <c r="O48" s="239"/>
      <c r="P48" s="239"/>
      <c r="Q48" s="239" t="s">
        <v>58</v>
      </c>
      <c r="R48" s="239" t="s">
        <v>58</v>
      </c>
      <c r="S48" s="239" t="s">
        <v>58</v>
      </c>
      <c r="T48" s="239" t="s">
        <v>58</v>
      </c>
      <c r="U48" s="239"/>
      <c r="V48" s="239"/>
      <c r="W48" s="239" t="s">
        <v>58</v>
      </c>
      <c r="X48" s="231" t="s">
        <v>58</v>
      </c>
      <c r="Y48" s="231" t="s">
        <v>58</v>
      </c>
      <c r="Z48" s="231" t="s">
        <v>58</v>
      </c>
      <c r="AA48" s="60"/>
      <c r="AB48" s="315"/>
      <c r="AC48" s="184">
        <f t="shared" si="2"/>
        <v>4</v>
      </c>
    </row>
    <row r="49" spans="1:29" s="348" customFormat="1" ht="13.9" x14ac:dyDescent="0.4">
      <c r="A49" s="554"/>
      <c r="B49" s="557"/>
      <c r="C49" s="572"/>
      <c r="D49" s="574"/>
      <c r="E49" s="377" t="s">
        <v>70</v>
      </c>
      <c r="F49" s="387" t="s">
        <v>5</v>
      </c>
      <c r="G49" s="328"/>
      <c r="H49" s="387" t="s">
        <v>82</v>
      </c>
      <c r="I49" s="387">
        <v>1</v>
      </c>
      <c r="J49" s="388">
        <v>3</v>
      </c>
      <c r="K49" s="352"/>
      <c r="L49" s="350"/>
      <c r="M49" s="350">
        <v>4</v>
      </c>
      <c r="N49" s="239"/>
      <c r="O49" s="239"/>
      <c r="P49" s="239"/>
      <c r="Q49" s="239" t="s">
        <v>58</v>
      </c>
      <c r="R49" s="239" t="s">
        <v>58</v>
      </c>
      <c r="S49" s="239" t="s">
        <v>58</v>
      </c>
      <c r="T49" s="239" t="s">
        <v>58</v>
      </c>
      <c r="U49" s="239"/>
      <c r="V49" s="239"/>
      <c r="W49" s="239" t="s">
        <v>58</v>
      </c>
      <c r="X49" s="231" t="s">
        <v>58</v>
      </c>
      <c r="Y49" s="231" t="s">
        <v>58</v>
      </c>
      <c r="Z49" s="231" t="s">
        <v>58</v>
      </c>
      <c r="AA49" s="60"/>
      <c r="AB49" s="315"/>
      <c r="AC49" s="184">
        <f t="shared" si="2"/>
        <v>4</v>
      </c>
    </row>
    <row r="50" spans="1:29" s="348" customFormat="1" ht="13.9" x14ac:dyDescent="0.4">
      <c r="A50" s="554"/>
      <c r="B50" s="557"/>
      <c r="C50" s="572"/>
      <c r="D50" s="574"/>
      <c r="E50" s="377" t="s">
        <v>70</v>
      </c>
      <c r="F50" s="387" t="s">
        <v>5</v>
      </c>
      <c r="G50" s="328"/>
      <c r="H50" s="387" t="s">
        <v>80</v>
      </c>
      <c r="I50" s="387">
        <v>1</v>
      </c>
      <c r="J50" s="388">
        <v>3</v>
      </c>
      <c r="K50" s="352"/>
      <c r="L50" s="350"/>
      <c r="M50" s="350">
        <v>4</v>
      </c>
      <c r="N50" s="239"/>
      <c r="O50" s="239"/>
      <c r="P50" s="239"/>
      <c r="Q50" s="239" t="s">
        <v>58</v>
      </c>
      <c r="R50" s="239" t="s">
        <v>58</v>
      </c>
      <c r="S50" s="239" t="s">
        <v>58</v>
      </c>
      <c r="T50" s="239" t="s">
        <v>58</v>
      </c>
      <c r="U50" s="239"/>
      <c r="V50" s="239"/>
      <c r="W50" s="239" t="s">
        <v>58</v>
      </c>
      <c r="X50" s="231" t="s">
        <v>58</v>
      </c>
      <c r="Y50" s="231" t="s">
        <v>58</v>
      </c>
      <c r="Z50" s="231" t="s">
        <v>58</v>
      </c>
      <c r="AA50" s="60"/>
      <c r="AB50" s="315"/>
      <c r="AC50" s="184">
        <f t="shared" si="2"/>
        <v>4</v>
      </c>
    </row>
    <row r="51" spans="1:29" s="348" customFormat="1" ht="13.9" x14ac:dyDescent="0.4">
      <c r="A51" s="554"/>
      <c r="B51" s="557"/>
      <c r="C51" s="572"/>
      <c r="D51" s="574"/>
      <c r="E51" s="377" t="s">
        <v>70</v>
      </c>
      <c r="F51" s="387" t="s">
        <v>5</v>
      </c>
      <c r="G51" s="328"/>
      <c r="H51" s="387" t="s">
        <v>81</v>
      </c>
      <c r="I51" s="387">
        <v>1</v>
      </c>
      <c r="J51" s="388">
        <v>4</v>
      </c>
      <c r="K51" s="352"/>
      <c r="L51" s="350"/>
      <c r="M51" s="350">
        <v>4</v>
      </c>
      <c r="N51" s="239"/>
      <c r="O51" s="239"/>
      <c r="P51" s="239"/>
      <c r="Q51" s="239" t="s">
        <v>58</v>
      </c>
      <c r="R51" s="239" t="s">
        <v>58</v>
      </c>
      <c r="S51" s="239" t="s">
        <v>58</v>
      </c>
      <c r="T51" s="239" t="s">
        <v>58</v>
      </c>
      <c r="U51" s="239"/>
      <c r="V51" s="239"/>
      <c r="W51" s="239" t="s">
        <v>58</v>
      </c>
      <c r="X51" s="231" t="s">
        <v>58</v>
      </c>
      <c r="Y51" s="231" t="s">
        <v>58</v>
      </c>
      <c r="Z51" s="231" t="s">
        <v>58</v>
      </c>
      <c r="AA51" s="60"/>
      <c r="AB51" s="315"/>
      <c r="AC51" s="184">
        <f t="shared" si="2"/>
        <v>4</v>
      </c>
    </row>
    <row r="52" spans="1:29" s="348" customFormat="1" ht="13.9" x14ac:dyDescent="0.4">
      <c r="A52" s="554"/>
      <c r="B52" s="557"/>
      <c r="C52" s="572"/>
      <c r="D52" s="574"/>
      <c r="E52" s="377" t="s">
        <v>70</v>
      </c>
      <c r="F52" s="387" t="s">
        <v>5</v>
      </c>
      <c r="G52" s="328"/>
      <c r="H52" s="387" t="s">
        <v>84</v>
      </c>
      <c r="I52" s="387">
        <v>1</v>
      </c>
      <c r="J52" s="388">
        <v>3</v>
      </c>
      <c r="K52" s="352"/>
      <c r="L52" s="350">
        <v>8</v>
      </c>
      <c r="M52" s="350">
        <v>4</v>
      </c>
      <c r="N52" s="239"/>
      <c r="O52" s="239"/>
      <c r="P52" s="239"/>
      <c r="Q52" s="239" t="s">
        <v>58</v>
      </c>
      <c r="R52" s="239" t="s">
        <v>58</v>
      </c>
      <c r="S52" s="239" t="s">
        <v>58</v>
      </c>
      <c r="T52" s="239" t="s">
        <v>58</v>
      </c>
      <c r="U52" s="239">
        <v>1</v>
      </c>
      <c r="V52" s="239"/>
      <c r="W52" s="239" t="s">
        <v>58</v>
      </c>
      <c r="X52" s="231" t="s">
        <v>58</v>
      </c>
      <c r="Y52" s="231" t="s">
        <v>58</v>
      </c>
      <c r="Z52" s="231" t="s">
        <v>58</v>
      </c>
      <c r="AA52" s="60"/>
      <c r="AB52" s="315"/>
      <c r="AC52" s="184">
        <f t="shared" si="2"/>
        <v>13</v>
      </c>
    </row>
    <row r="53" spans="1:29" s="348" customFormat="1" ht="13.9" x14ac:dyDescent="0.4">
      <c r="A53" s="554"/>
      <c r="B53" s="557"/>
      <c r="C53" s="572"/>
      <c r="D53" s="574"/>
      <c r="E53" s="377" t="s">
        <v>108</v>
      </c>
      <c r="F53" s="387" t="s">
        <v>5</v>
      </c>
      <c r="G53" s="328"/>
      <c r="H53" s="387" t="s">
        <v>65</v>
      </c>
      <c r="I53" s="387">
        <v>4</v>
      </c>
      <c r="J53" s="388">
        <v>3</v>
      </c>
      <c r="K53" s="352"/>
      <c r="L53" s="350"/>
      <c r="M53" s="350"/>
      <c r="N53" s="239"/>
      <c r="O53" s="239"/>
      <c r="P53" s="239"/>
      <c r="Q53" s="239"/>
      <c r="R53" s="239">
        <v>2</v>
      </c>
      <c r="S53" s="239"/>
      <c r="T53" s="239"/>
      <c r="U53" s="239"/>
      <c r="V53" s="239"/>
      <c r="W53" s="239"/>
      <c r="X53" s="231"/>
      <c r="Y53" s="231"/>
      <c r="Z53" s="231"/>
      <c r="AA53" s="60"/>
      <c r="AB53" s="315"/>
      <c r="AC53" s="184">
        <f>SUM(K53:AB53)</f>
        <v>2</v>
      </c>
    </row>
    <row r="54" spans="1:29" s="348" customFormat="1" ht="13.9" x14ac:dyDescent="0.35">
      <c r="A54" s="554"/>
      <c r="B54" s="557"/>
      <c r="C54" s="572"/>
      <c r="D54" s="574"/>
      <c r="E54" s="379" t="s">
        <v>92</v>
      </c>
      <c r="F54" s="305" t="s">
        <v>5</v>
      </c>
      <c r="G54" s="301"/>
      <c r="H54" s="387" t="s">
        <v>96</v>
      </c>
      <c r="I54" s="228" t="s">
        <v>36</v>
      </c>
      <c r="J54" s="229">
        <v>11</v>
      </c>
      <c r="K54" s="225">
        <v>16</v>
      </c>
      <c r="L54" s="226">
        <v>14</v>
      </c>
      <c r="M54" s="226"/>
      <c r="N54" s="226">
        <v>3</v>
      </c>
      <c r="O54" s="226">
        <v>1</v>
      </c>
      <c r="P54" s="226"/>
      <c r="Q54" s="226"/>
      <c r="R54" s="226"/>
      <c r="S54" s="226"/>
      <c r="T54" s="226"/>
      <c r="U54" s="226">
        <v>1</v>
      </c>
      <c r="V54" s="226"/>
      <c r="W54" s="226"/>
      <c r="X54" s="226"/>
      <c r="Y54" s="226"/>
      <c r="Z54" s="226"/>
      <c r="AA54" s="226"/>
      <c r="AB54" s="227"/>
      <c r="AC54" s="160">
        <f>SUM(K54:AB54)</f>
        <v>35</v>
      </c>
    </row>
    <row r="55" spans="1:29" s="13" customFormat="1" ht="20.25" customHeight="1" thickBot="1" x14ac:dyDescent="0.4">
      <c r="A55" s="554"/>
      <c r="B55" s="557"/>
      <c r="C55" s="572"/>
      <c r="D55" s="574"/>
      <c r="E55" s="61"/>
      <c r="F55" s="62"/>
      <c r="G55" s="62"/>
      <c r="H55" s="62"/>
      <c r="I55" s="62"/>
      <c r="J55" s="422"/>
      <c r="K55" s="423">
        <f t="shared" ref="K55:AC55" si="3">SUM(K37:K54)</f>
        <v>48</v>
      </c>
      <c r="L55" s="423">
        <f t="shared" si="3"/>
        <v>94</v>
      </c>
      <c r="M55" s="423">
        <f t="shared" si="3"/>
        <v>40</v>
      </c>
      <c r="N55" s="423">
        <f t="shared" si="3"/>
        <v>16</v>
      </c>
      <c r="O55" s="423">
        <f t="shared" si="3"/>
        <v>3.5</v>
      </c>
      <c r="P55" s="423">
        <f t="shared" si="3"/>
        <v>0</v>
      </c>
      <c r="Q55" s="423">
        <f t="shared" si="3"/>
        <v>0</v>
      </c>
      <c r="R55" s="423">
        <f t="shared" si="3"/>
        <v>2</v>
      </c>
      <c r="S55" s="423">
        <f t="shared" si="3"/>
        <v>0</v>
      </c>
      <c r="T55" s="423">
        <f t="shared" si="3"/>
        <v>0</v>
      </c>
      <c r="U55" s="423">
        <f t="shared" si="3"/>
        <v>14</v>
      </c>
      <c r="V55" s="423">
        <f t="shared" si="3"/>
        <v>0</v>
      </c>
      <c r="W55" s="423">
        <f t="shared" si="3"/>
        <v>0</v>
      </c>
      <c r="X55" s="423">
        <f t="shared" si="3"/>
        <v>0</v>
      </c>
      <c r="Y55" s="423">
        <f t="shared" si="3"/>
        <v>0</v>
      </c>
      <c r="Z55" s="423">
        <f t="shared" si="3"/>
        <v>0</v>
      </c>
      <c r="AA55" s="423">
        <f t="shared" si="3"/>
        <v>0</v>
      </c>
      <c r="AB55" s="423">
        <f t="shared" si="3"/>
        <v>0</v>
      </c>
      <c r="AC55" s="160">
        <f t="shared" si="3"/>
        <v>217.49999999999994</v>
      </c>
    </row>
    <row r="56" spans="1:29" s="13" customFormat="1" ht="13.5" customHeight="1" x14ac:dyDescent="0.35">
      <c r="A56" s="554"/>
      <c r="B56" s="557"/>
      <c r="C56" s="572"/>
      <c r="D56" s="574"/>
      <c r="E56" s="19"/>
      <c r="F56" s="31"/>
      <c r="G56" s="42"/>
      <c r="H56" s="42"/>
      <c r="I56" s="42"/>
      <c r="J56" s="64"/>
      <c r="K56" s="44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68"/>
    </row>
    <row r="57" spans="1:29" s="13" customFormat="1" ht="13.5" customHeight="1" thickBot="1" x14ac:dyDescent="0.4">
      <c r="A57" s="554"/>
      <c r="B57" s="557"/>
      <c r="C57" s="572"/>
      <c r="D57" s="574"/>
      <c r="E57" s="25" t="s">
        <v>34</v>
      </c>
      <c r="F57" s="26"/>
      <c r="G57" s="26"/>
      <c r="H57" s="26"/>
      <c r="I57" s="26"/>
      <c r="J57" s="65"/>
      <c r="K57" s="28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30"/>
    </row>
    <row r="58" spans="1:29" s="13" customFormat="1" ht="13.5" customHeight="1" x14ac:dyDescent="0.35">
      <c r="A58" s="554"/>
      <c r="B58" s="557"/>
      <c r="C58" s="572"/>
      <c r="D58" s="574"/>
      <c r="E58" s="47"/>
      <c r="F58" s="42"/>
      <c r="G58" s="42"/>
      <c r="H58" s="42"/>
      <c r="I58" s="42"/>
      <c r="J58" s="66"/>
      <c r="K58" s="67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68"/>
    </row>
    <row r="59" spans="1:29" s="13" customFormat="1" ht="13.5" customHeight="1" thickBot="1" x14ac:dyDescent="0.4">
      <c r="A59" s="554"/>
      <c r="B59" s="557"/>
      <c r="C59" s="572"/>
      <c r="D59" s="574"/>
      <c r="E59" s="71" t="s">
        <v>35</v>
      </c>
      <c r="F59" s="26"/>
      <c r="G59" s="26"/>
      <c r="H59" s="26"/>
      <c r="I59" s="26"/>
      <c r="J59" s="133"/>
      <c r="K59" s="124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</row>
    <row r="60" spans="1:29" s="13" customFormat="1" ht="13.5" customHeight="1" x14ac:dyDescent="0.35">
      <c r="A60" s="554"/>
      <c r="B60" s="557"/>
      <c r="C60" s="572"/>
      <c r="D60" s="574"/>
      <c r="E60" s="119"/>
      <c r="F60" s="117"/>
      <c r="G60" s="117"/>
      <c r="H60" s="117"/>
      <c r="I60" s="131"/>
      <c r="J60" s="118"/>
      <c r="K60" s="132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141"/>
      <c r="AC60" s="70"/>
    </row>
    <row r="61" spans="1:29" s="13" customFormat="1" ht="13.5" customHeight="1" thickBot="1" x14ac:dyDescent="0.4">
      <c r="A61" s="554"/>
      <c r="B61" s="557"/>
      <c r="C61" s="572"/>
      <c r="D61" s="574"/>
      <c r="E61" s="71" t="s">
        <v>37</v>
      </c>
      <c r="F61" s="26"/>
      <c r="G61" s="26"/>
      <c r="H61" s="26"/>
      <c r="I61" s="26"/>
      <c r="J61" s="65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138"/>
      <c r="AC61" s="72"/>
    </row>
    <row r="62" spans="1:29" s="13" customFormat="1" ht="13.5" customHeight="1" thickBot="1" x14ac:dyDescent="0.4">
      <c r="A62" s="554"/>
      <c r="B62" s="557"/>
      <c r="C62" s="572"/>
      <c r="D62" s="574"/>
      <c r="E62" s="51" t="s">
        <v>40</v>
      </c>
      <c r="F62" s="52"/>
      <c r="G62" s="52"/>
      <c r="H62" s="52"/>
      <c r="I62" s="52"/>
      <c r="J62" s="73"/>
      <c r="K62" s="29">
        <f>K55</f>
        <v>48</v>
      </c>
      <c r="L62" s="29">
        <f t="shared" ref="L62:AB62" si="4">SUM(L55,L57,L59,L61)</f>
        <v>94</v>
      </c>
      <c r="M62" s="29">
        <f t="shared" si="4"/>
        <v>40</v>
      </c>
      <c r="N62" s="29">
        <f t="shared" si="4"/>
        <v>16</v>
      </c>
      <c r="O62" s="29">
        <f t="shared" si="4"/>
        <v>3.5</v>
      </c>
      <c r="P62" s="29">
        <f t="shared" si="4"/>
        <v>0</v>
      </c>
      <c r="Q62" s="29">
        <f t="shared" si="4"/>
        <v>0</v>
      </c>
      <c r="R62" s="29">
        <f t="shared" si="4"/>
        <v>2</v>
      </c>
      <c r="S62" s="29">
        <f t="shared" si="4"/>
        <v>0</v>
      </c>
      <c r="T62" s="29">
        <f t="shared" si="4"/>
        <v>0</v>
      </c>
      <c r="U62" s="29">
        <f t="shared" si="4"/>
        <v>14</v>
      </c>
      <c r="V62" s="29">
        <f t="shared" si="4"/>
        <v>0</v>
      </c>
      <c r="W62" s="29">
        <f t="shared" si="4"/>
        <v>0</v>
      </c>
      <c r="X62" s="29">
        <f t="shared" si="4"/>
        <v>0</v>
      </c>
      <c r="Y62" s="29">
        <f t="shared" si="4"/>
        <v>0</v>
      </c>
      <c r="Z62" s="29">
        <f t="shared" si="4"/>
        <v>0</v>
      </c>
      <c r="AA62" s="29">
        <f t="shared" si="4"/>
        <v>0</v>
      </c>
      <c r="AB62" s="29">
        <f t="shared" si="4"/>
        <v>0</v>
      </c>
      <c r="AC62" s="161">
        <f>SUM(K62:AB62)</f>
        <v>217.5</v>
      </c>
    </row>
    <row r="63" spans="1:29" s="13" customFormat="1" ht="13.5" customHeight="1" thickBot="1" x14ac:dyDescent="0.4">
      <c r="A63" s="554"/>
      <c r="B63" s="557"/>
      <c r="C63" s="572"/>
      <c r="D63" s="574"/>
      <c r="E63" s="51"/>
      <c r="F63" s="52"/>
      <c r="G63" s="52"/>
      <c r="H63" s="52"/>
      <c r="I63" s="52"/>
      <c r="J63" s="73"/>
      <c r="K63" s="5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139"/>
      <c r="AC63" s="55"/>
    </row>
    <row r="64" spans="1:29" s="13" customFormat="1" ht="13.5" customHeight="1" thickBot="1" x14ac:dyDescent="0.4">
      <c r="A64" s="571"/>
      <c r="B64" s="558"/>
      <c r="C64" s="573"/>
      <c r="D64" s="575"/>
      <c r="E64" s="75" t="s">
        <v>41</v>
      </c>
      <c r="F64" s="76"/>
      <c r="G64" s="76"/>
      <c r="H64" s="76"/>
      <c r="I64" s="77"/>
      <c r="J64" s="78"/>
      <c r="K64" s="29">
        <f t="shared" ref="K64:AC64" si="5">SUM(K19,K62)</f>
        <v>104</v>
      </c>
      <c r="L64" s="29">
        <f t="shared" si="5"/>
        <v>214</v>
      </c>
      <c r="M64" s="29">
        <f t="shared" si="5"/>
        <v>40</v>
      </c>
      <c r="N64" s="29">
        <f t="shared" si="5"/>
        <v>32</v>
      </c>
      <c r="O64" s="29">
        <f t="shared" si="5"/>
        <v>7</v>
      </c>
      <c r="P64" s="29">
        <f t="shared" si="5"/>
        <v>0</v>
      </c>
      <c r="Q64" s="29">
        <f t="shared" si="5"/>
        <v>0</v>
      </c>
      <c r="R64" s="29">
        <f t="shared" si="5"/>
        <v>2</v>
      </c>
      <c r="S64" s="29">
        <f t="shared" si="5"/>
        <v>0</v>
      </c>
      <c r="T64" s="29">
        <f t="shared" si="5"/>
        <v>0</v>
      </c>
      <c r="U64" s="29">
        <f t="shared" si="5"/>
        <v>28</v>
      </c>
      <c r="V64" s="29">
        <f t="shared" si="5"/>
        <v>0</v>
      </c>
      <c r="W64" s="29">
        <f t="shared" si="5"/>
        <v>0</v>
      </c>
      <c r="X64" s="29">
        <f t="shared" si="5"/>
        <v>0</v>
      </c>
      <c r="Y64" s="29">
        <f t="shared" si="5"/>
        <v>0</v>
      </c>
      <c r="Z64" s="29">
        <f t="shared" si="5"/>
        <v>0</v>
      </c>
      <c r="AA64" s="29">
        <f t="shared" si="5"/>
        <v>0</v>
      </c>
      <c r="AB64" s="29">
        <f t="shared" si="5"/>
        <v>0</v>
      </c>
      <c r="AC64" s="55">
        <f t="shared" si="5"/>
        <v>427</v>
      </c>
    </row>
    <row r="66" spans="1:29" s="81" customFormat="1" ht="13.9" x14ac:dyDescent="0.4">
      <c r="A66" s="527" t="s">
        <v>116</v>
      </c>
      <c r="B66" s="527"/>
      <c r="C66" s="527"/>
      <c r="D66" s="527"/>
      <c r="E66" s="527"/>
      <c r="F66" s="527"/>
      <c r="G66" s="527"/>
      <c r="H66" s="527"/>
      <c r="I66" s="527"/>
      <c r="J66" s="527"/>
      <c r="K66" s="527"/>
      <c r="L66" s="527"/>
      <c r="M66" s="527"/>
      <c r="N66" s="527"/>
      <c r="O66" s="527"/>
      <c r="P66" s="527"/>
      <c r="Q66" s="527"/>
      <c r="R66" s="527"/>
      <c r="S66" s="527"/>
      <c r="T66" s="527"/>
      <c r="U66" s="527"/>
      <c r="V66" s="527"/>
      <c r="W66" s="527"/>
      <c r="X66" s="527"/>
      <c r="Y66" s="527"/>
      <c r="Z66" s="527"/>
      <c r="AA66" s="527"/>
      <c r="AB66" s="527"/>
      <c r="AC66" s="527"/>
    </row>
    <row r="67" spans="1:29" s="81" customFormat="1" ht="13.9" x14ac:dyDescent="0.4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2" t="s">
        <v>101</v>
      </c>
      <c r="S67" s="80"/>
      <c r="U67" s="82"/>
      <c r="V67" s="82"/>
      <c r="W67" s="82"/>
      <c r="X67" s="82"/>
      <c r="Y67" s="82"/>
      <c r="Z67" s="82"/>
      <c r="AA67" s="82"/>
      <c r="AB67" s="82"/>
      <c r="AC67" s="80"/>
    </row>
    <row r="68" spans="1:29" s="81" customFormat="1" ht="13.9" x14ac:dyDescent="0.4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3"/>
      <c r="U68" s="83"/>
      <c r="V68" s="83"/>
      <c r="W68" s="83"/>
      <c r="X68" s="83"/>
      <c r="Y68" s="3" t="s">
        <v>2</v>
      </c>
      <c r="Z68" s="3"/>
      <c r="AA68" s="3"/>
      <c r="AB68" s="83"/>
      <c r="AC68" s="80"/>
    </row>
    <row r="69" spans="1:29" s="81" customFormat="1" ht="13.9" x14ac:dyDescent="0.4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4"/>
      <c r="U69" s="512" t="s">
        <v>117</v>
      </c>
      <c r="V69" s="512"/>
      <c r="W69" s="512"/>
      <c r="X69" s="512"/>
      <c r="Y69" s="512"/>
      <c r="Z69" s="512"/>
      <c r="AA69" s="512"/>
      <c r="AB69" s="2"/>
      <c r="AC69" s="80"/>
    </row>
    <row r="70" spans="1:29" s="81" customFormat="1" ht="3.75" customHeight="1" x14ac:dyDescent="0.4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0"/>
    </row>
    <row r="71" spans="1:29" s="81" customFormat="1" ht="13.9" x14ac:dyDescent="0.4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5"/>
      <c r="S71" s="85"/>
      <c r="T71" s="85"/>
      <c r="U71" s="85"/>
      <c r="V71" s="3"/>
      <c r="W71" s="3"/>
      <c r="X71" s="3"/>
      <c r="Y71" s="3"/>
      <c r="Z71" s="85"/>
      <c r="AA71" s="85"/>
      <c r="AB71" s="85"/>
      <c r="AC71" s="80"/>
    </row>
    <row r="72" spans="1:29" s="81" customFormat="1" ht="13.9" x14ac:dyDescent="0.4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528"/>
      <c r="S72" s="528"/>
      <c r="T72" s="528"/>
      <c r="U72" s="528"/>
      <c r="V72" s="528"/>
      <c r="W72" s="528"/>
      <c r="X72" s="528"/>
      <c r="Y72" s="528"/>
      <c r="Z72" s="528"/>
      <c r="AA72" s="528"/>
      <c r="AB72" s="528"/>
      <c r="AC72" s="80"/>
    </row>
    <row r="73" spans="1:29" s="81" customFormat="1" ht="13.9" x14ac:dyDescent="0.4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5"/>
      <c r="S73" s="85"/>
      <c r="T73" s="85"/>
      <c r="U73" s="85"/>
      <c r="V73" s="511"/>
      <c r="W73" s="511"/>
      <c r="X73" s="511"/>
      <c r="Y73" s="511"/>
      <c r="Z73" s="85"/>
      <c r="AA73" s="85"/>
      <c r="AB73" s="85"/>
      <c r="AC73" s="80"/>
    </row>
    <row r="74" spans="1:29" s="81" customFormat="1" ht="13.9" x14ac:dyDescent="0.4">
      <c r="R74" s="6"/>
      <c r="S74"/>
      <c r="T74"/>
      <c r="U74" s="512"/>
      <c r="V74" s="512"/>
      <c r="W74" s="512"/>
      <c r="X74" s="512"/>
      <c r="Y74" s="512"/>
      <c r="Z74" s="512"/>
      <c r="AA74" s="3"/>
      <c r="AB74" s="6"/>
    </row>
    <row r="75" spans="1:29" s="81" customFormat="1" ht="13.9" x14ac:dyDescent="0.4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0"/>
    </row>
    <row r="76" spans="1:29" s="81" customFormat="1" ht="15" customHeight="1" x14ac:dyDescent="0.4">
      <c r="R76" s="6"/>
      <c r="S76"/>
      <c r="T76"/>
      <c r="U76" s="512"/>
      <c r="V76" s="512"/>
      <c r="W76" s="512"/>
      <c r="X76" s="512"/>
      <c r="Y76" s="512"/>
      <c r="Z76" s="512"/>
      <c r="AA76" s="3"/>
      <c r="AB76" s="6"/>
    </row>
    <row r="77" spans="1:29" s="81" customFormat="1" ht="15" customHeight="1" x14ac:dyDescent="0.4">
      <c r="R77" s="6"/>
      <c r="S77"/>
      <c r="T77"/>
      <c r="U77" s="2"/>
      <c r="V77" s="2"/>
      <c r="W77" s="2"/>
      <c r="X77" s="2"/>
      <c r="Y77" s="2"/>
      <c r="Z77" s="2"/>
      <c r="AA77" s="3"/>
      <c r="AB77" s="6"/>
    </row>
  </sheetData>
  <mergeCells count="46">
    <mergeCell ref="E34:E35"/>
    <mergeCell ref="F5:F6"/>
    <mergeCell ref="K5:AB5"/>
    <mergeCell ref="A21:AC21"/>
    <mergeCell ref="U26:AA26"/>
    <mergeCell ref="A30:AC30"/>
    <mergeCell ref="A32:AC32"/>
    <mergeCell ref="J5:J6"/>
    <mergeCell ref="D8:D19"/>
    <mergeCell ref="F34:F35"/>
    <mergeCell ref="K34:AB34"/>
    <mergeCell ref="AC34:AC35"/>
    <mergeCell ref="G34:G35"/>
    <mergeCell ref="H34:H35"/>
    <mergeCell ref="I34:I35"/>
    <mergeCell ref="C8:C19"/>
    <mergeCell ref="U74:Z74"/>
    <mergeCell ref="R72:AB72"/>
    <mergeCell ref="V73:Y73"/>
    <mergeCell ref="D34:D35"/>
    <mergeCell ref="U76:Z76"/>
    <mergeCell ref="A66:AC66"/>
    <mergeCell ref="U69:AA69"/>
    <mergeCell ref="A37:A64"/>
    <mergeCell ref="B37:B64"/>
    <mergeCell ref="C37:C64"/>
    <mergeCell ref="D37:D64"/>
    <mergeCell ref="A36:AC36"/>
    <mergeCell ref="A34:A35"/>
    <mergeCell ref="B34:B35"/>
    <mergeCell ref="J34:J35"/>
    <mergeCell ref="C34:C35"/>
    <mergeCell ref="A7:AC7"/>
    <mergeCell ref="A8:A19"/>
    <mergeCell ref="D5:D6"/>
    <mergeCell ref="B8:B19"/>
    <mergeCell ref="I5:I6"/>
    <mergeCell ref="AC5:AC6"/>
    <mergeCell ref="E5:E6"/>
    <mergeCell ref="A1:AC1"/>
    <mergeCell ref="A3:AC3"/>
    <mergeCell ref="A5:A6"/>
    <mergeCell ref="B5:B6"/>
    <mergeCell ref="C5:C6"/>
    <mergeCell ref="G5:G6"/>
    <mergeCell ref="H5:H6"/>
  </mergeCells>
  <phoneticPr fontId="0" type="noConversion"/>
  <conditionalFormatting sqref="E37:E38">
    <cfRule type="cellIs" dxfId="5" priority="9" stopIfTrue="1" operator="equal">
      <formula>0</formula>
    </cfRule>
  </conditionalFormatting>
  <conditionalFormatting sqref="K12:AB12 E13 K14:AB14 K19:AB19 K62:AB62 K64:AB64">
    <cfRule type="cellIs" dxfId="4" priority="30" stopIfTrue="1" operator="equal">
      <formula>0</formula>
    </cfRule>
  </conditionalFormatting>
  <pageMargins left="0.19685039370078741" right="0.19685039370078741" top="0.19685039370078741" bottom="0.19685039370078741" header="0.31496062992125984" footer="0.31496062992125984"/>
  <pageSetup paperSize="9" scale="65" fitToHeight="0" orientation="landscape" r:id="rId1"/>
  <headerFooter alignWithMargins="0"/>
  <rowBreaks count="1" manualBreakCount="1">
    <brk id="2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C66"/>
  <sheetViews>
    <sheetView workbookViewId="0">
      <selection activeCell="B37" sqref="B37:B53"/>
    </sheetView>
  </sheetViews>
  <sheetFormatPr defaultRowHeight="12.75" x14ac:dyDescent="0.35"/>
  <cols>
    <col min="1" max="1" width="4.1328125" style="1" customWidth="1"/>
    <col min="2" max="2" width="12.73046875" style="1" customWidth="1"/>
    <col min="3" max="3" width="9.86328125" style="1" customWidth="1"/>
    <col min="4" max="4" width="4.86328125" style="1" customWidth="1"/>
    <col min="5" max="5" width="33.265625" style="1" customWidth="1"/>
    <col min="6" max="6" width="4.265625" style="1" bestFit="1" customWidth="1"/>
    <col min="7" max="7" width="6.3984375" style="1" customWidth="1"/>
    <col min="8" max="10" width="4.265625" style="1" bestFit="1" customWidth="1"/>
    <col min="11" max="11" width="5.86328125" style="1" customWidth="1"/>
    <col min="12" max="12" width="6.1328125" style="1" customWidth="1"/>
    <col min="13" max="13" width="5.86328125" style="1" customWidth="1"/>
    <col min="14" max="14" width="5.1328125" style="1" customWidth="1"/>
    <col min="15" max="15" width="6.59765625" style="1" customWidth="1"/>
    <col min="16" max="16" width="4.73046875" style="1" customWidth="1"/>
    <col min="17" max="17" width="6.1328125" style="1" customWidth="1"/>
    <col min="18" max="18" width="5" style="1" customWidth="1"/>
    <col min="19" max="29" width="7.73046875" style="1" customWidth="1"/>
  </cols>
  <sheetData>
    <row r="1" spans="1:55" s="5" customFormat="1" ht="21" customHeight="1" x14ac:dyDescent="0.35">
      <c r="A1" s="551" t="s">
        <v>56</v>
      </c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  <c r="Q1" s="551"/>
      <c r="R1" s="551"/>
      <c r="S1" s="551"/>
      <c r="T1" s="551"/>
      <c r="U1" s="551"/>
      <c r="V1" s="551"/>
      <c r="W1" s="551"/>
      <c r="X1" s="551"/>
      <c r="Y1" s="551"/>
      <c r="Z1" s="551"/>
      <c r="AA1" s="551"/>
      <c r="AB1" s="551"/>
      <c r="AC1" s="551"/>
    </row>
    <row r="2" spans="1:55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55" s="5" customFormat="1" ht="21" customHeight="1" x14ac:dyDescent="0.35">
      <c r="A3" s="526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526"/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6"/>
      <c r="N3" s="526"/>
      <c r="O3" s="526"/>
      <c r="P3" s="526"/>
      <c r="Q3" s="526"/>
      <c r="R3" s="526"/>
      <c r="S3" s="526"/>
      <c r="T3" s="526"/>
      <c r="U3" s="526"/>
      <c r="V3" s="526"/>
      <c r="W3" s="526"/>
      <c r="X3" s="526"/>
      <c r="Y3" s="526"/>
      <c r="Z3" s="526"/>
      <c r="AA3" s="526"/>
      <c r="AB3" s="526"/>
      <c r="AC3" s="526"/>
    </row>
    <row r="4" spans="1:55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55" ht="14.25" customHeight="1" x14ac:dyDescent="0.35">
      <c r="A5" s="513" t="s">
        <v>7</v>
      </c>
      <c r="B5" s="481" t="s">
        <v>8</v>
      </c>
      <c r="C5" s="481" t="s">
        <v>9</v>
      </c>
      <c r="D5" s="516" t="s">
        <v>10</v>
      </c>
      <c r="E5" s="518" t="s">
        <v>6</v>
      </c>
      <c r="F5" s="520" t="s">
        <v>0</v>
      </c>
      <c r="G5" s="524" t="s">
        <v>3</v>
      </c>
      <c r="H5" s="529" t="s">
        <v>11</v>
      </c>
      <c r="I5" s="520" t="s">
        <v>1</v>
      </c>
      <c r="J5" s="522" t="s">
        <v>12</v>
      </c>
      <c r="K5" s="544" t="s">
        <v>13</v>
      </c>
      <c r="L5" s="545"/>
      <c r="M5" s="545"/>
      <c r="N5" s="545"/>
      <c r="O5" s="545"/>
      <c r="P5" s="545"/>
      <c r="Q5" s="545"/>
      <c r="R5" s="545"/>
      <c r="S5" s="545"/>
      <c r="T5" s="545"/>
      <c r="U5" s="545"/>
      <c r="V5" s="545"/>
      <c r="W5" s="545"/>
      <c r="X5" s="545"/>
      <c r="Y5" s="545"/>
      <c r="Z5" s="545"/>
      <c r="AA5" s="545"/>
      <c r="AB5" s="545"/>
      <c r="AC5" s="546" t="s">
        <v>14</v>
      </c>
    </row>
    <row r="6" spans="1:55" s="11" customFormat="1" ht="116.25" customHeight="1" thickBot="1" x14ac:dyDescent="0.35">
      <c r="A6" s="514"/>
      <c r="B6" s="515"/>
      <c r="C6" s="515"/>
      <c r="D6" s="517"/>
      <c r="E6" s="519"/>
      <c r="F6" s="521"/>
      <c r="G6" s="525"/>
      <c r="H6" s="530"/>
      <c r="I6" s="521"/>
      <c r="J6" s="523"/>
      <c r="K6" s="10" t="s">
        <v>15</v>
      </c>
      <c r="L6" s="9" t="s">
        <v>16</v>
      </c>
      <c r="M6" s="9" t="s">
        <v>17</v>
      </c>
      <c r="N6" s="9" t="s">
        <v>18</v>
      </c>
      <c r="O6" s="9" t="s">
        <v>19</v>
      </c>
      <c r="P6" s="9" t="s">
        <v>20</v>
      </c>
      <c r="Q6" s="9" t="s">
        <v>21</v>
      </c>
      <c r="R6" s="9" t="s">
        <v>55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B6" s="9" t="s">
        <v>32</v>
      </c>
      <c r="AC6" s="547"/>
    </row>
    <row r="7" spans="1:55" s="13" customFormat="1" ht="13.5" customHeight="1" thickBot="1" x14ac:dyDescent="0.4">
      <c r="A7" s="548" t="s">
        <v>33</v>
      </c>
      <c r="B7" s="549"/>
      <c r="C7" s="549"/>
      <c r="D7" s="549"/>
      <c r="E7" s="549"/>
      <c r="F7" s="549"/>
      <c r="G7" s="549"/>
      <c r="H7" s="549"/>
      <c r="I7" s="549"/>
      <c r="J7" s="549"/>
      <c r="K7" s="549"/>
      <c r="L7" s="549"/>
      <c r="M7" s="549"/>
      <c r="N7" s="549"/>
      <c r="O7" s="549"/>
      <c r="P7" s="549"/>
      <c r="Q7" s="549"/>
      <c r="R7" s="549"/>
      <c r="S7" s="549"/>
      <c r="T7" s="549"/>
      <c r="U7" s="549"/>
      <c r="V7" s="549"/>
      <c r="W7" s="549"/>
      <c r="X7" s="549"/>
      <c r="Y7" s="549"/>
      <c r="Z7" s="549"/>
      <c r="AA7" s="549"/>
      <c r="AB7" s="549"/>
      <c r="AC7" s="550"/>
    </row>
    <row r="8" spans="1:55" s="183" customFormat="1" ht="13.9" x14ac:dyDescent="0.4">
      <c r="A8" s="553">
        <v>6</v>
      </c>
      <c r="B8" s="557" t="s">
        <v>130</v>
      </c>
      <c r="C8" s="557" t="s">
        <v>131</v>
      </c>
      <c r="D8" s="583">
        <v>1</v>
      </c>
      <c r="E8" s="377"/>
      <c r="F8" s="387"/>
      <c r="G8" s="328"/>
      <c r="H8" s="387"/>
      <c r="I8" s="387"/>
      <c r="J8" s="388"/>
      <c r="K8" s="352">
        <v>128</v>
      </c>
      <c r="L8" s="350">
        <v>164</v>
      </c>
      <c r="M8" s="350">
        <v>24</v>
      </c>
      <c r="N8" s="239">
        <v>38</v>
      </c>
      <c r="O8" s="239">
        <v>12</v>
      </c>
      <c r="P8" s="239">
        <v>0</v>
      </c>
      <c r="Q8" s="239">
        <v>0</v>
      </c>
      <c r="R8" s="239">
        <v>0</v>
      </c>
      <c r="S8" s="239">
        <v>0</v>
      </c>
      <c r="T8" s="239">
        <v>0</v>
      </c>
      <c r="U8" s="239">
        <v>16</v>
      </c>
      <c r="V8" s="239">
        <v>0</v>
      </c>
      <c r="W8" s="239">
        <v>0</v>
      </c>
      <c r="X8" s="231">
        <v>0</v>
      </c>
      <c r="Y8" s="231">
        <v>0</v>
      </c>
      <c r="Z8" s="231"/>
      <c r="AA8" s="60"/>
      <c r="AB8" s="315"/>
      <c r="AC8" s="184">
        <f>SUM(K8:AB8)</f>
        <v>382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</row>
    <row r="9" spans="1:55" s="183" customFormat="1" ht="13.9" x14ac:dyDescent="0.4">
      <c r="A9" s="555"/>
      <c r="B9" s="557"/>
      <c r="C9" s="557"/>
      <c r="D9" s="584"/>
      <c r="E9" s="377"/>
      <c r="F9" s="387"/>
      <c r="G9" s="328"/>
      <c r="H9" s="387"/>
      <c r="I9" s="387"/>
      <c r="J9" s="388"/>
      <c r="K9" s="352"/>
      <c r="L9" s="350"/>
      <c r="M9" s="350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1"/>
      <c r="Y9" s="231"/>
      <c r="Z9" s="231"/>
      <c r="AA9" s="60"/>
      <c r="AB9" s="315"/>
      <c r="AC9" s="184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</row>
    <row r="10" spans="1:55" s="183" customFormat="1" ht="14.25" thickBot="1" x14ac:dyDescent="0.45">
      <c r="A10" s="555"/>
      <c r="B10" s="557"/>
      <c r="C10" s="557"/>
      <c r="D10" s="584"/>
      <c r="E10" s="377"/>
      <c r="F10" s="387"/>
      <c r="G10" s="328"/>
      <c r="H10" s="387"/>
      <c r="I10" s="387"/>
      <c r="J10" s="388"/>
      <c r="K10" s="352"/>
      <c r="L10" s="350"/>
      <c r="M10" s="350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1"/>
      <c r="Y10" s="231"/>
      <c r="Z10" s="231"/>
      <c r="AA10" s="60"/>
      <c r="AB10" s="315"/>
      <c r="AC10" s="184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</row>
    <row r="11" spans="1:55" s="12" customFormat="1" ht="13.9" x14ac:dyDescent="0.4">
      <c r="A11" s="555"/>
      <c r="B11" s="557"/>
      <c r="C11" s="557"/>
      <c r="D11" s="584"/>
      <c r="E11" s="378"/>
      <c r="F11" s="254"/>
      <c r="G11" s="301"/>
      <c r="H11" s="279"/>
      <c r="I11" s="233"/>
      <c r="J11" s="234"/>
      <c r="K11" s="235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157"/>
    </row>
    <row r="12" spans="1:55" s="12" customFormat="1" ht="20.25" customHeight="1" thickBot="1" x14ac:dyDescent="0.4">
      <c r="A12" s="555"/>
      <c r="B12" s="557"/>
      <c r="C12" s="557"/>
      <c r="D12" s="584"/>
      <c r="E12" s="61" t="s">
        <v>39</v>
      </c>
      <c r="F12" s="62"/>
      <c r="G12" s="62"/>
      <c r="H12" s="62"/>
      <c r="I12" s="62"/>
      <c r="J12" s="188"/>
      <c r="K12" s="29">
        <f t="shared" ref="K12:AC12" si="0">SUM(K8:K11)</f>
        <v>128</v>
      </c>
      <c r="L12" s="29">
        <f t="shared" si="0"/>
        <v>164</v>
      </c>
      <c r="M12" s="29">
        <f t="shared" si="0"/>
        <v>24</v>
      </c>
      <c r="N12" s="29">
        <f t="shared" si="0"/>
        <v>38</v>
      </c>
      <c r="O12" s="29">
        <f t="shared" si="0"/>
        <v>12</v>
      </c>
      <c r="P12" s="29">
        <f t="shared" si="0"/>
        <v>0</v>
      </c>
      <c r="Q12" s="29">
        <f t="shared" si="0"/>
        <v>0</v>
      </c>
      <c r="R12" s="29">
        <f t="shared" si="0"/>
        <v>0</v>
      </c>
      <c r="S12" s="29">
        <f t="shared" si="0"/>
        <v>0</v>
      </c>
      <c r="T12" s="29">
        <f t="shared" si="0"/>
        <v>0</v>
      </c>
      <c r="U12" s="29">
        <f t="shared" si="0"/>
        <v>16</v>
      </c>
      <c r="V12" s="29">
        <f t="shared" si="0"/>
        <v>0</v>
      </c>
      <c r="W12" s="29">
        <f t="shared" si="0"/>
        <v>0</v>
      </c>
      <c r="X12" s="29">
        <f t="shared" si="0"/>
        <v>0</v>
      </c>
      <c r="Y12" s="29">
        <f t="shared" si="0"/>
        <v>0</v>
      </c>
      <c r="Z12" s="29">
        <f t="shared" si="0"/>
        <v>0</v>
      </c>
      <c r="AA12" s="29">
        <f t="shared" si="0"/>
        <v>0</v>
      </c>
      <c r="AB12" s="29">
        <f t="shared" si="0"/>
        <v>0</v>
      </c>
      <c r="AC12" s="190">
        <f t="shared" si="0"/>
        <v>382</v>
      </c>
    </row>
    <row r="13" spans="1:55" s="13" customFormat="1" ht="13.5" customHeight="1" x14ac:dyDescent="0.4">
      <c r="A13" s="555"/>
      <c r="B13" s="557"/>
      <c r="C13" s="557"/>
      <c r="D13" s="584"/>
      <c r="E13" s="140"/>
      <c r="F13" s="14"/>
      <c r="G13" s="14"/>
      <c r="H13" s="14"/>
      <c r="I13" s="14"/>
      <c r="J13" s="15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42"/>
      <c r="AC13" s="24"/>
    </row>
    <row r="14" spans="1:55" s="13" customFormat="1" ht="13.5" customHeight="1" thickBot="1" x14ac:dyDescent="0.4">
      <c r="A14" s="555"/>
      <c r="B14" s="557"/>
      <c r="C14" s="557"/>
      <c r="D14" s="584"/>
      <c r="E14" s="125" t="s">
        <v>34</v>
      </c>
      <c r="F14" s="120"/>
      <c r="G14" s="120"/>
      <c r="H14" s="120"/>
      <c r="I14" s="120"/>
      <c r="J14" s="27"/>
      <c r="K14" s="28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149"/>
    </row>
    <row r="15" spans="1:55" s="13" customFormat="1" ht="13.5" customHeight="1" x14ac:dyDescent="0.35">
      <c r="A15" s="555"/>
      <c r="B15" s="557"/>
      <c r="C15" s="557"/>
      <c r="D15" s="584"/>
      <c r="E15" s="37"/>
      <c r="F15" s="14"/>
      <c r="G15" s="14"/>
      <c r="H15" s="14"/>
      <c r="I15" s="14"/>
      <c r="J15" s="38"/>
      <c r="K15" s="39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42"/>
      <c r="AC15" s="18"/>
    </row>
    <row r="16" spans="1:55" s="13" customFormat="1" ht="13.5" customHeight="1" thickBot="1" x14ac:dyDescent="0.4">
      <c r="A16" s="555"/>
      <c r="B16" s="557"/>
      <c r="C16" s="557"/>
      <c r="D16" s="584"/>
      <c r="E16" s="25" t="s">
        <v>35</v>
      </c>
      <c r="F16" s="26"/>
      <c r="G16" s="26"/>
      <c r="H16" s="26"/>
      <c r="I16" s="26"/>
      <c r="J16" s="133"/>
      <c r="K16" s="124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30"/>
    </row>
    <row r="17" spans="1:31" s="13" customFormat="1" ht="13.5" customHeight="1" x14ac:dyDescent="0.35">
      <c r="A17" s="555"/>
      <c r="B17" s="557"/>
      <c r="C17" s="557"/>
      <c r="D17" s="584"/>
      <c r="E17" s="119"/>
      <c r="F17" s="117"/>
      <c r="G17" s="117"/>
      <c r="H17" s="117"/>
      <c r="I17" s="131"/>
      <c r="J17" s="118"/>
      <c r="K17" s="132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46"/>
    </row>
    <row r="18" spans="1:31" s="13" customFormat="1" ht="13.5" customHeight="1" thickBot="1" x14ac:dyDescent="0.4">
      <c r="A18" s="555"/>
      <c r="B18" s="557"/>
      <c r="C18" s="557"/>
      <c r="D18" s="584"/>
      <c r="E18" s="25" t="s">
        <v>37</v>
      </c>
      <c r="F18" s="26"/>
      <c r="G18" s="26"/>
      <c r="H18" s="26"/>
      <c r="I18" s="26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0"/>
    </row>
    <row r="19" spans="1:31" s="13" customFormat="1" ht="13.5" customHeight="1" thickBot="1" x14ac:dyDescent="0.4">
      <c r="A19" s="556"/>
      <c r="B19" s="558"/>
      <c r="C19" s="558"/>
      <c r="D19" s="589"/>
      <c r="E19" s="51" t="s">
        <v>38</v>
      </c>
      <c r="F19" s="52"/>
      <c r="G19" s="52"/>
      <c r="H19" s="52"/>
      <c r="I19" s="52"/>
      <c r="J19" s="53"/>
      <c r="K19" s="29">
        <f t="shared" ref="K19:AB19" si="1">SUM(K12,K14,K16,K18)</f>
        <v>128</v>
      </c>
      <c r="L19" s="29">
        <f t="shared" si="1"/>
        <v>164</v>
      </c>
      <c r="M19" s="29">
        <f t="shared" si="1"/>
        <v>24</v>
      </c>
      <c r="N19" s="29">
        <f t="shared" si="1"/>
        <v>38</v>
      </c>
      <c r="O19" s="29">
        <f t="shared" si="1"/>
        <v>12</v>
      </c>
      <c r="P19" s="29">
        <f t="shared" si="1"/>
        <v>0</v>
      </c>
      <c r="Q19" s="29">
        <f t="shared" si="1"/>
        <v>0</v>
      </c>
      <c r="R19" s="29">
        <f t="shared" si="1"/>
        <v>0</v>
      </c>
      <c r="S19" s="29">
        <f t="shared" si="1"/>
        <v>0</v>
      </c>
      <c r="T19" s="29">
        <f t="shared" si="1"/>
        <v>0</v>
      </c>
      <c r="U19" s="29">
        <f t="shared" si="1"/>
        <v>16</v>
      </c>
      <c r="V19" s="29">
        <f t="shared" si="1"/>
        <v>0</v>
      </c>
      <c r="W19" s="29">
        <f t="shared" si="1"/>
        <v>0</v>
      </c>
      <c r="X19" s="29">
        <f t="shared" si="1"/>
        <v>0</v>
      </c>
      <c r="Y19" s="29">
        <f t="shared" si="1"/>
        <v>0</v>
      </c>
      <c r="Z19" s="29">
        <f t="shared" si="1"/>
        <v>0</v>
      </c>
      <c r="AA19" s="29">
        <f t="shared" si="1"/>
        <v>0</v>
      </c>
      <c r="AB19" s="29">
        <f t="shared" si="1"/>
        <v>0</v>
      </c>
      <c r="AC19" s="55">
        <f>SUM(K19:AB19)</f>
        <v>382</v>
      </c>
    </row>
    <row r="20" spans="1:31" s="13" customFormat="1" ht="13.5" customHeight="1" x14ac:dyDescent="0.35">
      <c r="A20" s="418"/>
      <c r="B20" s="418"/>
      <c r="C20" s="418"/>
      <c r="D20" s="418"/>
      <c r="E20" s="418"/>
      <c r="F20" s="418"/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18"/>
      <c r="Y20" s="418"/>
      <c r="Z20" s="418"/>
      <c r="AA20" s="418"/>
      <c r="AB20" s="418"/>
      <c r="AC20" s="418"/>
    </row>
    <row r="21" spans="1:31" s="81" customFormat="1" ht="13.9" x14ac:dyDescent="0.4">
      <c r="A21" s="527" t="s">
        <v>116</v>
      </c>
      <c r="B21" s="527"/>
      <c r="C21" s="527"/>
      <c r="D21" s="527"/>
      <c r="E21" s="527"/>
      <c r="F21" s="527"/>
      <c r="G21" s="527"/>
      <c r="H21" s="527"/>
      <c r="I21" s="527"/>
      <c r="J21" s="527"/>
      <c r="K21" s="527"/>
      <c r="L21" s="527"/>
      <c r="M21" s="527"/>
      <c r="N21" s="527"/>
      <c r="O21" s="527"/>
      <c r="P21" s="527"/>
      <c r="Q21" s="527"/>
      <c r="R21" s="527"/>
      <c r="S21" s="527"/>
      <c r="T21" s="527"/>
      <c r="U21" s="527"/>
      <c r="V21" s="527"/>
      <c r="W21" s="527"/>
      <c r="X21" s="527"/>
      <c r="Y21" s="527"/>
      <c r="Z21" s="527"/>
      <c r="AA21" s="527"/>
      <c r="AB21" s="527"/>
      <c r="AC21" s="527"/>
      <c r="AD21" s="13"/>
      <c r="AE21" s="13"/>
    </row>
    <row r="22" spans="1:31" s="81" customFormat="1" ht="13.9" x14ac:dyDescent="0.4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</row>
    <row r="23" spans="1:31" s="81" customFormat="1" ht="13.9" x14ac:dyDescent="0.4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</row>
    <row r="24" spans="1:31" s="81" customFormat="1" ht="13.9" x14ac:dyDescent="0.4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2" t="s">
        <v>101</v>
      </c>
      <c r="S24" s="80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0"/>
    </row>
    <row r="25" spans="1:31" s="81" customFormat="1" ht="15" hidden="1" customHeight="1" x14ac:dyDescent="0.4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3"/>
      <c r="U25" s="83"/>
      <c r="V25" s="83"/>
      <c r="W25" s="83"/>
      <c r="X25" s="83"/>
      <c r="Y25" s="3" t="s">
        <v>2</v>
      </c>
      <c r="Z25" s="3"/>
      <c r="AA25" s="3"/>
      <c r="AB25" s="83"/>
      <c r="AC25" s="83"/>
      <c r="AD25" s="83"/>
      <c r="AE25" s="80"/>
    </row>
    <row r="26" spans="1:31" s="81" customFormat="1" ht="13.9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4"/>
      <c r="U26" s="512" t="s">
        <v>117</v>
      </c>
      <c r="V26" s="512"/>
      <c r="W26" s="512"/>
      <c r="X26" s="512"/>
      <c r="Y26" s="512"/>
      <c r="Z26" s="512"/>
      <c r="AA26" s="512"/>
      <c r="AB26" s="2"/>
      <c r="AC26" s="2"/>
      <c r="AD26" s="84"/>
      <c r="AE26" s="80"/>
    </row>
    <row r="27" spans="1:31" s="81" customFormat="1" ht="13.9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0"/>
    </row>
    <row r="28" spans="1:31" s="81" customFormat="1" ht="13.9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5"/>
      <c r="S28" s="85"/>
      <c r="T28" s="85"/>
      <c r="U28" s="85"/>
      <c r="V28" s="3"/>
      <c r="W28" s="3"/>
      <c r="X28" s="3"/>
      <c r="Y28" s="3"/>
      <c r="Z28" s="85"/>
      <c r="AA28" s="85"/>
      <c r="AB28" s="85"/>
      <c r="AC28" s="80"/>
    </row>
    <row r="29" spans="1:31" s="81" customFormat="1" ht="13.9" x14ac:dyDescent="0.4">
      <c r="R29" s="6"/>
      <c r="S29"/>
      <c r="T29"/>
      <c r="U29" s="2"/>
      <c r="V29" s="2"/>
      <c r="W29" s="2"/>
      <c r="X29" s="2"/>
      <c r="Y29" s="2"/>
      <c r="Z29" s="2"/>
      <c r="AA29" s="3"/>
      <c r="AB29" s="6"/>
    </row>
    <row r="30" spans="1:31" s="5" customFormat="1" ht="21" customHeight="1" x14ac:dyDescent="0.35">
      <c r="A30" s="551" t="s">
        <v>56</v>
      </c>
      <c r="B30" s="551"/>
      <c r="C30" s="551"/>
      <c r="D30" s="551"/>
      <c r="E30" s="551"/>
      <c r="F30" s="551"/>
      <c r="G30" s="551"/>
      <c r="H30" s="551"/>
      <c r="I30" s="551"/>
      <c r="J30" s="551"/>
      <c r="K30" s="551"/>
      <c r="L30" s="551"/>
      <c r="M30" s="551"/>
      <c r="N30" s="551"/>
      <c r="O30" s="551"/>
      <c r="P30" s="551"/>
      <c r="Q30" s="551"/>
      <c r="R30" s="551"/>
      <c r="S30" s="551"/>
      <c r="T30" s="551"/>
      <c r="U30" s="551"/>
      <c r="V30" s="551"/>
      <c r="W30" s="551"/>
      <c r="X30" s="551"/>
      <c r="Y30" s="551"/>
      <c r="Z30" s="551"/>
      <c r="AA30" s="551"/>
      <c r="AB30" s="551"/>
      <c r="AC30" s="551"/>
    </row>
    <row r="31" spans="1:31" s="5" customFormat="1" ht="12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31" s="5" customFormat="1" ht="21" customHeight="1" x14ac:dyDescent="0.35">
      <c r="A32" s="526" t="s">
        <v>115</v>
      </c>
      <c r="B32" s="526"/>
      <c r="C32" s="526"/>
      <c r="D32" s="526"/>
      <c r="E32" s="526"/>
      <c r="F32" s="526"/>
      <c r="G32" s="526"/>
      <c r="H32" s="526"/>
      <c r="I32" s="526"/>
      <c r="J32" s="526"/>
      <c r="K32" s="526"/>
      <c r="L32" s="526"/>
      <c r="M32" s="526"/>
      <c r="N32" s="526"/>
      <c r="O32" s="526"/>
      <c r="P32" s="526"/>
      <c r="Q32" s="526"/>
      <c r="R32" s="526"/>
      <c r="S32" s="526"/>
      <c r="T32" s="526"/>
      <c r="U32" s="526"/>
      <c r="V32" s="526"/>
      <c r="W32" s="526"/>
      <c r="X32" s="526"/>
      <c r="Y32" s="526"/>
      <c r="Z32" s="526"/>
      <c r="AA32" s="526"/>
      <c r="AB32" s="526"/>
      <c r="AC32" s="526"/>
    </row>
    <row r="33" spans="1:29" s="13" customFormat="1" ht="18.75" customHeight="1" thickBot="1" x14ac:dyDescent="0.4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</row>
    <row r="34" spans="1:29" ht="14.25" customHeight="1" x14ac:dyDescent="0.35">
      <c r="A34" s="513" t="s">
        <v>7</v>
      </c>
      <c r="B34" s="481" t="s">
        <v>8</v>
      </c>
      <c r="C34" s="481" t="s">
        <v>9</v>
      </c>
      <c r="D34" s="516" t="s">
        <v>10</v>
      </c>
      <c r="E34" s="518" t="s">
        <v>6</v>
      </c>
      <c r="F34" s="520" t="s">
        <v>0</v>
      </c>
      <c r="G34" s="524" t="s">
        <v>3</v>
      </c>
      <c r="H34" s="529" t="s">
        <v>11</v>
      </c>
      <c r="I34" s="520" t="s">
        <v>1</v>
      </c>
      <c r="J34" s="522" t="s">
        <v>12</v>
      </c>
      <c r="K34" s="544" t="s">
        <v>13</v>
      </c>
      <c r="L34" s="545"/>
      <c r="M34" s="545"/>
      <c r="N34" s="545"/>
      <c r="O34" s="545"/>
      <c r="P34" s="545"/>
      <c r="Q34" s="545"/>
      <c r="R34" s="545"/>
      <c r="S34" s="545"/>
      <c r="T34" s="545"/>
      <c r="U34" s="545"/>
      <c r="V34" s="545"/>
      <c r="W34" s="545"/>
      <c r="X34" s="545"/>
      <c r="Y34" s="545"/>
      <c r="Z34" s="545"/>
      <c r="AA34" s="545"/>
      <c r="AB34" s="545"/>
      <c r="AC34" s="546" t="s">
        <v>14</v>
      </c>
    </row>
    <row r="35" spans="1:29" s="11" customFormat="1" ht="116.25" customHeight="1" thickBot="1" x14ac:dyDescent="0.35">
      <c r="A35" s="514"/>
      <c r="B35" s="515"/>
      <c r="C35" s="515"/>
      <c r="D35" s="517"/>
      <c r="E35" s="519"/>
      <c r="F35" s="521"/>
      <c r="G35" s="525"/>
      <c r="H35" s="530"/>
      <c r="I35" s="521"/>
      <c r="J35" s="523"/>
      <c r="K35" s="10" t="s">
        <v>15</v>
      </c>
      <c r="L35" s="9" t="s">
        <v>16</v>
      </c>
      <c r="M35" s="9" t="s">
        <v>17</v>
      </c>
      <c r="N35" s="9" t="s">
        <v>18</v>
      </c>
      <c r="O35" s="9" t="s">
        <v>19</v>
      </c>
      <c r="P35" s="9" t="s">
        <v>20</v>
      </c>
      <c r="Q35" s="9" t="s">
        <v>21</v>
      </c>
      <c r="R35" s="9" t="str">
        <f>R6</f>
        <v>комплексні кваліфікаційні екзамени</v>
      </c>
      <c r="S35" s="9" t="s">
        <v>23</v>
      </c>
      <c r="T35" s="9" t="s">
        <v>24</v>
      </c>
      <c r="U35" s="9" t="s">
        <v>25</v>
      </c>
      <c r="V35" s="9" t="s">
        <v>26</v>
      </c>
      <c r="W35" s="9" t="s">
        <v>27</v>
      </c>
      <c r="X35" s="9" t="s">
        <v>28</v>
      </c>
      <c r="Y35" s="9" t="s">
        <v>29</v>
      </c>
      <c r="Z35" s="9" t="s">
        <v>30</v>
      </c>
      <c r="AA35" s="9" t="s">
        <v>31</v>
      </c>
      <c r="AB35" s="9" t="s">
        <v>32</v>
      </c>
      <c r="AC35" s="547"/>
    </row>
    <row r="36" spans="1:29" s="13" customFormat="1" ht="13.5" customHeight="1" thickBot="1" x14ac:dyDescent="0.4">
      <c r="A36" s="548" t="s">
        <v>4</v>
      </c>
      <c r="B36" s="549"/>
      <c r="C36" s="549"/>
      <c r="D36" s="549"/>
      <c r="E36" s="549"/>
      <c r="F36" s="549"/>
      <c r="G36" s="549"/>
      <c r="H36" s="549"/>
      <c r="I36" s="510"/>
      <c r="J36" s="510"/>
      <c r="K36" s="549"/>
      <c r="L36" s="549"/>
      <c r="M36" s="549"/>
      <c r="N36" s="549"/>
      <c r="O36" s="549"/>
      <c r="P36" s="549"/>
      <c r="Q36" s="549"/>
      <c r="R36" s="549"/>
      <c r="S36" s="549"/>
      <c r="T36" s="549"/>
      <c r="U36" s="549"/>
      <c r="V36" s="549"/>
      <c r="W36" s="549"/>
      <c r="X36" s="549"/>
      <c r="Y36" s="549"/>
      <c r="Z36" s="549"/>
      <c r="AA36" s="549"/>
      <c r="AB36" s="549"/>
      <c r="AC36" s="550"/>
    </row>
    <row r="37" spans="1:29" s="348" customFormat="1" ht="13.9" x14ac:dyDescent="0.4">
      <c r="A37" s="554">
        <v>6</v>
      </c>
      <c r="B37" s="557" t="s">
        <v>130</v>
      </c>
      <c r="C37" s="572" t="s">
        <v>131</v>
      </c>
      <c r="D37" s="574">
        <v>1</v>
      </c>
      <c r="E37" s="377" t="s">
        <v>132</v>
      </c>
      <c r="F37" s="387" t="s">
        <v>5</v>
      </c>
      <c r="G37" s="328" t="s">
        <v>133</v>
      </c>
      <c r="H37" s="387"/>
      <c r="I37" s="387">
        <v>1</v>
      </c>
      <c r="J37" s="388">
        <v>8</v>
      </c>
      <c r="K37" s="352">
        <v>4.666666666666667</v>
      </c>
      <c r="L37" s="350"/>
      <c r="M37" s="350">
        <v>13.16</v>
      </c>
      <c r="N37" s="239"/>
      <c r="O37" s="239"/>
      <c r="P37" s="239"/>
      <c r="Q37" s="239"/>
      <c r="R37" s="239"/>
      <c r="S37" s="239"/>
      <c r="T37" s="239"/>
      <c r="U37" s="239">
        <v>1</v>
      </c>
      <c r="V37" s="239"/>
      <c r="W37" s="239"/>
      <c r="X37" s="231"/>
      <c r="Y37" s="231"/>
      <c r="Z37" s="231"/>
      <c r="AA37" s="60"/>
      <c r="AB37" s="315"/>
      <c r="AC37" s="184">
        <f t="shared" ref="AC37:AC43" si="2">SUM(K37:AB37)</f>
        <v>18.826666666666668</v>
      </c>
    </row>
    <row r="38" spans="1:29" s="348" customFormat="1" ht="13.9" x14ac:dyDescent="0.4">
      <c r="A38" s="554"/>
      <c r="B38" s="557"/>
      <c r="C38" s="572"/>
      <c r="D38" s="574"/>
      <c r="E38" s="377" t="s">
        <v>132</v>
      </c>
      <c r="F38" s="387" t="s">
        <v>5</v>
      </c>
      <c r="G38" s="328" t="s">
        <v>134</v>
      </c>
      <c r="H38" s="387"/>
      <c r="I38" s="387">
        <v>1</v>
      </c>
      <c r="J38" s="388">
        <v>9</v>
      </c>
      <c r="K38" s="352">
        <v>4.666666666666667</v>
      </c>
      <c r="L38" s="350"/>
      <c r="M38" s="350">
        <v>13.16</v>
      </c>
      <c r="N38" s="239"/>
      <c r="O38" s="239"/>
      <c r="P38" s="239"/>
      <c r="Q38" s="239"/>
      <c r="R38" s="239"/>
      <c r="S38" s="239"/>
      <c r="T38" s="239"/>
      <c r="U38" s="239">
        <v>1</v>
      </c>
      <c r="V38" s="239"/>
      <c r="W38" s="239"/>
      <c r="X38" s="231"/>
      <c r="Y38" s="231"/>
      <c r="Z38" s="231"/>
      <c r="AA38" s="60"/>
      <c r="AB38" s="315"/>
      <c r="AC38" s="184">
        <f t="shared" si="2"/>
        <v>18.826666666666668</v>
      </c>
    </row>
    <row r="39" spans="1:29" s="348" customFormat="1" ht="13.9" x14ac:dyDescent="0.4">
      <c r="A39" s="554"/>
      <c r="B39" s="557"/>
      <c r="C39" s="572"/>
      <c r="D39" s="574"/>
      <c r="E39" s="377" t="s">
        <v>132</v>
      </c>
      <c r="F39" s="387" t="s">
        <v>5</v>
      </c>
      <c r="G39" s="328" t="s">
        <v>135</v>
      </c>
      <c r="H39" s="387"/>
      <c r="I39" s="387">
        <v>1</v>
      </c>
      <c r="J39" s="388">
        <v>11</v>
      </c>
      <c r="K39" s="352">
        <v>4.666666666666667</v>
      </c>
      <c r="L39" s="350"/>
      <c r="M39" s="350">
        <v>26.32</v>
      </c>
      <c r="N39" s="239"/>
      <c r="O39" s="239"/>
      <c r="P39" s="239"/>
      <c r="Q39" s="239"/>
      <c r="R39" s="239"/>
      <c r="S39" s="239"/>
      <c r="T39" s="239"/>
      <c r="U39" s="239">
        <v>1</v>
      </c>
      <c r="V39" s="239"/>
      <c r="W39" s="239" t="s">
        <v>58</v>
      </c>
      <c r="X39" s="231" t="s">
        <v>58</v>
      </c>
      <c r="Y39" s="231" t="s">
        <v>58</v>
      </c>
      <c r="Z39" s="231" t="s">
        <v>58</v>
      </c>
      <c r="AA39" s="60"/>
      <c r="AB39" s="315"/>
      <c r="AC39" s="184">
        <f t="shared" si="2"/>
        <v>31.986666666666668</v>
      </c>
    </row>
    <row r="40" spans="1:29" s="348" customFormat="1" ht="13.9" x14ac:dyDescent="0.4">
      <c r="A40" s="554"/>
      <c r="B40" s="557"/>
      <c r="C40" s="572"/>
      <c r="D40" s="574"/>
      <c r="E40" s="377" t="s">
        <v>70</v>
      </c>
      <c r="F40" s="387" t="s">
        <v>5</v>
      </c>
      <c r="G40" s="328" t="s">
        <v>136</v>
      </c>
      <c r="H40" s="387"/>
      <c r="I40" s="387">
        <v>1</v>
      </c>
      <c r="J40" s="388">
        <v>10</v>
      </c>
      <c r="K40" s="352">
        <v>16</v>
      </c>
      <c r="L40" s="350">
        <v>16</v>
      </c>
      <c r="M40" s="350"/>
      <c r="N40" s="239"/>
      <c r="O40" s="239"/>
      <c r="P40" s="239"/>
      <c r="Q40" s="239"/>
      <c r="R40" s="239"/>
      <c r="S40" s="239"/>
      <c r="T40" s="239"/>
      <c r="U40" s="239">
        <v>2</v>
      </c>
      <c r="V40" s="239"/>
      <c r="W40" s="239" t="s">
        <v>58</v>
      </c>
      <c r="X40" s="231" t="s">
        <v>58</v>
      </c>
      <c r="Y40" s="231" t="s">
        <v>58</v>
      </c>
      <c r="Z40" s="231" t="s">
        <v>58</v>
      </c>
      <c r="AA40" s="60"/>
      <c r="AB40" s="315"/>
      <c r="AC40" s="184">
        <f t="shared" si="2"/>
        <v>34</v>
      </c>
    </row>
    <row r="41" spans="1:29" s="348" customFormat="1" ht="13.9" x14ac:dyDescent="0.4">
      <c r="A41" s="554"/>
      <c r="B41" s="557"/>
      <c r="C41" s="572"/>
      <c r="D41" s="574"/>
      <c r="E41" s="377" t="s">
        <v>70</v>
      </c>
      <c r="F41" s="387" t="s">
        <v>5</v>
      </c>
      <c r="G41" s="328" t="s">
        <v>96</v>
      </c>
      <c r="H41" s="387"/>
      <c r="I41" s="387">
        <v>1</v>
      </c>
      <c r="J41" s="388">
        <v>7</v>
      </c>
      <c r="K41" s="352">
        <v>16</v>
      </c>
      <c r="L41" s="350">
        <v>16</v>
      </c>
      <c r="M41" s="350"/>
      <c r="N41" s="239"/>
      <c r="O41" s="239"/>
      <c r="P41" s="239"/>
      <c r="Q41" s="239"/>
      <c r="R41" s="239"/>
      <c r="S41" s="239"/>
      <c r="T41" s="239"/>
      <c r="U41" s="239">
        <v>1</v>
      </c>
      <c r="V41" s="239"/>
      <c r="W41" s="239" t="s">
        <v>58</v>
      </c>
      <c r="X41" s="231" t="s">
        <v>58</v>
      </c>
      <c r="Y41" s="231" t="s">
        <v>58</v>
      </c>
      <c r="Z41" s="231" t="s">
        <v>58</v>
      </c>
      <c r="AA41" s="60"/>
      <c r="AB41" s="315"/>
      <c r="AC41" s="184">
        <f t="shared" si="2"/>
        <v>33</v>
      </c>
    </row>
    <row r="42" spans="1:29" s="348" customFormat="1" ht="13.9" x14ac:dyDescent="0.4">
      <c r="A42" s="554"/>
      <c r="B42" s="557"/>
      <c r="C42" s="572"/>
      <c r="D42" s="574"/>
      <c r="E42" s="377" t="s">
        <v>137</v>
      </c>
      <c r="F42" s="387" t="s">
        <v>5</v>
      </c>
      <c r="G42" s="328" t="s">
        <v>67</v>
      </c>
      <c r="H42" s="387"/>
      <c r="I42" s="387">
        <v>3</v>
      </c>
      <c r="J42" s="388">
        <v>2</v>
      </c>
      <c r="K42" s="352"/>
      <c r="L42" s="350"/>
      <c r="M42" s="350">
        <v>14</v>
      </c>
      <c r="N42" s="239"/>
      <c r="O42" s="239"/>
      <c r="P42" s="239"/>
      <c r="Q42" s="239"/>
      <c r="R42" s="239"/>
      <c r="S42" s="239"/>
      <c r="T42" s="239"/>
      <c r="U42" s="239">
        <v>1</v>
      </c>
      <c r="V42" s="239"/>
      <c r="W42" s="239" t="s">
        <v>58</v>
      </c>
      <c r="X42" s="231" t="s">
        <v>58</v>
      </c>
      <c r="Y42" s="231" t="s">
        <v>58</v>
      </c>
      <c r="Z42" s="231" t="s">
        <v>58</v>
      </c>
      <c r="AA42" s="60"/>
      <c r="AB42" s="315"/>
      <c r="AC42" s="184">
        <f t="shared" si="2"/>
        <v>15</v>
      </c>
    </row>
    <row r="43" spans="1:29" s="348" customFormat="1" ht="13.9" x14ac:dyDescent="0.4">
      <c r="A43" s="554"/>
      <c r="B43" s="557"/>
      <c r="C43" s="572"/>
      <c r="D43" s="574"/>
      <c r="E43" s="431"/>
      <c r="F43" s="432"/>
      <c r="G43" s="432"/>
      <c r="H43" s="433"/>
      <c r="I43" s="434"/>
      <c r="J43" s="434"/>
      <c r="K43" s="435"/>
      <c r="L43" s="436"/>
      <c r="M43" s="429"/>
      <c r="N43" s="430"/>
      <c r="O43" s="430"/>
      <c r="P43" s="430"/>
      <c r="Q43" s="430"/>
      <c r="R43" s="430"/>
      <c r="S43" s="430"/>
      <c r="T43" s="430"/>
      <c r="U43" s="430"/>
      <c r="V43" s="239"/>
      <c r="W43" s="239" t="s">
        <v>58</v>
      </c>
      <c r="X43" s="231" t="s">
        <v>58</v>
      </c>
      <c r="Y43" s="231" t="s">
        <v>58</v>
      </c>
      <c r="Z43" s="231" t="s">
        <v>58</v>
      </c>
      <c r="AA43" s="60"/>
      <c r="AB43" s="315"/>
      <c r="AC43" s="184">
        <f t="shared" si="2"/>
        <v>0</v>
      </c>
    </row>
    <row r="44" spans="1:29" s="13" customFormat="1" ht="20.25" customHeight="1" thickBot="1" x14ac:dyDescent="0.4">
      <c r="A44" s="554"/>
      <c r="B44" s="557"/>
      <c r="C44" s="572"/>
      <c r="D44" s="574"/>
      <c r="E44" s="61"/>
      <c r="F44" s="62"/>
      <c r="G44" s="62"/>
      <c r="H44" s="62"/>
      <c r="I44" s="62"/>
      <c r="J44" s="422"/>
      <c r="K44" s="423">
        <f t="shared" ref="K44:AC44" si="3">SUM(K37:K43)</f>
        <v>46</v>
      </c>
      <c r="L44" s="423">
        <f t="shared" si="3"/>
        <v>32</v>
      </c>
      <c r="M44" s="423">
        <f t="shared" si="3"/>
        <v>66.64</v>
      </c>
      <c r="N44" s="423">
        <f t="shared" si="3"/>
        <v>0</v>
      </c>
      <c r="O44" s="423">
        <f t="shared" si="3"/>
        <v>0</v>
      </c>
      <c r="P44" s="423">
        <f t="shared" si="3"/>
        <v>0</v>
      </c>
      <c r="Q44" s="423">
        <f t="shared" si="3"/>
        <v>0</v>
      </c>
      <c r="R44" s="423">
        <f t="shared" si="3"/>
        <v>0</v>
      </c>
      <c r="S44" s="423">
        <f t="shared" si="3"/>
        <v>0</v>
      </c>
      <c r="T44" s="423">
        <f t="shared" si="3"/>
        <v>0</v>
      </c>
      <c r="U44" s="423">
        <f t="shared" si="3"/>
        <v>7</v>
      </c>
      <c r="V44" s="423">
        <f t="shared" si="3"/>
        <v>0</v>
      </c>
      <c r="W44" s="423">
        <f t="shared" si="3"/>
        <v>0</v>
      </c>
      <c r="X44" s="423">
        <f t="shared" si="3"/>
        <v>0</v>
      </c>
      <c r="Y44" s="423">
        <f t="shared" si="3"/>
        <v>0</v>
      </c>
      <c r="Z44" s="423">
        <f t="shared" si="3"/>
        <v>0</v>
      </c>
      <c r="AA44" s="423">
        <f t="shared" si="3"/>
        <v>0</v>
      </c>
      <c r="AB44" s="423">
        <f t="shared" si="3"/>
        <v>0</v>
      </c>
      <c r="AC44" s="160">
        <f t="shared" si="3"/>
        <v>151.63999999999999</v>
      </c>
    </row>
    <row r="45" spans="1:29" s="13" customFormat="1" ht="13.5" customHeight="1" x14ac:dyDescent="0.35">
      <c r="A45" s="554"/>
      <c r="B45" s="557"/>
      <c r="C45" s="572"/>
      <c r="D45" s="574"/>
      <c r="E45" s="19"/>
      <c r="F45" s="31"/>
      <c r="G45" s="42"/>
      <c r="H45" s="42"/>
      <c r="I45" s="42"/>
      <c r="J45" s="64"/>
      <c r="K45" s="44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68"/>
    </row>
    <row r="46" spans="1:29" s="13" customFormat="1" ht="13.5" customHeight="1" thickBot="1" x14ac:dyDescent="0.4">
      <c r="A46" s="554"/>
      <c r="B46" s="557"/>
      <c r="C46" s="572"/>
      <c r="D46" s="574"/>
      <c r="E46" s="25" t="s">
        <v>34</v>
      </c>
      <c r="F46" s="26"/>
      <c r="G46" s="26"/>
      <c r="H46" s="26"/>
      <c r="I46" s="26"/>
      <c r="J46" s="65"/>
      <c r="K46" s="28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30"/>
    </row>
    <row r="47" spans="1:29" s="13" customFormat="1" ht="13.5" customHeight="1" x14ac:dyDescent="0.35">
      <c r="A47" s="554"/>
      <c r="B47" s="557"/>
      <c r="C47" s="572"/>
      <c r="D47" s="574"/>
      <c r="E47" s="47"/>
      <c r="F47" s="42"/>
      <c r="G47" s="42"/>
      <c r="H47" s="42"/>
      <c r="I47" s="42"/>
      <c r="J47" s="66"/>
      <c r="K47" s="67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68"/>
    </row>
    <row r="48" spans="1:29" s="13" customFormat="1" ht="13.5" customHeight="1" thickBot="1" x14ac:dyDescent="0.4">
      <c r="A48" s="554"/>
      <c r="B48" s="557"/>
      <c r="C48" s="572"/>
      <c r="D48" s="574"/>
      <c r="E48" s="71" t="s">
        <v>35</v>
      </c>
      <c r="F48" s="26"/>
      <c r="G48" s="26"/>
      <c r="H48" s="26"/>
      <c r="I48" s="26"/>
      <c r="J48" s="133"/>
      <c r="K48" s="124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30"/>
    </row>
    <row r="49" spans="1:29" s="13" customFormat="1" ht="13.5" customHeight="1" x14ac:dyDescent="0.35">
      <c r="A49" s="554"/>
      <c r="B49" s="557"/>
      <c r="C49" s="572"/>
      <c r="D49" s="574"/>
      <c r="E49" s="119"/>
      <c r="F49" s="117"/>
      <c r="G49" s="117"/>
      <c r="H49" s="117"/>
      <c r="I49" s="131"/>
      <c r="J49" s="118"/>
      <c r="K49" s="132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141"/>
      <c r="AC49" s="70"/>
    </row>
    <row r="50" spans="1:29" s="13" customFormat="1" ht="13.5" customHeight="1" thickBot="1" x14ac:dyDescent="0.4">
      <c r="A50" s="554"/>
      <c r="B50" s="557"/>
      <c r="C50" s="572"/>
      <c r="D50" s="574"/>
      <c r="E50" s="71" t="s">
        <v>37</v>
      </c>
      <c r="F50" s="26"/>
      <c r="G50" s="26"/>
      <c r="H50" s="26"/>
      <c r="I50" s="26"/>
      <c r="J50" s="65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138"/>
      <c r="AC50" s="72"/>
    </row>
    <row r="51" spans="1:29" s="13" customFormat="1" ht="13.5" customHeight="1" thickBot="1" x14ac:dyDescent="0.4">
      <c r="A51" s="554"/>
      <c r="B51" s="557"/>
      <c r="C51" s="572"/>
      <c r="D51" s="574"/>
      <c r="E51" s="51" t="s">
        <v>40</v>
      </c>
      <c r="F51" s="52"/>
      <c r="G51" s="52"/>
      <c r="H51" s="52"/>
      <c r="I51" s="52"/>
      <c r="J51" s="73"/>
      <c r="K51" s="29">
        <f>K44</f>
        <v>46</v>
      </c>
      <c r="L51" s="29">
        <f t="shared" ref="L51:AB51" si="4">SUM(L44,L46,L48,L50)</f>
        <v>32</v>
      </c>
      <c r="M51" s="29">
        <f t="shared" si="4"/>
        <v>66.64</v>
      </c>
      <c r="N51" s="29">
        <f t="shared" si="4"/>
        <v>0</v>
      </c>
      <c r="O51" s="29">
        <f t="shared" si="4"/>
        <v>0</v>
      </c>
      <c r="P51" s="29">
        <f t="shared" si="4"/>
        <v>0</v>
      </c>
      <c r="Q51" s="29">
        <f t="shared" si="4"/>
        <v>0</v>
      </c>
      <c r="R51" s="29">
        <f t="shared" si="4"/>
        <v>0</v>
      </c>
      <c r="S51" s="29">
        <f t="shared" si="4"/>
        <v>0</v>
      </c>
      <c r="T51" s="29">
        <f t="shared" si="4"/>
        <v>0</v>
      </c>
      <c r="U51" s="29">
        <f t="shared" si="4"/>
        <v>7</v>
      </c>
      <c r="V51" s="29">
        <f t="shared" si="4"/>
        <v>0</v>
      </c>
      <c r="W51" s="29">
        <f t="shared" si="4"/>
        <v>0</v>
      </c>
      <c r="X51" s="29">
        <f t="shared" si="4"/>
        <v>0</v>
      </c>
      <c r="Y51" s="29">
        <f t="shared" si="4"/>
        <v>0</v>
      </c>
      <c r="Z51" s="29">
        <f t="shared" si="4"/>
        <v>0</v>
      </c>
      <c r="AA51" s="29">
        <f t="shared" si="4"/>
        <v>0</v>
      </c>
      <c r="AB51" s="29">
        <f t="shared" si="4"/>
        <v>0</v>
      </c>
      <c r="AC51" s="161">
        <f>SUM(K51:AB51)</f>
        <v>151.63999999999999</v>
      </c>
    </row>
    <row r="52" spans="1:29" s="13" customFormat="1" ht="13.5" customHeight="1" thickBot="1" x14ac:dyDescent="0.4">
      <c r="A52" s="554"/>
      <c r="B52" s="557"/>
      <c r="C52" s="572"/>
      <c r="D52" s="574"/>
      <c r="E52" s="51"/>
      <c r="F52" s="52"/>
      <c r="G52" s="52"/>
      <c r="H52" s="52"/>
      <c r="I52" s="52"/>
      <c r="J52" s="73"/>
      <c r="K52" s="5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139"/>
      <c r="AC52" s="55"/>
    </row>
    <row r="53" spans="1:29" s="13" customFormat="1" ht="13.5" customHeight="1" thickBot="1" x14ac:dyDescent="0.4">
      <c r="A53" s="571"/>
      <c r="B53" s="558"/>
      <c r="C53" s="573"/>
      <c r="D53" s="575"/>
      <c r="E53" s="75" t="s">
        <v>41</v>
      </c>
      <c r="F53" s="76"/>
      <c r="G53" s="76"/>
      <c r="H53" s="76"/>
      <c r="I53" s="77"/>
      <c r="J53" s="78"/>
      <c r="K53" s="29">
        <f t="shared" ref="K53:AC53" si="5">SUM(K19,K51)</f>
        <v>174</v>
      </c>
      <c r="L53" s="29">
        <f t="shared" si="5"/>
        <v>196</v>
      </c>
      <c r="M53" s="29">
        <f t="shared" si="5"/>
        <v>90.64</v>
      </c>
      <c r="N53" s="29">
        <f t="shared" si="5"/>
        <v>38</v>
      </c>
      <c r="O53" s="29">
        <f t="shared" si="5"/>
        <v>12</v>
      </c>
      <c r="P53" s="29">
        <f t="shared" si="5"/>
        <v>0</v>
      </c>
      <c r="Q53" s="29">
        <f t="shared" si="5"/>
        <v>0</v>
      </c>
      <c r="R53" s="29">
        <f t="shared" si="5"/>
        <v>0</v>
      </c>
      <c r="S53" s="29">
        <f t="shared" si="5"/>
        <v>0</v>
      </c>
      <c r="T53" s="29">
        <f t="shared" si="5"/>
        <v>0</v>
      </c>
      <c r="U53" s="29">
        <f t="shared" si="5"/>
        <v>23</v>
      </c>
      <c r="V53" s="29">
        <f t="shared" si="5"/>
        <v>0</v>
      </c>
      <c r="W53" s="29">
        <f t="shared" si="5"/>
        <v>0</v>
      </c>
      <c r="X53" s="29">
        <f t="shared" si="5"/>
        <v>0</v>
      </c>
      <c r="Y53" s="29">
        <f t="shared" si="5"/>
        <v>0</v>
      </c>
      <c r="Z53" s="29">
        <f t="shared" si="5"/>
        <v>0</v>
      </c>
      <c r="AA53" s="29">
        <f t="shared" si="5"/>
        <v>0</v>
      </c>
      <c r="AB53" s="29">
        <f t="shared" si="5"/>
        <v>0</v>
      </c>
      <c r="AC53" s="55">
        <f t="shared" si="5"/>
        <v>533.64</v>
      </c>
    </row>
    <row r="55" spans="1:29" s="81" customFormat="1" ht="13.9" x14ac:dyDescent="0.4">
      <c r="A55" s="527" t="s">
        <v>116</v>
      </c>
      <c r="B55" s="527"/>
      <c r="C55" s="527"/>
      <c r="D55" s="527"/>
      <c r="E55" s="527"/>
      <c r="F55" s="527"/>
      <c r="G55" s="527"/>
      <c r="H55" s="527"/>
      <c r="I55" s="527"/>
      <c r="J55" s="527"/>
      <c r="K55" s="527"/>
      <c r="L55" s="527"/>
      <c r="M55" s="527"/>
      <c r="N55" s="527"/>
      <c r="O55" s="527"/>
      <c r="P55" s="527"/>
      <c r="Q55" s="527"/>
      <c r="R55" s="527"/>
      <c r="S55" s="527"/>
      <c r="T55" s="527"/>
      <c r="U55" s="527"/>
      <c r="V55" s="527"/>
      <c r="W55" s="527"/>
      <c r="X55" s="527"/>
      <c r="Y55" s="527"/>
      <c r="Z55" s="527"/>
      <c r="AA55" s="527"/>
      <c r="AB55" s="527"/>
      <c r="AC55" s="527"/>
    </row>
    <row r="56" spans="1:29" s="81" customFormat="1" ht="13.9" x14ac:dyDescent="0.4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2" t="s">
        <v>101</v>
      </c>
      <c r="S56" s="80"/>
      <c r="U56" s="82"/>
      <c r="V56" s="82"/>
      <c r="W56" s="82"/>
      <c r="X56" s="82"/>
      <c r="Y56" s="82"/>
      <c r="Z56" s="82"/>
      <c r="AA56" s="82"/>
      <c r="AB56" s="82"/>
      <c r="AC56" s="80"/>
    </row>
    <row r="57" spans="1:29" s="81" customFormat="1" ht="13.9" x14ac:dyDescent="0.4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3"/>
      <c r="U57" s="83"/>
      <c r="V57" s="83"/>
      <c r="W57" s="83"/>
      <c r="X57" s="83"/>
      <c r="Y57" s="3" t="s">
        <v>2</v>
      </c>
      <c r="Z57" s="3"/>
      <c r="AA57" s="3"/>
      <c r="AB57" s="83"/>
      <c r="AC57" s="80"/>
    </row>
    <row r="58" spans="1:29" s="81" customFormat="1" ht="13.9" x14ac:dyDescent="0.4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4"/>
      <c r="U58" s="512" t="s">
        <v>117</v>
      </c>
      <c r="V58" s="512"/>
      <c r="W58" s="512"/>
      <c r="X58" s="512"/>
      <c r="Y58" s="512"/>
      <c r="Z58" s="512"/>
      <c r="AA58" s="512"/>
      <c r="AB58" s="2"/>
      <c r="AC58" s="80"/>
    </row>
    <row r="59" spans="1:29" s="81" customFormat="1" ht="3.75" customHeight="1" x14ac:dyDescent="0.4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0"/>
    </row>
    <row r="60" spans="1:29" s="81" customFormat="1" ht="13.9" x14ac:dyDescent="0.4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5"/>
      <c r="S60" s="85"/>
      <c r="T60" s="85"/>
      <c r="U60" s="85"/>
      <c r="V60" s="3"/>
      <c r="W60" s="3"/>
      <c r="X60" s="3"/>
      <c r="Y60" s="3"/>
      <c r="Z60" s="85"/>
      <c r="AA60" s="85"/>
      <c r="AB60" s="85"/>
      <c r="AC60" s="80"/>
    </row>
    <row r="61" spans="1:29" s="81" customFormat="1" ht="13.9" x14ac:dyDescent="0.4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528"/>
      <c r="S61" s="528"/>
      <c r="T61" s="528"/>
      <c r="U61" s="528"/>
      <c r="V61" s="528"/>
      <c r="W61" s="528"/>
      <c r="X61" s="528"/>
      <c r="Y61" s="528"/>
      <c r="Z61" s="528"/>
      <c r="AA61" s="528"/>
      <c r="AB61" s="528"/>
      <c r="AC61" s="80"/>
    </row>
    <row r="62" spans="1:29" s="81" customFormat="1" ht="13.9" x14ac:dyDescent="0.4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5"/>
      <c r="S62" s="85"/>
      <c r="T62" s="85"/>
      <c r="U62" s="85"/>
      <c r="V62" s="511"/>
      <c r="W62" s="511"/>
      <c r="X62" s="511"/>
      <c r="Y62" s="511"/>
      <c r="Z62" s="85"/>
      <c r="AA62" s="85"/>
      <c r="AB62" s="85"/>
      <c r="AC62" s="80"/>
    </row>
    <row r="63" spans="1:29" s="81" customFormat="1" ht="13.9" x14ac:dyDescent="0.4">
      <c r="R63" s="6"/>
      <c r="S63"/>
      <c r="T63"/>
      <c r="U63" s="512"/>
      <c r="V63" s="512"/>
      <c r="W63" s="512"/>
      <c r="X63" s="512"/>
      <c r="Y63" s="512"/>
      <c r="Z63" s="512"/>
      <c r="AA63" s="3"/>
      <c r="AB63" s="6"/>
    </row>
    <row r="64" spans="1:29" s="81" customFormat="1" ht="13.9" x14ac:dyDescent="0.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0"/>
    </row>
    <row r="65" spans="18:28" s="81" customFormat="1" ht="15" customHeight="1" x14ac:dyDescent="0.4">
      <c r="R65" s="6"/>
      <c r="S65"/>
      <c r="T65"/>
      <c r="U65" s="512"/>
      <c r="V65" s="512"/>
      <c r="W65" s="512"/>
      <c r="X65" s="512"/>
      <c r="Y65" s="512"/>
      <c r="Z65" s="512"/>
      <c r="AA65" s="3"/>
      <c r="AB65" s="6"/>
    </row>
    <row r="66" spans="18:28" s="81" customFormat="1" ht="15" customHeight="1" x14ac:dyDescent="0.4">
      <c r="R66" s="6"/>
      <c r="S66"/>
      <c r="T66"/>
      <c r="U66" s="2"/>
      <c r="V66" s="2"/>
      <c r="W66" s="2"/>
      <c r="X66" s="2"/>
      <c r="Y66" s="2"/>
      <c r="Z66" s="2"/>
      <c r="AA66" s="3"/>
      <c r="AB66" s="6"/>
    </row>
  </sheetData>
  <mergeCells count="46">
    <mergeCell ref="U58:AA58"/>
    <mergeCell ref="R61:AB61"/>
    <mergeCell ref="V62:Y62"/>
    <mergeCell ref="U63:Z63"/>
    <mergeCell ref="U65:Z65"/>
    <mergeCell ref="A55:AC55"/>
    <mergeCell ref="G34:G35"/>
    <mergeCell ref="H34:H35"/>
    <mergeCell ref="I34:I35"/>
    <mergeCell ref="J34:J35"/>
    <mergeCell ref="K34:AB34"/>
    <mergeCell ref="AC34:AC35"/>
    <mergeCell ref="A36:AC36"/>
    <mergeCell ref="A37:A53"/>
    <mergeCell ref="B37:B53"/>
    <mergeCell ref="C37:C53"/>
    <mergeCell ref="D37:D53"/>
    <mergeCell ref="A21:AC21"/>
    <mergeCell ref="U26:AA26"/>
    <mergeCell ref="A30:AC30"/>
    <mergeCell ref="A32:AC32"/>
    <mergeCell ref="A34:A35"/>
    <mergeCell ref="B34:B35"/>
    <mergeCell ref="C34:C35"/>
    <mergeCell ref="D34:D35"/>
    <mergeCell ref="E34:E35"/>
    <mergeCell ref="F34:F35"/>
    <mergeCell ref="A7:AC7"/>
    <mergeCell ref="A8:A19"/>
    <mergeCell ref="B8:B19"/>
    <mergeCell ref="C8:C19"/>
    <mergeCell ref="D8:D19"/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</mergeCells>
  <conditionalFormatting sqref="K12:AB12 E13 K14:AB14 K19:AB19 K51:AB51 K53:AB53">
    <cfRule type="cellIs" dxfId="3" priority="2" stopIfTrue="1" operator="equal">
      <formula>0</formula>
    </cfRule>
  </conditionalFormatting>
  <pageMargins left="0.7" right="0.7" top="0.75" bottom="0.75" header="0.3" footer="0.3"/>
  <pageSetup paperSize="9" scale="61" fitToHeight="0" orientation="landscape" r:id="rId1"/>
  <rowBreaks count="1" manualBreakCount="1">
    <brk id="2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C61"/>
  <sheetViews>
    <sheetView view="pageBreakPreview" topLeftCell="A11" zoomScale="60" zoomScaleNormal="100" workbookViewId="0">
      <selection activeCell="AC46" sqref="AC46"/>
    </sheetView>
  </sheetViews>
  <sheetFormatPr defaultRowHeight="12.75" x14ac:dyDescent="0.35"/>
  <cols>
    <col min="1" max="1" width="4.1328125" style="1" customWidth="1"/>
    <col min="2" max="2" width="12.73046875" style="1" customWidth="1"/>
    <col min="3" max="3" width="9.86328125" style="1" customWidth="1"/>
    <col min="4" max="4" width="4.86328125" style="1" customWidth="1"/>
    <col min="5" max="5" width="33.265625" style="1" customWidth="1"/>
    <col min="6" max="6" width="4.265625" style="1" bestFit="1" customWidth="1"/>
    <col min="7" max="7" width="6.3984375" style="1" customWidth="1"/>
    <col min="8" max="10" width="4.265625" style="1" bestFit="1" customWidth="1"/>
    <col min="11" max="11" width="5.86328125" style="1" customWidth="1"/>
    <col min="12" max="12" width="6.1328125" style="1" customWidth="1"/>
    <col min="13" max="13" width="5.86328125" style="1" customWidth="1"/>
    <col min="14" max="14" width="5.1328125" style="1" customWidth="1"/>
    <col min="15" max="15" width="6.59765625" style="1" customWidth="1"/>
    <col min="16" max="16" width="4.73046875" style="1" customWidth="1"/>
    <col min="17" max="17" width="6.1328125" style="1" customWidth="1"/>
    <col min="18" max="18" width="5" style="1" customWidth="1"/>
    <col min="19" max="29" width="7.73046875" style="1" customWidth="1"/>
  </cols>
  <sheetData>
    <row r="1" spans="1:55" s="5" customFormat="1" ht="21" customHeight="1" x14ac:dyDescent="0.35">
      <c r="A1" s="551" t="s">
        <v>56</v>
      </c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  <c r="Q1" s="551"/>
      <c r="R1" s="551"/>
      <c r="S1" s="551"/>
      <c r="T1" s="551"/>
      <c r="U1" s="551"/>
      <c r="V1" s="551"/>
      <c r="W1" s="551"/>
      <c r="X1" s="551"/>
      <c r="Y1" s="551"/>
      <c r="Z1" s="551"/>
      <c r="AA1" s="551"/>
      <c r="AB1" s="551"/>
      <c r="AC1" s="551"/>
    </row>
    <row r="2" spans="1:55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55" s="5" customFormat="1" ht="21" customHeight="1" x14ac:dyDescent="0.35">
      <c r="A3" s="526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526"/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6"/>
      <c r="N3" s="526"/>
      <c r="O3" s="526"/>
      <c r="P3" s="526"/>
      <c r="Q3" s="526"/>
      <c r="R3" s="526"/>
      <c r="S3" s="526"/>
      <c r="T3" s="526"/>
      <c r="U3" s="526"/>
      <c r="V3" s="526"/>
      <c r="W3" s="526"/>
      <c r="X3" s="526"/>
      <c r="Y3" s="526"/>
      <c r="Z3" s="526"/>
      <c r="AA3" s="526"/>
      <c r="AB3" s="526"/>
      <c r="AC3" s="526"/>
    </row>
    <row r="4" spans="1:55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55" ht="14.25" customHeight="1" x14ac:dyDescent="0.35">
      <c r="A5" s="513" t="s">
        <v>7</v>
      </c>
      <c r="B5" s="481" t="s">
        <v>8</v>
      </c>
      <c r="C5" s="481" t="s">
        <v>9</v>
      </c>
      <c r="D5" s="516" t="s">
        <v>10</v>
      </c>
      <c r="E5" s="518" t="s">
        <v>6</v>
      </c>
      <c r="F5" s="520" t="s">
        <v>0</v>
      </c>
      <c r="G5" s="524" t="s">
        <v>3</v>
      </c>
      <c r="H5" s="529" t="s">
        <v>11</v>
      </c>
      <c r="I5" s="520" t="s">
        <v>1</v>
      </c>
      <c r="J5" s="522" t="s">
        <v>12</v>
      </c>
      <c r="K5" s="544" t="s">
        <v>13</v>
      </c>
      <c r="L5" s="545"/>
      <c r="M5" s="545"/>
      <c r="N5" s="545"/>
      <c r="O5" s="545"/>
      <c r="P5" s="545"/>
      <c r="Q5" s="545"/>
      <c r="R5" s="545"/>
      <c r="S5" s="545"/>
      <c r="T5" s="545"/>
      <c r="U5" s="545"/>
      <c r="V5" s="545"/>
      <c r="W5" s="545"/>
      <c r="X5" s="545"/>
      <c r="Y5" s="545"/>
      <c r="Z5" s="545"/>
      <c r="AA5" s="545"/>
      <c r="AB5" s="545"/>
      <c r="AC5" s="546" t="s">
        <v>14</v>
      </c>
    </row>
    <row r="6" spans="1:55" s="11" customFormat="1" ht="116.25" customHeight="1" thickBot="1" x14ac:dyDescent="0.35">
      <c r="A6" s="514"/>
      <c r="B6" s="515"/>
      <c r="C6" s="515"/>
      <c r="D6" s="517"/>
      <c r="E6" s="519"/>
      <c r="F6" s="521"/>
      <c r="G6" s="525"/>
      <c r="H6" s="530"/>
      <c r="I6" s="521"/>
      <c r="J6" s="523"/>
      <c r="K6" s="10" t="s">
        <v>15</v>
      </c>
      <c r="L6" s="9" t="s">
        <v>16</v>
      </c>
      <c r="M6" s="9" t="s">
        <v>17</v>
      </c>
      <c r="N6" s="9" t="s">
        <v>18</v>
      </c>
      <c r="O6" s="9" t="s">
        <v>19</v>
      </c>
      <c r="P6" s="9" t="s">
        <v>20</v>
      </c>
      <c r="Q6" s="9" t="s">
        <v>21</v>
      </c>
      <c r="R6" s="9" t="s">
        <v>55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B6" s="9" t="s">
        <v>32</v>
      </c>
      <c r="AC6" s="547"/>
    </row>
    <row r="7" spans="1:55" s="13" customFormat="1" ht="13.5" customHeight="1" thickBot="1" x14ac:dyDescent="0.4">
      <c r="A7" s="548" t="s">
        <v>33</v>
      </c>
      <c r="B7" s="549"/>
      <c r="C7" s="549"/>
      <c r="D7" s="549"/>
      <c r="E7" s="549"/>
      <c r="F7" s="549"/>
      <c r="G7" s="549"/>
      <c r="H7" s="549"/>
      <c r="I7" s="549"/>
      <c r="J7" s="549"/>
      <c r="K7" s="549"/>
      <c r="L7" s="549"/>
      <c r="M7" s="549"/>
      <c r="N7" s="549"/>
      <c r="O7" s="549"/>
      <c r="P7" s="549"/>
      <c r="Q7" s="549"/>
      <c r="R7" s="549"/>
      <c r="S7" s="549"/>
      <c r="T7" s="549"/>
      <c r="U7" s="549"/>
      <c r="V7" s="549"/>
      <c r="W7" s="549"/>
      <c r="X7" s="549"/>
      <c r="Y7" s="549"/>
      <c r="Z7" s="549"/>
      <c r="AA7" s="549"/>
      <c r="AB7" s="549"/>
      <c r="AC7" s="550"/>
    </row>
    <row r="8" spans="1:55" s="183" customFormat="1" ht="13.9" x14ac:dyDescent="0.4">
      <c r="A8" s="553">
        <v>7</v>
      </c>
      <c r="B8" s="557" t="s">
        <v>140</v>
      </c>
      <c r="C8" s="557" t="s">
        <v>98</v>
      </c>
      <c r="D8" s="583">
        <v>0.5</v>
      </c>
      <c r="E8" s="377"/>
      <c r="F8" s="387"/>
      <c r="G8" s="328"/>
      <c r="H8" s="387"/>
      <c r="I8" s="387"/>
      <c r="J8" s="388"/>
      <c r="K8" s="352"/>
      <c r="L8" s="350"/>
      <c r="M8" s="350"/>
      <c r="N8" s="239"/>
      <c r="O8" s="239"/>
      <c r="P8" s="239"/>
      <c r="Q8" s="239"/>
      <c r="R8" s="239"/>
      <c r="S8" s="239"/>
      <c r="T8" s="239"/>
      <c r="U8" s="239"/>
      <c r="V8" s="239"/>
      <c r="W8" s="239" t="s">
        <v>58</v>
      </c>
      <c r="X8" s="231" t="s">
        <v>58</v>
      </c>
      <c r="Y8" s="231" t="s">
        <v>58</v>
      </c>
      <c r="Z8" s="231" t="s">
        <v>58</v>
      </c>
      <c r="AA8" s="60"/>
      <c r="AB8" s="315"/>
      <c r="AC8" s="184">
        <f>SUM(K8:AB8)</f>
        <v>0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</row>
    <row r="9" spans="1:55" s="183" customFormat="1" ht="13.9" x14ac:dyDescent="0.4">
      <c r="A9" s="555"/>
      <c r="B9" s="557"/>
      <c r="C9" s="557"/>
      <c r="D9" s="584"/>
      <c r="E9" s="377"/>
      <c r="F9" s="387"/>
      <c r="G9" s="328"/>
      <c r="H9" s="387"/>
      <c r="I9" s="387"/>
      <c r="J9" s="388"/>
      <c r="K9" s="352"/>
      <c r="L9" s="350"/>
      <c r="M9" s="350"/>
      <c r="N9" s="239"/>
      <c r="O9" s="239"/>
      <c r="P9" s="239"/>
      <c r="Q9" s="239"/>
      <c r="R9" s="239"/>
      <c r="S9" s="239"/>
      <c r="T9" s="239"/>
      <c r="U9" s="239"/>
      <c r="V9" s="239"/>
      <c r="W9" s="239" t="s">
        <v>58</v>
      </c>
      <c r="X9" s="231" t="s">
        <v>58</v>
      </c>
      <c r="Y9" s="231" t="s">
        <v>58</v>
      </c>
      <c r="Z9" s="231" t="s">
        <v>58</v>
      </c>
      <c r="AA9" s="60"/>
      <c r="AB9" s="315"/>
      <c r="AC9" s="184">
        <f>SUM(K9:AB9)</f>
        <v>0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</row>
    <row r="10" spans="1:55" s="183" customFormat="1" ht="14.25" thickBot="1" x14ac:dyDescent="0.45">
      <c r="A10" s="555"/>
      <c r="B10" s="557"/>
      <c r="C10" s="557"/>
      <c r="D10" s="584"/>
      <c r="E10" s="377"/>
      <c r="F10" s="387"/>
      <c r="G10" s="328"/>
      <c r="H10" s="387"/>
      <c r="I10" s="387"/>
      <c r="J10" s="388"/>
      <c r="K10" s="352">
        <v>76</v>
      </c>
      <c r="L10" s="350">
        <v>112</v>
      </c>
      <c r="M10" s="350">
        <v>24</v>
      </c>
      <c r="N10" s="239">
        <v>2</v>
      </c>
      <c r="O10" s="239">
        <v>1</v>
      </c>
      <c r="P10" s="239">
        <v>0</v>
      </c>
      <c r="Q10" s="239">
        <v>0</v>
      </c>
      <c r="R10" s="239">
        <v>0</v>
      </c>
      <c r="S10" s="239">
        <v>0</v>
      </c>
      <c r="T10" s="239">
        <v>0</v>
      </c>
      <c r="U10" s="239">
        <v>8</v>
      </c>
      <c r="V10" s="239">
        <v>0</v>
      </c>
      <c r="W10" s="239">
        <v>0</v>
      </c>
      <c r="X10" s="231">
        <v>0</v>
      </c>
      <c r="Y10" s="231">
        <v>0</v>
      </c>
      <c r="Z10" s="231"/>
      <c r="AA10" s="60"/>
      <c r="AB10" s="315"/>
      <c r="AC10" s="184">
        <f>SUM(K10:AB10)</f>
        <v>223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</row>
    <row r="11" spans="1:55" s="12" customFormat="1" ht="13.9" x14ac:dyDescent="0.4">
      <c r="A11" s="555"/>
      <c r="B11" s="557"/>
      <c r="C11" s="557"/>
      <c r="D11" s="584"/>
      <c r="E11" s="378"/>
      <c r="F11" s="254"/>
      <c r="G11" s="301"/>
      <c r="H11" s="279"/>
      <c r="I11" s="233"/>
      <c r="J11" s="234"/>
      <c r="K11" s="235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157">
        <f>SUM(K11:AB11)</f>
        <v>0</v>
      </c>
    </row>
    <row r="12" spans="1:55" s="12" customFormat="1" ht="20.25" customHeight="1" thickBot="1" x14ac:dyDescent="0.4">
      <c r="A12" s="555"/>
      <c r="B12" s="557"/>
      <c r="C12" s="557"/>
      <c r="D12" s="584"/>
      <c r="E12" s="61" t="s">
        <v>39</v>
      </c>
      <c r="F12" s="62"/>
      <c r="G12" s="62"/>
      <c r="H12" s="62"/>
      <c r="I12" s="62"/>
      <c r="J12" s="188"/>
      <c r="K12" s="29">
        <f t="shared" ref="K12:AC12" si="0">SUM(K8:K11)</f>
        <v>76</v>
      </c>
      <c r="L12" s="29">
        <f t="shared" si="0"/>
        <v>112</v>
      </c>
      <c r="M12" s="29">
        <f t="shared" si="0"/>
        <v>24</v>
      </c>
      <c r="N12" s="29">
        <f t="shared" si="0"/>
        <v>2</v>
      </c>
      <c r="O12" s="29">
        <f t="shared" si="0"/>
        <v>1</v>
      </c>
      <c r="P12" s="29">
        <f t="shared" si="0"/>
        <v>0</v>
      </c>
      <c r="Q12" s="29">
        <f t="shared" si="0"/>
        <v>0</v>
      </c>
      <c r="R12" s="29">
        <f t="shared" si="0"/>
        <v>0</v>
      </c>
      <c r="S12" s="29">
        <f t="shared" si="0"/>
        <v>0</v>
      </c>
      <c r="T12" s="29">
        <f t="shared" si="0"/>
        <v>0</v>
      </c>
      <c r="U12" s="29">
        <f t="shared" si="0"/>
        <v>8</v>
      </c>
      <c r="V12" s="29">
        <f t="shared" si="0"/>
        <v>0</v>
      </c>
      <c r="W12" s="29">
        <f t="shared" si="0"/>
        <v>0</v>
      </c>
      <c r="X12" s="29">
        <f t="shared" si="0"/>
        <v>0</v>
      </c>
      <c r="Y12" s="29">
        <f t="shared" si="0"/>
        <v>0</v>
      </c>
      <c r="Z12" s="29"/>
      <c r="AA12" s="29">
        <f t="shared" si="0"/>
        <v>0</v>
      </c>
      <c r="AB12" s="29">
        <f t="shared" si="0"/>
        <v>0</v>
      </c>
      <c r="AC12" s="190">
        <f t="shared" si="0"/>
        <v>223</v>
      </c>
    </row>
    <row r="13" spans="1:55" s="13" customFormat="1" ht="13.5" customHeight="1" x14ac:dyDescent="0.4">
      <c r="A13" s="555"/>
      <c r="B13" s="557"/>
      <c r="C13" s="557"/>
      <c r="D13" s="584"/>
      <c r="E13" s="140"/>
      <c r="F13" s="14"/>
      <c r="G13" s="14"/>
      <c r="H13" s="14"/>
      <c r="I13" s="14"/>
      <c r="J13" s="15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42"/>
      <c r="AC13" s="24"/>
    </row>
    <row r="14" spans="1:55" s="13" customFormat="1" ht="13.5" customHeight="1" thickBot="1" x14ac:dyDescent="0.4">
      <c r="A14" s="555"/>
      <c r="B14" s="557"/>
      <c r="C14" s="557"/>
      <c r="D14" s="584"/>
      <c r="E14" s="125" t="s">
        <v>34</v>
      </c>
      <c r="F14" s="120"/>
      <c r="G14" s="120"/>
      <c r="H14" s="120"/>
      <c r="I14" s="120"/>
      <c r="J14" s="27"/>
      <c r="K14" s="28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149"/>
    </row>
    <row r="15" spans="1:55" s="13" customFormat="1" ht="13.5" customHeight="1" x14ac:dyDescent="0.35">
      <c r="A15" s="555"/>
      <c r="B15" s="557"/>
      <c r="C15" s="557"/>
      <c r="D15" s="584"/>
      <c r="E15" s="37"/>
      <c r="F15" s="14"/>
      <c r="G15" s="14"/>
      <c r="H15" s="14"/>
      <c r="I15" s="14"/>
      <c r="J15" s="38"/>
      <c r="K15" s="39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42"/>
      <c r="AC15" s="18"/>
    </row>
    <row r="16" spans="1:55" s="13" customFormat="1" ht="13.5" customHeight="1" thickBot="1" x14ac:dyDescent="0.4">
      <c r="A16" s="555"/>
      <c r="B16" s="557"/>
      <c r="C16" s="557"/>
      <c r="D16" s="584"/>
      <c r="E16" s="25" t="s">
        <v>35</v>
      </c>
      <c r="F16" s="26"/>
      <c r="G16" s="26"/>
      <c r="H16" s="26"/>
      <c r="I16" s="26"/>
      <c r="J16" s="133"/>
      <c r="K16" s="124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30"/>
    </row>
    <row r="17" spans="1:31" s="13" customFormat="1" ht="13.5" customHeight="1" x14ac:dyDescent="0.35">
      <c r="A17" s="555"/>
      <c r="B17" s="557"/>
      <c r="C17" s="557"/>
      <c r="D17" s="584"/>
      <c r="E17" s="119"/>
      <c r="F17" s="117"/>
      <c r="G17" s="117"/>
      <c r="H17" s="117"/>
      <c r="I17" s="131"/>
      <c r="J17" s="118"/>
      <c r="K17" s="132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46"/>
    </row>
    <row r="18" spans="1:31" s="13" customFormat="1" ht="13.5" customHeight="1" thickBot="1" x14ac:dyDescent="0.4">
      <c r="A18" s="555"/>
      <c r="B18" s="557"/>
      <c r="C18" s="557"/>
      <c r="D18" s="584"/>
      <c r="E18" s="25" t="s">
        <v>37</v>
      </c>
      <c r="F18" s="26"/>
      <c r="G18" s="26"/>
      <c r="H18" s="26"/>
      <c r="I18" s="26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0"/>
    </row>
    <row r="19" spans="1:31" s="13" customFormat="1" ht="13.5" customHeight="1" thickBot="1" x14ac:dyDescent="0.4">
      <c r="A19" s="556"/>
      <c r="B19" s="558"/>
      <c r="C19" s="558"/>
      <c r="D19" s="589"/>
      <c r="E19" s="51" t="s">
        <v>38</v>
      </c>
      <c r="F19" s="52"/>
      <c r="G19" s="52"/>
      <c r="H19" s="52"/>
      <c r="I19" s="52"/>
      <c r="J19" s="53"/>
      <c r="K19" s="29">
        <f t="shared" ref="K19:AB19" si="1">SUM(K12,K14,K16,K18)</f>
        <v>76</v>
      </c>
      <c r="L19" s="29">
        <f t="shared" si="1"/>
        <v>112</v>
      </c>
      <c r="M19" s="29">
        <f t="shared" si="1"/>
        <v>24</v>
      </c>
      <c r="N19" s="29">
        <f t="shared" si="1"/>
        <v>2</v>
      </c>
      <c r="O19" s="29">
        <f t="shared" si="1"/>
        <v>1</v>
      </c>
      <c r="P19" s="29">
        <f t="shared" si="1"/>
        <v>0</v>
      </c>
      <c r="Q19" s="29">
        <f t="shared" si="1"/>
        <v>0</v>
      </c>
      <c r="R19" s="29">
        <f t="shared" si="1"/>
        <v>0</v>
      </c>
      <c r="S19" s="29">
        <f t="shared" si="1"/>
        <v>0</v>
      </c>
      <c r="T19" s="29">
        <f t="shared" si="1"/>
        <v>0</v>
      </c>
      <c r="U19" s="29">
        <f t="shared" si="1"/>
        <v>8</v>
      </c>
      <c r="V19" s="29">
        <f t="shared" si="1"/>
        <v>0</v>
      </c>
      <c r="W19" s="29">
        <f t="shared" si="1"/>
        <v>0</v>
      </c>
      <c r="X19" s="29">
        <f t="shared" si="1"/>
        <v>0</v>
      </c>
      <c r="Y19" s="29">
        <f t="shared" si="1"/>
        <v>0</v>
      </c>
      <c r="Z19" s="29">
        <f t="shared" si="1"/>
        <v>0</v>
      </c>
      <c r="AA19" s="29">
        <f t="shared" si="1"/>
        <v>0</v>
      </c>
      <c r="AB19" s="29">
        <f t="shared" si="1"/>
        <v>0</v>
      </c>
      <c r="AC19" s="55">
        <f>SUM(K19:AB19)</f>
        <v>223</v>
      </c>
    </row>
    <row r="20" spans="1:31" s="13" customFormat="1" ht="13.5" customHeight="1" x14ac:dyDescent="0.35">
      <c r="A20" s="418"/>
      <c r="B20" s="418"/>
      <c r="C20" s="418"/>
      <c r="D20" s="418"/>
      <c r="E20" s="418"/>
      <c r="F20" s="418"/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18"/>
      <c r="Y20" s="418"/>
      <c r="Z20" s="418"/>
      <c r="AA20" s="418"/>
      <c r="AB20" s="418"/>
      <c r="AC20" s="418"/>
    </row>
    <row r="21" spans="1:31" s="81" customFormat="1" ht="13.9" x14ac:dyDescent="0.4">
      <c r="A21" s="527" t="s">
        <v>116</v>
      </c>
      <c r="B21" s="527"/>
      <c r="C21" s="527"/>
      <c r="D21" s="527"/>
      <c r="E21" s="527"/>
      <c r="F21" s="527"/>
      <c r="G21" s="527"/>
      <c r="H21" s="527"/>
      <c r="I21" s="527"/>
      <c r="J21" s="527"/>
      <c r="K21" s="527"/>
      <c r="L21" s="527"/>
      <c r="M21" s="527"/>
      <c r="N21" s="527"/>
      <c r="O21" s="527"/>
      <c r="P21" s="527"/>
      <c r="Q21" s="527"/>
      <c r="R21" s="527"/>
      <c r="S21" s="527"/>
      <c r="T21" s="527"/>
      <c r="U21" s="527"/>
      <c r="V21" s="527"/>
      <c r="W21" s="527"/>
      <c r="X21" s="527"/>
      <c r="Y21" s="527"/>
      <c r="Z21" s="527"/>
      <c r="AA21" s="527"/>
      <c r="AB21" s="527"/>
      <c r="AC21" s="527"/>
      <c r="AD21" s="13"/>
      <c r="AE21" s="13"/>
    </row>
    <row r="22" spans="1:31" s="81" customFormat="1" ht="13.9" x14ac:dyDescent="0.4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</row>
    <row r="23" spans="1:31" s="81" customFormat="1" ht="13.9" x14ac:dyDescent="0.4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</row>
    <row r="24" spans="1:31" s="81" customFormat="1" ht="13.9" x14ac:dyDescent="0.4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2" t="s">
        <v>101</v>
      </c>
      <c r="S24" s="80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0"/>
    </row>
    <row r="25" spans="1:31" s="81" customFormat="1" ht="15" hidden="1" customHeight="1" x14ac:dyDescent="0.4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3"/>
      <c r="U25" s="83"/>
      <c r="V25" s="83"/>
      <c r="W25" s="83"/>
      <c r="X25" s="83"/>
      <c r="Y25" s="3" t="s">
        <v>2</v>
      </c>
      <c r="Z25" s="3"/>
      <c r="AA25" s="3"/>
      <c r="AB25" s="83"/>
      <c r="AC25" s="83"/>
      <c r="AD25" s="83"/>
      <c r="AE25" s="80"/>
    </row>
    <row r="26" spans="1:31" s="81" customFormat="1" ht="13.9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4"/>
      <c r="U26" s="512" t="s">
        <v>117</v>
      </c>
      <c r="V26" s="512"/>
      <c r="W26" s="512"/>
      <c r="X26" s="512"/>
      <c r="Y26" s="512"/>
      <c r="Z26" s="512"/>
      <c r="AA26" s="512"/>
      <c r="AB26" s="2"/>
      <c r="AC26" s="2"/>
      <c r="AD26" s="84"/>
      <c r="AE26" s="80"/>
    </row>
    <row r="27" spans="1:31" s="81" customFormat="1" ht="13.9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0"/>
    </row>
    <row r="28" spans="1:31" s="81" customFormat="1" ht="13.9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5"/>
      <c r="S28" s="85"/>
      <c r="T28" s="85"/>
      <c r="U28" s="85"/>
      <c r="V28" s="3"/>
      <c r="W28" s="3"/>
      <c r="X28" s="3"/>
      <c r="Y28" s="3"/>
      <c r="Z28" s="85"/>
      <c r="AA28" s="85"/>
      <c r="AB28" s="85"/>
      <c r="AC28" s="80"/>
    </row>
    <row r="29" spans="1:31" s="81" customFormat="1" ht="13.9" x14ac:dyDescent="0.4">
      <c r="R29" s="6"/>
      <c r="S29"/>
      <c r="T29"/>
      <c r="U29" s="2"/>
      <c r="V29" s="2"/>
      <c r="W29" s="2"/>
      <c r="X29" s="2"/>
      <c r="Y29" s="2"/>
      <c r="Z29" s="2"/>
      <c r="AA29" s="3"/>
      <c r="AB29" s="6"/>
    </row>
    <row r="30" spans="1:31" s="5" customFormat="1" ht="21" customHeight="1" x14ac:dyDescent="0.35">
      <c r="A30" s="551" t="s">
        <v>56</v>
      </c>
      <c r="B30" s="551"/>
      <c r="C30" s="551"/>
      <c r="D30" s="551"/>
      <c r="E30" s="551"/>
      <c r="F30" s="551"/>
      <c r="G30" s="551"/>
      <c r="H30" s="551"/>
      <c r="I30" s="551"/>
      <c r="J30" s="551"/>
      <c r="K30" s="551"/>
      <c r="L30" s="551"/>
      <c r="M30" s="551"/>
      <c r="N30" s="551"/>
      <c r="O30" s="551"/>
      <c r="P30" s="551"/>
      <c r="Q30" s="551"/>
      <c r="R30" s="551"/>
      <c r="S30" s="551"/>
      <c r="T30" s="551"/>
      <c r="U30" s="551"/>
      <c r="V30" s="551"/>
      <c r="W30" s="551"/>
      <c r="X30" s="551"/>
      <c r="Y30" s="551"/>
      <c r="Z30" s="551"/>
      <c r="AA30" s="551"/>
      <c r="AB30" s="551"/>
      <c r="AC30" s="551"/>
    </row>
    <row r="31" spans="1:31" s="5" customFormat="1" ht="12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31" s="5" customFormat="1" ht="21" customHeight="1" x14ac:dyDescent="0.35">
      <c r="A32" s="526" t="s">
        <v>115</v>
      </c>
      <c r="B32" s="526"/>
      <c r="C32" s="526"/>
      <c r="D32" s="526"/>
      <c r="E32" s="526"/>
      <c r="F32" s="526"/>
      <c r="G32" s="526"/>
      <c r="H32" s="526"/>
      <c r="I32" s="526"/>
      <c r="J32" s="526"/>
      <c r="K32" s="526"/>
      <c r="L32" s="526"/>
      <c r="M32" s="526"/>
      <c r="N32" s="526"/>
      <c r="O32" s="526"/>
      <c r="P32" s="526"/>
      <c r="Q32" s="526"/>
      <c r="R32" s="526"/>
      <c r="S32" s="526"/>
      <c r="T32" s="526"/>
      <c r="U32" s="526"/>
      <c r="V32" s="526"/>
      <c r="W32" s="526"/>
      <c r="X32" s="526"/>
      <c r="Y32" s="526"/>
      <c r="Z32" s="526"/>
      <c r="AA32" s="526"/>
      <c r="AB32" s="526"/>
      <c r="AC32" s="526"/>
    </row>
    <row r="33" spans="1:29" s="13" customFormat="1" ht="18.75" customHeight="1" thickBot="1" x14ac:dyDescent="0.4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</row>
    <row r="34" spans="1:29" ht="14.25" customHeight="1" x14ac:dyDescent="0.35">
      <c r="A34" s="513" t="s">
        <v>7</v>
      </c>
      <c r="B34" s="481" t="s">
        <v>8</v>
      </c>
      <c r="C34" s="481" t="s">
        <v>9</v>
      </c>
      <c r="D34" s="516" t="s">
        <v>10</v>
      </c>
      <c r="E34" s="518" t="s">
        <v>6</v>
      </c>
      <c r="F34" s="520" t="s">
        <v>0</v>
      </c>
      <c r="G34" s="524" t="s">
        <v>3</v>
      </c>
      <c r="H34" s="529" t="s">
        <v>11</v>
      </c>
      <c r="I34" s="520" t="s">
        <v>1</v>
      </c>
      <c r="J34" s="522" t="s">
        <v>12</v>
      </c>
      <c r="K34" s="544" t="s">
        <v>13</v>
      </c>
      <c r="L34" s="545"/>
      <c r="M34" s="545"/>
      <c r="N34" s="545"/>
      <c r="O34" s="545"/>
      <c r="P34" s="545"/>
      <c r="Q34" s="545"/>
      <c r="R34" s="545"/>
      <c r="S34" s="545"/>
      <c r="T34" s="545"/>
      <c r="U34" s="545"/>
      <c r="V34" s="545"/>
      <c r="W34" s="545"/>
      <c r="X34" s="545"/>
      <c r="Y34" s="545"/>
      <c r="Z34" s="545"/>
      <c r="AA34" s="545"/>
      <c r="AB34" s="545"/>
      <c r="AC34" s="546" t="s">
        <v>14</v>
      </c>
    </row>
    <row r="35" spans="1:29" s="11" customFormat="1" ht="116.25" customHeight="1" thickBot="1" x14ac:dyDescent="0.35">
      <c r="A35" s="514"/>
      <c r="B35" s="515"/>
      <c r="C35" s="515"/>
      <c r="D35" s="517"/>
      <c r="E35" s="519"/>
      <c r="F35" s="521"/>
      <c r="G35" s="525"/>
      <c r="H35" s="530"/>
      <c r="I35" s="521"/>
      <c r="J35" s="523"/>
      <c r="K35" s="10" t="s">
        <v>15</v>
      </c>
      <c r="L35" s="9" t="s">
        <v>16</v>
      </c>
      <c r="M35" s="9" t="s">
        <v>17</v>
      </c>
      <c r="N35" s="9" t="s">
        <v>18</v>
      </c>
      <c r="O35" s="9" t="s">
        <v>19</v>
      </c>
      <c r="P35" s="9" t="s">
        <v>20</v>
      </c>
      <c r="Q35" s="9" t="s">
        <v>21</v>
      </c>
      <c r="R35" s="9" t="str">
        <f>R6</f>
        <v>комплексні кваліфікаційні екзамени</v>
      </c>
      <c r="S35" s="9" t="s">
        <v>23</v>
      </c>
      <c r="T35" s="9" t="s">
        <v>24</v>
      </c>
      <c r="U35" s="9" t="s">
        <v>25</v>
      </c>
      <c r="V35" s="9" t="s">
        <v>26</v>
      </c>
      <c r="W35" s="9" t="s">
        <v>27</v>
      </c>
      <c r="X35" s="9" t="s">
        <v>28</v>
      </c>
      <c r="Y35" s="9" t="s">
        <v>29</v>
      </c>
      <c r="Z35" s="9" t="s">
        <v>30</v>
      </c>
      <c r="AA35" s="9" t="s">
        <v>31</v>
      </c>
      <c r="AB35" s="9" t="s">
        <v>32</v>
      </c>
      <c r="AC35" s="547"/>
    </row>
    <row r="36" spans="1:29" s="13" customFormat="1" ht="13.5" customHeight="1" thickBot="1" x14ac:dyDescent="0.4">
      <c r="A36" s="548" t="s">
        <v>4</v>
      </c>
      <c r="B36" s="549"/>
      <c r="C36" s="549"/>
      <c r="D36" s="549"/>
      <c r="E36" s="549"/>
      <c r="F36" s="549"/>
      <c r="G36" s="549"/>
      <c r="H36" s="549"/>
      <c r="I36" s="510"/>
      <c r="J36" s="510"/>
      <c r="K36" s="549"/>
      <c r="L36" s="549"/>
      <c r="M36" s="549"/>
      <c r="N36" s="549"/>
      <c r="O36" s="549"/>
      <c r="P36" s="549"/>
      <c r="Q36" s="549"/>
      <c r="R36" s="549"/>
      <c r="S36" s="549"/>
      <c r="T36" s="549"/>
      <c r="U36" s="549"/>
      <c r="V36" s="549"/>
      <c r="W36" s="549"/>
      <c r="X36" s="549"/>
      <c r="Y36" s="549"/>
      <c r="Z36" s="549"/>
      <c r="AA36" s="549"/>
      <c r="AB36" s="549"/>
      <c r="AC36" s="550"/>
    </row>
    <row r="37" spans="1:29" s="348" customFormat="1" ht="13.9" x14ac:dyDescent="0.4">
      <c r="A37" s="554">
        <v>7</v>
      </c>
      <c r="B37" s="557" t="s">
        <v>140</v>
      </c>
      <c r="C37" s="572" t="s">
        <v>98</v>
      </c>
      <c r="D37" s="574">
        <v>0.5</v>
      </c>
      <c r="E37" s="421" t="s">
        <v>126</v>
      </c>
      <c r="F37" s="207" t="s">
        <v>5</v>
      </c>
      <c r="G37" s="328" t="s">
        <v>65</v>
      </c>
      <c r="H37" s="207"/>
      <c r="I37" s="207">
        <v>4</v>
      </c>
      <c r="J37" s="208">
        <v>3</v>
      </c>
      <c r="K37" s="210">
        <v>32</v>
      </c>
      <c r="L37" s="211">
        <v>32</v>
      </c>
      <c r="M37" s="211">
        <v>8</v>
      </c>
      <c r="N37" s="211">
        <v>1</v>
      </c>
      <c r="O37" s="424">
        <v>0.5</v>
      </c>
      <c r="P37" s="211"/>
      <c r="Q37" s="211"/>
      <c r="R37" s="211"/>
      <c r="S37" s="211"/>
      <c r="T37" s="211"/>
      <c r="U37" s="211">
        <v>1</v>
      </c>
      <c r="V37" s="211"/>
      <c r="W37" s="211"/>
      <c r="X37" s="211"/>
      <c r="Y37" s="211"/>
      <c r="Z37" s="211"/>
      <c r="AA37" s="211"/>
      <c r="AB37" s="238"/>
      <c r="AC37" s="213">
        <f>SUM(K37:AB37)</f>
        <v>74.5</v>
      </c>
    </row>
    <row r="38" spans="1:29" s="348" customFormat="1" ht="13.9" x14ac:dyDescent="0.35">
      <c r="A38" s="554"/>
      <c r="B38" s="557"/>
      <c r="C38" s="572"/>
      <c r="D38" s="574"/>
      <c r="E38" s="379"/>
      <c r="F38" s="305"/>
      <c r="G38" s="301"/>
      <c r="H38" s="387"/>
      <c r="I38" s="228"/>
      <c r="J38" s="229"/>
      <c r="K38" s="225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226"/>
      <c r="X38" s="226"/>
      <c r="Y38" s="226"/>
      <c r="Z38" s="226"/>
      <c r="AA38" s="226"/>
      <c r="AB38" s="227"/>
      <c r="AC38" s="160">
        <f>SUM(K38:AB38)</f>
        <v>0</v>
      </c>
    </row>
    <row r="39" spans="1:29" s="13" customFormat="1" ht="20.25" customHeight="1" thickBot="1" x14ac:dyDescent="0.4">
      <c r="A39" s="554"/>
      <c r="B39" s="557"/>
      <c r="C39" s="572"/>
      <c r="D39" s="574"/>
      <c r="E39" s="61"/>
      <c r="F39" s="62"/>
      <c r="G39" s="62"/>
      <c r="H39" s="62"/>
      <c r="I39" s="62"/>
      <c r="J39" s="422"/>
      <c r="K39" s="423">
        <f t="shared" ref="K39:AC39" si="2">SUM(K37:K38)</f>
        <v>32</v>
      </c>
      <c r="L39" s="423">
        <f t="shared" si="2"/>
        <v>32</v>
      </c>
      <c r="M39" s="423">
        <f t="shared" si="2"/>
        <v>8</v>
      </c>
      <c r="N39" s="423">
        <f t="shared" si="2"/>
        <v>1</v>
      </c>
      <c r="O39" s="423">
        <f t="shared" si="2"/>
        <v>0.5</v>
      </c>
      <c r="P39" s="423">
        <f t="shared" si="2"/>
        <v>0</v>
      </c>
      <c r="Q39" s="423">
        <f t="shared" si="2"/>
        <v>0</v>
      </c>
      <c r="R39" s="423">
        <f t="shared" si="2"/>
        <v>0</v>
      </c>
      <c r="S39" s="423">
        <f t="shared" si="2"/>
        <v>0</v>
      </c>
      <c r="T39" s="423">
        <f t="shared" si="2"/>
        <v>0</v>
      </c>
      <c r="U39" s="423">
        <f t="shared" si="2"/>
        <v>1</v>
      </c>
      <c r="V39" s="423">
        <f t="shared" si="2"/>
        <v>0</v>
      </c>
      <c r="W39" s="423">
        <f t="shared" si="2"/>
        <v>0</v>
      </c>
      <c r="X39" s="423">
        <f t="shared" si="2"/>
        <v>0</v>
      </c>
      <c r="Y39" s="423">
        <f t="shared" si="2"/>
        <v>0</v>
      </c>
      <c r="Z39" s="423">
        <f t="shared" si="2"/>
        <v>0</v>
      </c>
      <c r="AA39" s="423">
        <f t="shared" si="2"/>
        <v>0</v>
      </c>
      <c r="AB39" s="423">
        <f t="shared" si="2"/>
        <v>0</v>
      </c>
      <c r="AC39" s="160">
        <f t="shared" si="2"/>
        <v>74.5</v>
      </c>
    </row>
    <row r="40" spans="1:29" s="13" customFormat="1" ht="13.5" customHeight="1" x14ac:dyDescent="0.35">
      <c r="A40" s="554"/>
      <c r="B40" s="557"/>
      <c r="C40" s="572"/>
      <c r="D40" s="574"/>
      <c r="E40" s="19"/>
      <c r="F40" s="31"/>
      <c r="G40" s="42"/>
      <c r="H40" s="42"/>
      <c r="I40" s="42"/>
      <c r="J40" s="64"/>
      <c r="K40" s="44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68"/>
    </row>
    <row r="41" spans="1:29" s="13" customFormat="1" ht="13.5" customHeight="1" thickBot="1" x14ac:dyDescent="0.4">
      <c r="A41" s="554"/>
      <c r="B41" s="557"/>
      <c r="C41" s="572"/>
      <c r="D41" s="574"/>
      <c r="E41" s="25" t="s">
        <v>34</v>
      </c>
      <c r="F41" s="26"/>
      <c r="G41" s="26"/>
      <c r="H41" s="26"/>
      <c r="I41" s="26"/>
      <c r="J41" s="65"/>
      <c r="K41" s="28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30"/>
    </row>
    <row r="42" spans="1:29" s="13" customFormat="1" ht="13.5" customHeight="1" x14ac:dyDescent="0.35">
      <c r="A42" s="554"/>
      <c r="B42" s="557"/>
      <c r="C42" s="572"/>
      <c r="D42" s="574"/>
      <c r="E42" s="47"/>
      <c r="F42" s="42"/>
      <c r="G42" s="42"/>
      <c r="H42" s="42"/>
      <c r="I42" s="42"/>
      <c r="J42" s="66"/>
      <c r="K42" s="67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68"/>
    </row>
    <row r="43" spans="1:29" s="13" customFormat="1" ht="13.5" customHeight="1" thickBot="1" x14ac:dyDescent="0.4">
      <c r="A43" s="554"/>
      <c r="B43" s="557"/>
      <c r="C43" s="572"/>
      <c r="D43" s="574"/>
      <c r="E43" s="71" t="s">
        <v>35</v>
      </c>
      <c r="F43" s="26"/>
      <c r="G43" s="26"/>
      <c r="H43" s="26"/>
      <c r="I43" s="26"/>
      <c r="J43" s="133"/>
      <c r="K43" s="124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30"/>
    </row>
    <row r="44" spans="1:29" s="13" customFormat="1" ht="13.5" customHeight="1" x14ac:dyDescent="0.35">
      <c r="A44" s="554"/>
      <c r="B44" s="557"/>
      <c r="C44" s="572"/>
      <c r="D44" s="574"/>
      <c r="E44" s="119"/>
      <c r="F44" s="117"/>
      <c r="G44" s="117"/>
      <c r="H44" s="117"/>
      <c r="I44" s="131"/>
      <c r="J44" s="118"/>
      <c r="K44" s="132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141"/>
      <c r="AC44" s="70"/>
    </row>
    <row r="45" spans="1:29" s="13" customFormat="1" ht="13.5" customHeight="1" thickBot="1" x14ac:dyDescent="0.4">
      <c r="A45" s="554"/>
      <c r="B45" s="557"/>
      <c r="C45" s="572"/>
      <c r="D45" s="574"/>
      <c r="E45" s="71" t="s">
        <v>37</v>
      </c>
      <c r="F45" s="26"/>
      <c r="G45" s="26"/>
      <c r="H45" s="26"/>
      <c r="I45" s="26"/>
      <c r="J45" s="65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138"/>
      <c r="AC45" s="72"/>
    </row>
    <row r="46" spans="1:29" s="13" customFormat="1" ht="13.5" customHeight="1" thickBot="1" x14ac:dyDescent="0.4">
      <c r="A46" s="554"/>
      <c r="B46" s="557"/>
      <c r="C46" s="572"/>
      <c r="D46" s="574"/>
      <c r="E46" s="51" t="s">
        <v>40</v>
      </c>
      <c r="F46" s="52"/>
      <c r="G46" s="52"/>
      <c r="H46" s="52"/>
      <c r="I46" s="52"/>
      <c r="J46" s="73"/>
      <c r="K46" s="29">
        <f>K39</f>
        <v>32</v>
      </c>
      <c r="L46" s="29">
        <f t="shared" ref="L46:AB46" si="3">SUM(L39,L41,L43,L45)</f>
        <v>32</v>
      </c>
      <c r="M46" s="29">
        <f t="shared" si="3"/>
        <v>8</v>
      </c>
      <c r="N46" s="29">
        <f t="shared" si="3"/>
        <v>1</v>
      </c>
      <c r="O46" s="29">
        <f t="shared" si="3"/>
        <v>0.5</v>
      </c>
      <c r="P46" s="29">
        <f t="shared" si="3"/>
        <v>0</v>
      </c>
      <c r="Q46" s="29">
        <f t="shared" si="3"/>
        <v>0</v>
      </c>
      <c r="R46" s="29">
        <f t="shared" si="3"/>
        <v>0</v>
      </c>
      <c r="S46" s="29">
        <f t="shared" si="3"/>
        <v>0</v>
      </c>
      <c r="T46" s="29">
        <f t="shared" si="3"/>
        <v>0</v>
      </c>
      <c r="U46" s="29">
        <f t="shared" si="3"/>
        <v>1</v>
      </c>
      <c r="V46" s="29">
        <f t="shared" si="3"/>
        <v>0</v>
      </c>
      <c r="W46" s="29">
        <f t="shared" si="3"/>
        <v>0</v>
      </c>
      <c r="X46" s="29">
        <f t="shared" si="3"/>
        <v>0</v>
      </c>
      <c r="Y46" s="29">
        <f t="shared" si="3"/>
        <v>0</v>
      </c>
      <c r="Z46" s="29">
        <f t="shared" si="3"/>
        <v>0</v>
      </c>
      <c r="AA46" s="29">
        <f t="shared" si="3"/>
        <v>0</v>
      </c>
      <c r="AB46" s="29">
        <f t="shared" si="3"/>
        <v>0</v>
      </c>
      <c r="AC46" s="161">
        <f>SUM(K46:AB46)</f>
        <v>74.5</v>
      </c>
    </row>
    <row r="47" spans="1:29" s="13" customFormat="1" ht="13.5" customHeight="1" thickBot="1" x14ac:dyDescent="0.4">
      <c r="A47" s="554"/>
      <c r="B47" s="557"/>
      <c r="C47" s="572"/>
      <c r="D47" s="574"/>
      <c r="E47" s="51"/>
      <c r="F47" s="52"/>
      <c r="G47" s="52"/>
      <c r="H47" s="52"/>
      <c r="I47" s="52"/>
      <c r="J47" s="73"/>
      <c r="K47" s="5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139"/>
      <c r="AC47" s="55"/>
    </row>
    <row r="48" spans="1:29" s="13" customFormat="1" ht="13.5" customHeight="1" thickBot="1" x14ac:dyDescent="0.4">
      <c r="A48" s="571"/>
      <c r="B48" s="558"/>
      <c r="C48" s="573"/>
      <c r="D48" s="575"/>
      <c r="E48" s="75" t="s">
        <v>41</v>
      </c>
      <c r="F48" s="76"/>
      <c r="G48" s="76"/>
      <c r="H48" s="76"/>
      <c r="I48" s="77"/>
      <c r="J48" s="78"/>
      <c r="K48" s="29">
        <f t="shared" ref="K48:AC48" si="4">SUM(K19,K46)</f>
        <v>108</v>
      </c>
      <c r="L48" s="29">
        <f t="shared" si="4"/>
        <v>144</v>
      </c>
      <c r="M48" s="29">
        <f t="shared" si="4"/>
        <v>32</v>
      </c>
      <c r="N48" s="29">
        <f t="shared" si="4"/>
        <v>3</v>
      </c>
      <c r="O48" s="29">
        <f t="shared" si="4"/>
        <v>1.5</v>
      </c>
      <c r="P48" s="29">
        <f t="shared" si="4"/>
        <v>0</v>
      </c>
      <c r="Q48" s="29">
        <f t="shared" si="4"/>
        <v>0</v>
      </c>
      <c r="R48" s="29">
        <f t="shared" si="4"/>
        <v>0</v>
      </c>
      <c r="S48" s="29">
        <f t="shared" si="4"/>
        <v>0</v>
      </c>
      <c r="T48" s="29">
        <f t="shared" si="4"/>
        <v>0</v>
      </c>
      <c r="U48" s="29">
        <f t="shared" si="4"/>
        <v>9</v>
      </c>
      <c r="V48" s="29">
        <f t="shared" si="4"/>
        <v>0</v>
      </c>
      <c r="W48" s="29">
        <f t="shared" si="4"/>
        <v>0</v>
      </c>
      <c r="X48" s="29">
        <f t="shared" si="4"/>
        <v>0</v>
      </c>
      <c r="Y48" s="29">
        <f t="shared" si="4"/>
        <v>0</v>
      </c>
      <c r="Z48" s="29">
        <f t="shared" si="4"/>
        <v>0</v>
      </c>
      <c r="AA48" s="29">
        <f t="shared" si="4"/>
        <v>0</v>
      </c>
      <c r="AB48" s="29">
        <f t="shared" si="4"/>
        <v>0</v>
      </c>
      <c r="AC48" s="55">
        <f t="shared" si="4"/>
        <v>297.5</v>
      </c>
    </row>
    <row r="50" spans="1:29" s="81" customFormat="1" ht="13.9" x14ac:dyDescent="0.4">
      <c r="A50" s="527" t="s">
        <v>116</v>
      </c>
      <c r="B50" s="527"/>
      <c r="C50" s="527"/>
      <c r="D50" s="527"/>
      <c r="E50" s="527"/>
      <c r="F50" s="527"/>
      <c r="G50" s="527"/>
      <c r="H50" s="527"/>
      <c r="I50" s="527"/>
      <c r="J50" s="527"/>
      <c r="K50" s="527"/>
      <c r="L50" s="527"/>
      <c r="M50" s="527"/>
      <c r="N50" s="527"/>
      <c r="O50" s="527"/>
      <c r="P50" s="527"/>
      <c r="Q50" s="527"/>
      <c r="R50" s="527"/>
      <c r="S50" s="527"/>
      <c r="T50" s="527"/>
      <c r="U50" s="527"/>
      <c r="V50" s="527"/>
      <c r="W50" s="527"/>
      <c r="X50" s="527"/>
      <c r="Y50" s="527"/>
      <c r="Z50" s="527"/>
      <c r="AA50" s="527"/>
      <c r="AB50" s="527"/>
      <c r="AC50" s="527"/>
    </row>
    <row r="51" spans="1:29" s="81" customFormat="1" ht="13.9" x14ac:dyDescent="0.4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2" t="s">
        <v>101</v>
      </c>
      <c r="S51" s="80"/>
      <c r="U51" s="82"/>
      <c r="V51" s="82"/>
      <c r="W51" s="82"/>
      <c r="X51" s="82"/>
      <c r="Y51" s="82"/>
      <c r="Z51" s="82"/>
      <c r="AA51" s="82"/>
      <c r="AB51" s="82"/>
      <c r="AC51" s="80"/>
    </row>
    <row r="52" spans="1:29" s="81" customFormat="1" ht="13.9" x14ac:dyDescent="0.4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3"/>
      <c r="U52" s="83"/>
      <c r="V52" s="83"/>
      <c r="W52" s="83"/>
      <c r="X52" s="83"/>
      <c r="Y52" s="3" t="s">
        <v>2</v>
      </c>
      <c r="Z52" s="3"/>
      <c r="AA52" s="3"/>
      <c r="AB52" s="83"/>
      <c r="AC52" s="80"/>
    </row>
    <row r="53" spans="1:29" s="81" customFormat="1" ht="13.9" x14ac:dyDescent="0.4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4"/>
      <c r="U53" s="512" t="s">
        <v>117</v>
      </c>
      <c r="V53" s="512"/>
      <c r="W53" s="512"/>
      <c r="X53" s="512"/>
      <c r="Y53" s="512"/>
      <c r="Z53" s="512"/>
      <c r="AA53" s="512"/>
      <c r="AB53" s="2"/>
      <c r="AC53" s="80"/>
    </row>
    <row r="54" spans="1:29" s="81" customFormat="1" ht="3.75" customHeight="1" x14ac:dyDescent="0.4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0"/>
    </row>
    <row r="55" spans="1:29" s="81" customFormat="1" ht="13.9" x14ac:dyDescent="0.4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5"/>
      <c r="S55" s="85"/>
      <c r="T55" s="85"/>
      <c r="U55" s="85"/>
      <c r="V55" s="3"/>
      <c r="W55" s="3"/>
      <c r="X55" s="3"/>
      <c r="Y55" s="3"/>
      <c r="Z55" s="85"/>
      <c r="AA55" s="85"/>
      <c r="AB55" s="85"/>
      <c r="AC55" s="80"/>
    </row>
    <row r="56" spans="1:29" s="81" customFormat="1" ht="13.9" x14ac:dyDescent="0.4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528"/>
      <c r="S56" s="528"/>
      <c r="T56" s="528"/>
      <c r="U56" s="528"/>
      <c r="V56" s="528"/>
      <c r="W56" s="528"/>
      <c r="X56" s="528"/>
      <c r="Y56" s="528"/>
      <c r="Z56" s="528"/>
      <c r="AA56" s="528"/>
      <c r="AB56" s="528"/>
      <c r="AC56" s="80"/>
    </row>
    <row r="57" spans="1:29" s="81" customFormat="1" ht="13.9" x14ac:dyDescent="0.4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5"/>
      <c r="S57" s="85"/>
      <c r="T57" s="85"/>
      <c r="U57" s="85"/>
      <c r="V57" s="511"/>
      <c r="W57" s="511"/>
      <c r="X57" s="511"/>
      <c r="Y57" s="511"/>
      <c r="Z57" s="85"/>
      <c r="AA57" s="85"/>
      <c r="AB57" s="85"/>
      <c r="AC57" s="80"/>
    </row>
    <row r="58" spans="1:29" s="81" customFormat="1" ht="13.9" x14ac:dyDescent="0.4">
      <c r="R58" s="6"/>
      <c r="S58"/>
      <c r="T58"/>
      <c r="U58" s="512"/>
      <c r="V58" s="512"/>
      <c r="W58" s="512"/>
      <c r="X58" s="512"/>
      <c r="Y58" s="512"/>
      <c r="Z58" s="512"/>
      <c r="AA58" s="3"/>
      <c r="AB58" s="6"/>
    </row>
    <row r="59" spans="1:29" s="81" customFormat="1" ht="13.9" x14ac:dyDescent="0.4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0"/>
    </row>
    <row r="60" spans="1:29" s="81" customFormat="1" ht="15" customHeight="1" x14ac:dyDescent="0.4">
      <c r="R60" s="6"/>
      <c r="S60"/>
      <c r="T60"/>
      <c r="U60" s="512"/>
      <c r="V60" s="512"/>
      <c r="W60" s="512"/>
      <c r="X60" s="512"/>
      <c r="Y60" s="512"/>
      <c r="Z60" s="512"/>
      <c r="AA60" s="3"/>
      <c r="AB60" s="6"/>
    </row>
    <row r="61" spans="1:29" s="81" customFormat="1" ht="15" customHeight="1" x14ac:dyDescent="0.4">
      <c r="R61" s="6"/>
      <c r="S61"/>
      <c r="T61"/>
      <c r="U61" s="2"/>
      <c r="V61" s="2"/>
      <c r="W61" s="2"/>
      <c r="X61" s="2"/>
      <c r="Y61" s="2"/>
      <c r="Z61" s="2"/>
      <c r="AA61" s="3"/>
      <c r="AB61" s="6"/>
    </row>
  </sheetData>
  <mergeCells count="46">
    <mergeCell ref="U53:AA53"/>
    <mergeCell ref="R56:AB56"/>
    <mergeCell ref="V57:Y57"/>
    <mergeCell ref="U58:Z58"/>
    <mergeCell ref="U60:Z60"/>
    <mergeCell ref="A50:AC50"/>
    <mergeCell ref="G34:G35"/>
    <mergeCell ref="H34:H35"/>
    <mergeCell ref="I34:I35"/>
    <mergeCell ref="J34:J35"/>
    <mergeCell ref="K34:AB34"/>
    <mergeCell ref="AC34:AC35"/>
    <mergeCell ref="A36:AC36"/>
    <mergeCell ref="A37:A48"/>
    <mergeCell ref="B37:B48"/>
    <mergeCell ref="C37:C48"/>
    <mergeCell ref="D37:D48"/>
    <mergeCell ref="A21:AC21"/>
    <mergeCell ref="U26:AA26"/>
    <mergeCell ref="A30:AC30"/>
    <mergeCell ref="A32:AC32"/>
    <mergeCell ref="A34:A35"/>
    <mergeCell ref="B34:B35"/>
    <mergeCell ref="C34:C35"/>
    <mergeCell ref="D34:D35"/>
    <mergeCell ref="E34:E35"/>
    <mergeCell ref="F34:F35"/>
    <mergeCell ref="A7:AC7"/>
    <mergeCell ref="A8:A19"/>
    <mergeCell ref="B8:B19"/>
    <mergeCell ref="C8:C19"/>
    <mergeCell ref="D8:D19"/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</mergeCells>
  <conditionalFormatting sqref="E37">
    <cfRule type="cellIs" dxfId="2" priority="1" stopIfTrue="1" operator="equal">
      <formula>0</formula>
    </cfRule>
  </conditionalFormatting>
  <conditionalFormatting sqref="K12:AB12 E13 K14:AB14 K19:AB19 K46:AB46 K48:AB48">
    <cfRule type="cellIs" dxfId="1" priority="2" stopIfTrue="1" operator="equal">
      <formula>0</formula>
    </cfRule>
  </conditionalFormatting>
  <pageMargins left="0.7" right="0.7" top="0.75" bottom="0.75" header="0.3" footer="0.3"/>
  <pageSetup paperSize="9" scale="61" fitToHeight="0" orientation="landscape" r:id="rId1"/>
  <rowBreaks count="1" manualBreakCount="1">
    <brk id="2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15"/>
    <pageSetUpPr fitToPage="1"/>
  </sheetPr>
  <dimension ref="A1:AI71"/>
  <sheetViews>
    <sheetView view="pageBreakPreview" topLeftCell="A23" zoomScale="70" zoomScaleNormal="75" zoomScaleSheetLayoutView="70" zoomScalePageLayoutView="80" workbookViewId="0">
      <selection activeCell="A59" sqref="A59"/>
    </sheetView>
  </sheetViews>
  <sheetFormatPr defaultRowHeight="12.75" x14ac:dyDescent="0.35"/>
  <cols>
    <col min="1" max="1" width="4.1328125" style="1" customWidth="1"/>
    <col min="2" max="2" width="13.86328125" style="1" customWidth="1"/>
    <col min="3" max="3" width="9.86328125" style="1" customWidth="1"/>
    <col min="4" max="4" width="4.86328125" style="1" customWidth="1"/>
    <col min="5" max="5" width="33.265625" style="1" customWidth="1"/>
    <col min="6" max="6" width="4.86328125" style="1" customWidth="1"/>
    <col min="7" max="7" width="5.1328125" style="1" customWidth="1"/>
    <col min="8" max="8" width="4.59765625" style="1" customWidth="1"/>
    <col min="9" max="9" width="4.73046875" style="1" customWidth="1"/>
    <col min="10" max="10" width="4.265625" style="1" bestFit="1" customWidth="1"/>
    <col min="11" max="11" width="4.59765625" style="1" customWidth="1"/>
    <col min="12" max="12" width="4.73046875" style="1" customWidth="1"/>
    <col min="13" max="13" width="4.59765625" style="1" customWidth="1"/>
    <col min="14" max="15" width="4.73046875" style="1" customWidth="1"/>
    <col min="16" max="17" width="4.59765625" style="1" customWidth="1"/>
    <col min="18" max="18" width="5.73046875" style="1" customWidth="1"/>
    <col min="19" max="19" width="5" style="1" customWidth="1"/>
    <col min="20" max="20" width="5.59765625" style="1" customWidth="1"/>
    <col min="21" max="21" width="5.265625" style="1" customWidth="1"/>
    <col min="22" max="22" width="5.86328125" style="1" customWidth="1"/>
    <col min="23" max="29" width="7.73046875" style="1" customWidth="1"/>
  </cols>
  <sheetData>
    <row r="1" spans="1:35" s="5" customFormat="1" ht="21" customHeight="1" x14ac:dyDescent="0.35">
      <c r="A1" s="551" t="s">
        <v>56</v>
      </c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  <c r="Q1" s="551"/>
      <c r="R1" s="551"/>
      <c r="S1" s="551"/>
      <c r="T1" s="551"/>
      <c r="U1" s="551"/>
      <c r="V1" s="551"/>
      <c r="W1" s="551"/>
      <c r="X1" s="551"/>
      <c r="Y1" s="551"/>
      <c r="Z1" s="551"/>
      <c r="AA1" s="551"/>
      <c r="AB1" s="551"/>
      <c r="AC1" s="551"/>
    </row>
    <row r="2" spans="1:35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5" s="5" customFormat="1" ht="21" customHeight="1" x14ac:dyDescent="0.35">
      <c r="A3" s="526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526"/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6"/>
      <c r="N3" s="526"/>
      <c r="O3" s="526"/>
      <c r="P3" s="526"/>
      <c r="Q3" s="526"/>
      <c r="R3" s="526"/>
      <c r="S3" s="526"/>
      <c r="T3" s="526"/>
      <c r="U3" s="526"/>
      <c r="V3" s="526"/>
      <c r="W3" s="526"/>
      <c r="X3" s="526"/>
      <c r="Y3" s="526"/>
      <c r="Z3" s="526"/>
      <c r="AA3" s="526"/>
      <c r="AB3" s="526"/>
      <c r="AC3" s="526"/>
    </row>
    <row r="4" spans="1:35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35" ht="14.25" customHeight="1" x14ac:dyDescent="0.35">
      <c r="A5" s="513" t="s">
        <v>7</v>
      </c>
      <c r="B5" s="481" t="s">
        <v>8</v>
      </c>
      <c r="C5" s="481" t="s">
        <v>9</v>
      </c>
      <c r="D5" s="516" t="s">
        <v>10</v>
      </c>
      <c r="E5" s="518" t="s">
        <v>6</v>
      </c>
      <c r="F5" s="520" t="s">
        <v>0</v>
      </c>
      <c r="G5" s="524" t="s">
        <v>3</v>
      </c>
      <c r="H5" s="529" t="s">
        <v>11</v>
      </c>
      <c r="I5" s="520" t="s">
        <v>1</v>
      </c>
      <c r="J5" s="522" t="s">
        <v>12</v>
      </c>
      <c r="K5" s="544" t="s">
        <v>13</v>
      </c>
      <c r="L5" s="545"/>
      <c r="M5" s="545"/>
      <c r="N5" s="545"/>
      <c r="O5" s="545"/>
      <c r="P5" s="545"/>
      <c r="Q5" s="545"/>
      <c r="R5" s="545"/>
      <c r="S5" s="545"/>
      <c r="T5" s="545"/>
      <c r="U5" s="545"/>
      <c r="V5" s="545"/>
      <c r="W5" s="545"/>
      <c r="X5" s="545"/>
      <c r="Y5" s="545"/>
      <c r="Z5" s="545"/>
      <c r="AA5" s="545"/>
      <c r="AB5" s="545"/>
      <c r="AC5" s="546" t="s">
        <v>14</v>
      </c>
    </row>
    <row r="6" spans="1:35" s="11" customFormat="1" ht="116.25" customHeight="1" thickBot="1" x14ac:dyDescent="0.35">
      <c r="A6" s="514"/>
      <c r="B6" s="515"/>
      <c r="C6" s="515"/>
      <c r="D6" s="517"/>
      <c r="E6" s="519"/>
      <c r="F6" s="521"/>
      <c r="G6" s="525"/>
      <c r="H6" s="530"/>
      <c r="I6" s="521"/>
      <c r="J6" s="523"/>
      <c r="K6" s="10" t="s">
        <v>15</v>
      </c>
      <c r="L6" s="9" t="s">
        <v>16</v>
      </c>
      <c r="M6" s="9" t="s">
        <v>17</v>
      </c>
      <c r="N6" s="9" t="s">
        <v>18</v>
      </c>
      <c r="O6" s="9" t="s">
        <v>19</v>
      </c>
      <c r="P6" s="9" t="s">
        <v>20</v>
      </c>
      <c r="Q6" s="9" t="s">
        <v>21</v>
      </c>
      <c r="R6" s="9" t="s">
        <v>55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B6" s="9" t="s">
        <v>32</v>
      </c>
      <c r="AC6" s="547"/>
    </row>
    <row r="7" spans="1:35" s="13" customFormat="1" ht="13.5" customHeight="1" thickBot="1" x14ac:dyDescent="0.4">
      <c r="A7" s="576" t="s">
        <v>33</v>
      </c>
      <c r="B7" s="510"/>
      <c r="C7" s="510"/>
      <c r="D7" s="510"/>
      <c r="E7" s="510"/>
      <c r="F7" s="510"/>
      <c r="G7" s="510"/>
      <c r="H7" s="510"/>
      <c r="I7" s="510"/>
      <c r="J7" s="510"/>
      <c r="K7" s="510"/>
      <c r="L7" s="510"/>
      <c r="M7" s="510"/>
      <c r="N7" s="510"/>
      <c r="O7" s="510"/>
      <c r="P7" s="510"/>
      <c r="Q7" s="510"/>
      <c r="R7" s="510"/>
      <c r="S7" s="510"/>
      <c r="T7" s="510"/>
      <c r="U7" s="510"/>
      <c r="V7" s="510"/>
      <c r="W7" s="510"/>
      <c r="X7" s="510"/>
      <c r="Y7" s="510"/>
      <c r="Z7" s="510"/>
      <c r="AA7" s="510"/>
      <c r="AB7" s="510"/>
      <c r="AC7" s="552"/>
    </row>
    <row r="8" spans="1:35" s="182" customFormat="1" ht="14.25" thickBot="1" x14ac:dyDescent="0.45">
      <c r="A8" s="580">
        <v>8</v>
      </c>
      <c r="B8" s="534" t="s">
        <v>93</v>
      </c>
      <c r="C8" s="595" t="s">
        <v>54</v>
      </c>
      <c r="D8" s="594">
        <v>0.25</v>
      </c>
      <c r="E8" s="377" t="s">
        <v>70</v>
      </c>
      <c r="F8" s="387" t="s">
        <v>5</v>
      </c>
      <c r="G8" s="328"/>
      <c r="H8" s="387" t="s">
        <v>71</v>
      </c>
      <c r="I8" s="387">
        <v>1</v>
      </c>
      <c r="J8" s="388">
        <v>4</v>
      </c>
      <c r="K8" s="352"/>
      <c r="L8" s="350">
        <v>2</v>
      </c>
      <c r="M8" s="350"/>
      <c r="N8" s="239"/>
      <c r="O8" s="239"/>
      <c r="P8" s="239"/>
      <c r="Q8" s="239" t="s">
        <v>58</v>
      </c>
      <c r="R8" s="239" t="s">
        <v>58</v>
      </c>
      <c r="S8" s="239" t="s">
        <v>58</v>
      </c>
      <c r="T8" s="239" t="s">
        <v>58</v>
      </c>
      <c r="U8" s="239"/>
      <c r="V8" s="239"/>
      <c r="W8" s="239" t="s">
        <v>58</v>
      </c>
      <c r="X8" s="231" t="s">
        <v>58</v>
      </c>
      <c r="Y8" s="231" t="s">
        <v>58</v>
      </c>
      <c r="Z8" s="231" t="s">
        <v>58</v>
      </c>
      <c r="AA8" s="60"/>
      <c r="AB8" s="315"/>
      <c r="AC8" s="157">
        <f t="shared" ref="AC8:AC22" si="0">SUM(K8:AB8)</f>
        <v>2</v>
      </c>
      <c r="AD8" s="12"/>
      <c r="AE8" s="12"/>
      <c r="AF8" s="12"/>
      <c r="AG8" s="12"/>
      <c r="AH8" s="12"/>
      <c r="AI8" s="12"/>
    </row>
    <row r="9" spans="1:35" s="182" customFormat="1" ht="14.25" thickBot="1" x14ac:dyDescent="0.45">
      <c r="A9" s="553"/>
      <c r="B9" s="557"/>
      <c r="C9" s="586"/>
      <c r="D9" s="583"/>
      <c r="E9" s="377" t="s">
        <v>70</v>
      </c>
      <c r="F9" s="387" t="s">
        <v>5</v>
      </c>
      <c r="G9" s="328"/>
      <c r="H9" s="387" t="s">
        <v>73</v>
      </c>
      <c r="I9" s="387">
        <v>1</v>
      </c>
      <c r="J9" s="388">
        <v>2</v>
      </c>
      <c r="K9" s="352"/>
      <c r="L9" s="350">
        <v>2</v>
      </c>
      <c r="M9" s="350"/>
      <c r="N9" s="239"/>
      <c r="O9" s="239"/>
      <c r="P9" s="239"/>
      <c r="Q9" s="239" t="s">
        <v>58</v>
      </c>
      <c r="R9" s="239" t="s">
        <v>58</v>
      </c>
      <c r="S9" s="239" t="s">
        <v>58</v>
      </c>
      <c r="T9" s="239" t="s">
        <v>58</v>
      </c>
      <c r="U9" s="239"/>
      <c r="V9" s="239"/>
      <c r="W9" s="239" t="s">
        <v>58</v>
      </c>
      <c r="X9" s="231" t="s">
        <v>58</v>
      </c>
      <c r="Y9" s="231" t="s">
        <v>58</v>
      </c>
      <c r="Z9" s="231" t="s">
        <v>58</v>
      </c>
      <c r="AA9" s="60"/>
      <c r="AB9" s="315"/>
      <c r="AC9" s="213">
        <f t="shared" si="0"/>
        <v>2</v>
      </c>
      <c r="AD9" s="12"/>
      <c r="AE9" s="12"/>
      <c r="AF9" s="12"/>
      <c r="AG9" s="12"/>
      <c r="AH9" s="12"/>
      <c r="AI9" s="12"/>
    </row>
    <row r="10" spans="1:35" s="182" customFormat="1" ht="14.25" thickBot="1" x14ac:dyDescent="0.45">
      <c r="A10" s="553"/>
      <c r="B10" s="557"/>
      <c r="C10" s="586"/>
      <c r="D10" s="583"/>
      <c r="E10" s="377" t="s">
        <v>70</v>
      </c>
      <c r="F10" s="387" t="s">
        <v>5</v>
      </c>
      <c r="G10" s="328"/>
      <c r="H10" s="387" t="s">
        <v>72</v>
      </c>
      <c r="I10" s="387">
        <v>1</v>
      </c>
      <c r="J10" s="388">
        <v>3</v>
      </c>
      <c r="K10" s="352"/>
      <c r="L10" s="350">
        <v>2</v>
      </c>
      <c r="M10" s="350"/>
      <c r="N10" s="239"/>
      <c r="O10" s="239"/>
      <c r="P10" s="239"/>
      <c r="Q10" s="239" t="s">
        <v>58</v>
      </c>
      <c r="R10" s="239" t="s">
        <v>58</v>
      </c>
      <c r="S10" s="239" t="s">
        <v>58</v>
      </c>
      <c r="T10" s="239" t="s">
        <v>58</v>
      </c>
      <c r="U10" s="239"/>
      <c r="V10" s="239"/>
      <c r="W10" s="239" t="s">
        <v>58</v>
      </c>
      <c r="X10" s="231" t="s">
        <v>58</v>
      </c>
      <c r="Y10" s="231" t="s">
        <v>58</v>
      </c>
      <c r="Z10" s="231" t="s">
        <v>58</v>
      </c>
      <c r="AA10" s="60"/>
      <c r="AB10" s="315"/>
      <c r="AC10" s="213">
        <f t="shared" si="0"/>
        <v>2</v>
      </c>
      <c r="AD10" s="12"/>
      <c r="AE10" s="12"/>
      <c r="AF10" s="12"/>
      <c r="AG10" s="12"/>
      <c r="AH10" s="12"/>
      <c r="AI10" s="12"/>
    </row>
    <row r="11" spans="1:35" s="182" customFormat="1" ht="14.25" thickBot="1" x14ac:dyDescent="0.45">
      <c r="A11" s="553"/>
      <c r="B11" s="557"/>
      <c r="C11" s="586"/>
      <c r="D11" s="583"/>
      <c r="E11" s="377" t="s">
        <v>70</v>
      </c>
      <c r="F11" s="387" t="s">
        <v>5</v>
      </c>
      <c r="G11" s="328"/>
      <c r="H11" s="387" t="s">
        <v>74</v>
      </c>
      <c r="I11" s="387">
        <v>1</v>
      </c>
      <c r="J11" s="388">
        <v>3</v>
      </c>
      <c r="K11" s="352"/>
      <c r="L11" s="350">
        <v>2</v>
      </c>
      <c r="M11" s="350"/>
      <c r="N11" s="239"/>
      <c r="O11" s="239"/>
      <c r="P11" s="239"/>
      <c r="Q11" s="239" t="s">
        <v>58</v>
      </c>
      <c r="R11" s="239" t="s">
        <v>58</v>
      </c>
      <c r="S11" s="239" t="s">
        <v>58</v>
      </c>
      <c r="T11" s="239" t="s">
        <v>58</v>
      </c>
      <c r="U11" s="239"/>
      <c r="V11" s="239"/>
      <c r="W11" s="239" t="s">
        <v>58</v>
      </c>
      <c r="X11" s="231" t="s">
        <v>58</v>
      </c>
      <c r="Y11" s="231" t="s">
        <v>58</v>
      </c>
      <c r="Z11" s="231" t="s">
        <v>58</v>
      </c>
      <c r="AA11" s="60"/>
      <c r="AB11" s="315"/>
      <c r="AC11" s="213">
        <f t="shared" si="0"/>
        <v>2</v>
      </c>
      <c r="AD11" s="12"/>
      <c r="AE11" s="12"/>
      <c r="AF11" s="12"/>
      <c r="AG11" s="12"/>
      <c r="AH11" s="12"/>
      <c r="AI11" s="12"/>
    </row>
    <row r="12" spans="1:35" s="182" customFormat="1" ht="14.25" thickBot="1" x14ac:dyDescent="0.45">
      <c r="A12" s="553"/>
      <c r="B12" s="557"/>
      <c r="C12" s="586"/>
      <c r="D12" s="583"/>
      <c r="E12" s="377" t="s">
        <v>70</v>
      </c>
      <c r="F12" s="387" t="s">
        <v>5</v>
      </c>
      <c r="G12" s="328"/>
      <c r="H12" s="387" t="s">
        <v>75</v>
      </c>
      <c r="I12" s="387">
        <v>1</v>
      </c>
      <c r="J12" s="388">
        <v>2</v>
      </c>
      <c r="K12" s="352"/>
      <c r="L12" s="350">
        <v>2</v>
      </c>
      <c r="M12" s="350"/>
      <c r="N12" s="239"/>
      <c r="O12" s="239"/>
      <c r="P12" s="239"/>
      <c r="Q12" s="239" t="s">
        <v>58</v>
      </c>
      <c r="R12" s="239" t="s">
        <v>58</v>
      </c>
      <c r="S12" s="239" t="s">
        <v>58</v>
      </c>
      <c r="T12" s="239" t="s">
        <v>58</v>
      </c>
      <c r="U12" s="239"/>
      <c r="V12" s="239"/>
      <c r="W12" s="239" t="s">
        <v>58</v>
      </c>
      <c r="X12" s="231" t="s">
        <v>58</v>
      </c>
      <c r="Y12" s="231" t="s">
        <v>58</v>
      </c>
      <c r="Z12" s="231" t="s">
        <v>58</v>
      </c>
      <c r="AA12" s="60"/>
      <c r="AB12" s="315"/>
      <c r="AC12" s="213">
        <f t="shared" si="0"/>
        <v>2</v>
      </c>
      <c r="AD12" s="12"/>
      <c r="AE12" s="12"/>
      <c r="AF12" s="12"/>
      <c r="AG12" s="12"/>
      <c r="AH12" s="12"/>
      <c r="AI12" s="12"/>
    </row>
    <row r="13" spans="1:35" s="182" customFormat="1" ht="14.25" thickBot="1" x14ac:dyDescent="0.45">
      <c r="A13" s="553"/>
      <c r="B13" s="557"/>
      <c r="C13" s="586"/>
      <c r="D13" s="583"/>
      <c r="E13" s="377" t="s">
        <v>70</v>
      </c>
      <c r="F13" s="387" t="s">
        <v>5</v>
      </c>
      <c r="G13" s="328"/>
      <c r="H13" s="387" t="s">
        <v>77</v>
      </c>
      <c r="I13" s="387">
        <v>1</v>
      </c>
      <c r="J13" s="388">
        <v>2</v>
      </c>
      <c r="K13" s="352"/>
      <c r="L13" s="350">
        <v>2</v>
      </c>
      <c r="M13" s="350"/>
      <c r="N13" s="239"/>
      <c r="O13" s="239"/>
      <c r="P13" s="239"/>
      <c r="Q13" s="239" t="s">
        <v>58</v>
      </c>
      <c r="R13" s="239" t="s">
        <v>58</v>
      </c>
      <c r="S13" s="239" t="s">
        <v>58</v>
      </c>
      <c r="T13" s="239" t="s">
        <v>58</v>
      </c>
      <c r="U13" s="239"/>
      <c r="V13" s="239"/>
      <c r="W13" s="239" t="s">
        <v>58</v>
      </c>
      <c r="X13" s="231" t="s">
        <v>58</v>
      </c>
      <c r="Y13" s="231" t="s">
        <v>58</v>
      </c>
      <c r="Z13" s="231" t="s">
        <v>58</v>
      </c>
      <c r="AA13" s="60"/>
      <c r="AB13" s="315"/>
      <c r="AC13" s="213">
        <f t="shared" si="0"/>
        <v>2</v>
      </c>
      <c r="AD13" s="12"/>
      <c r="AE13" s="12"/>
      <c r="AF13" s="12"/>
      <c r="AG13" s="12"/>
      <c r="AH13" s="12"/>
      <c r="AI13" s="12"/>
    </row>
    <row r="14" spans="1:35" s="182" customFormat="1" ht="14.25" thickBot="1" x14ac:dyDescent="0.45">
      <c r="A14" s="553"/>
      <c r="B14" s="557"/>
      <c r="C14" s="586"/>
      <c r="D14" s="583"/>
      <c r="E14" s="377" t="s">
        <v>70</v>
      </c>
      <c r="F14" s="387" t="s">
        <v>5</v>
      </c>
      <c r="G14" s="328"/>
      <c r="H14" s="387" t="s">
        <v>76</v>
      </c>
      <c r="I14" s="387">
        <v>1</v>
      </c>
      <c r="J14" s="388">
        <v>7</v>
      </c>
      <c r="K14" s="352"/>
      <c r="L14" s="350">
        <v>2</v>
      </c>
      <c r="M14" s="350"/>
      <c r="N14" s="239"/>
      <c r="O14" s="239"/>
      <c r="P14" s="239"/>
      <c r="Q14" s="239" t="s">
        <v>58</v>
      </c>
      <c r="R14" s="239" t="s">
        <v>58</v>
      </c>
      <c r="S14" s="239" t="s">
        <v>58</v>
      </c>
      <c r="T14" s="239" t="s">
        <v>58</v>
      </c>
      <c r="U14" s="239"/>
      <c r="V14" s="239"/>
      <c r="W14" s="239" t="s">
        <v>58</v>
      </c>
      <c r="X14" s="231" t="s">
        <v>58</v>
      </c>
      <c r="Y14" s="231" t="s">
        <v>58</v>
      </c>
      <c r="Z14" s="231" t="s">
        <v>58</v>
      </c>
      <c r="AA14" s="60"/>
      <c r="AB14" s="315"/>
      <c r="AC14" s="213">
        <f t="shared" si="0"/>
        <v>2</v>
      </c>
      <c r="AD14" s="12"/>
      <c r="AE14" s="12"/>
      <c r="AF14" s="12"/>
      <c r="AG14" s="12"/>
      <c r="AH14" s="12"/>
      <c r="AI14" s="12"/>
    </row>
    <row r="15" spans="1:35" s="182" customFormat="1" ht="14.25" thickBot="1" x14ac:dyDescent="0.45">
      <c r="A15" s="553"/>
      <c r="B15" s="557"/>
      <c r="C15" s="586"/>
      <c r="D15" s="583"/>
      <c r="E15" s="377" t="s">
        <v>70</v>
      </c>
      <c r="F15" s="387" t="s">
        <v>5</v>
      </c>
      <c r="G15" s="328"/>
      <c r="H15" s="387" t="s">
        <v>78</v>
      </c>
      <c r="I15" s="387">
        <v>1</v>
      </c>
      <c r="J15" s="388">
        <v>5</v>
      </c>
      <c r="K15" s="352"/>
      <c r="L15" s="350">
        <v>2</v>
      </c>
      <c r="M15" s="350"/>
      <c r="N15" s="239"/>
      <c r="O15" s="239"/>
      <c r="P15" s="239"/>
      <c r="Q15" s="239" t="s">
        <v>58</v>
      </c>
      <c r="R15" s="239" t="s">
        <v>58</v>
      </c>
      <c r="S15" s="239" t="s">
        <v>58</v>
      </c>
      <c r="T15" s="239" t="s">
        <v>58</v>
      </c>
      <c r="U15" s="239"/>
      <c r="V15" s="239"/>
      <c r="W15" s="239" t="s">
        <v>58</v>
      </c>
      <c r="X15" s="231" t="s">
        <v>58</v>
      </c>
      <c r="Y15" s="231" t="s">
        <v>58</v>
      </c>
      <c r="Z15" s="231" t="s">
        <v>58</v>
      </c>
      <c r="AA15" s="60"/>
      <c r="AB15" s="315"/>
      <c r="AC15" s="213">
        <f t="shared" si="0"/>
        <v>2</v>
      </c>
      <c r="AD15" s="12"/>
      <c r="AE15" s="12"/>
      <c r="AF15" s="12"/>
      <c r="AG15" s="12"/>
      <c r="AH15" s="12"/>
      <c r="AI15" s="12"/>
    </row>
    <row r="16" spans="1:35" s="182" customFormat="1" ht="14.25" thickBot="1" x14ac:dyDescent="0.45">
      <c r="A16" s="553"/>
      <c r="B16" s="557"/>
      <c r="C16" s="586"/>
      <c r="D16" s="583"/>
      <c r="E16" s="377" t="s">
        <v>70</v>
      </c>
      <c r="F16" s="387" t="s">
        <v>5</v>
      </c>
      <c r="G16" s="328"/>
      <c r="H16" s="387" t="s">
        <v>79</v>
      </c>
      <c r="I16" s="387">
        <v>1</v>
      </c>
      <c r="J16" s="388">
        <v>9</v>
      </c>
      <c r="K16" s="352"/>
      <c r="L16" s="350">
        <v>4</v>
      </c>
      <c r="M16" s="350"/>
      <c r="N16" s="239"/>
      <c r="O16" s="239"/>
      <c r="P16" s="239"/>
      <c r="Q16" s="239" t="s">
        <v>58</v>
      </c>
      <c r="R16" s="239" t="s">
        <v>58</v>
      </c>
      <c r="S16" s="239" t="s">
        <v>58</v>
      </c>
      <c r="T16" s="239" t="s">
        <v>58</v>
      </c>
      <c r="U16" s="239"/>
      <c r="V16" s="239"/>
      <c r="W16" s="239" t="s">
        <v>58</v>
      </c>
      <c r="X16" s="231" t="s">
        <v>58</v>
      </c>
      <c r="Y16" s="231" t="s">
        <v>58</v>
      </c>
      <c r="Z16" s="231" t="s">
        <v>58</v>
      </c>
      <c r="AA16" s="60"/>
      <c r="AB16" s="315"/>
      <c r="AC16" s="213">
        <f t="shared" si="0"/>
        <v>4</v>
      </c>
      <c r="AD16" s="12"/>
      <c r="AE16" s="12"/>
      <c r="AF16" s="12"/>
      <c r="AG16" s="12"/>
      <c r="AH16" s="12"/>
      <c r="AI16" s="12"/>
    </row>
    <row r="17" spans="1:35" s="182" customFormat="1" ht="14.25" thickBot="1" x14ac:dyDescent="0.45">
      <c r="A17" s="553"/>
      <c r="B17" s="557"/>
      <c r="C17" s="586"/>
      <c r="D17" s="583"/>
      <c r="E17" s="377" t="s">
        <v>70</v>
      </c>
      <c r="F17" s="387" t="s">
        <v>5</v>
      </c>
      <c r="G17" s="328"/>
      <c r="H17" s="387" t="s">
        <v>82</v>
      </c>
      <c r="I17" s="387">
        <v>1</v>
      </c>
      <c r="J17" s="388">
        <v>3</v>
      </c>
      <c r="K17" s="352"/>
      <c r="L17" s="350">
        <v>4</v>
      </c>
      <c r="M17" s="350"/>
      <c r="N17" s="239"/>
      <c r="O17" s="239"/>
      <c r="P17" s="239"/>
      <c r="Q17" s="239" t="s">
        <v>58</v>
      </c>
      <c r="R17" s="239" t="s">
        <v>58</v>
      </c>
      <c r="S17" s="239" t="s">
        <v>58</v>
      </c>
      <c r="T17" s="239" t="s">
        <v>58</v>
      </c>
      <c r="U17" s="239"/>
      <c r="V17" s="239"/>
      <c r="W17" s="239" t="s">
        <v>58</v>
      </c>
      <c r="X17" s="231" t="s">
        <v>58</v>
      </c>
      <c r="Y17" s="231" t="s">
        <v>58</v>
      </c>
      <c r="Z17" s="231" t="s">
        <v>58</v>
      </c>
      <c r="AA17" s="60"/>
      <c r="AB17" s="315"/>
      <c r="AC17" s="213">
        <f t="shared" si="0"/>
        <v>4</v>
      </c>
      <c r="AD17" s="12"/>
      <c r="AE17" s="12"/>
      <c r="AF17" s="12"/>
      <c r="AG17" s="12"/>
      <c r="AH17" s="12"/>
      <c r="AI17" s="12"/>
    </row>
    <row r="18" spans="1:35" s="182" customFormat="1" ht="14.25" thickBot="1" x14ac:dyDescent="0.45">
      <c r="A18" s="553"/>
      <c r="B18" s="557"/>
      <c r="C18" s="586"/>
      <c r="D18" s="583"/>
      <c r="E18" s="377" t="s">
        <v>70</v>
      </c>
      <c r="F18" s="387" t="s">
        <v>5</v>
      </c>
      <c r="G18" s="328"/>
      <c r="H18" s="387" t="s">
        <v>80</v>
      </c>
      <c r="I18" s="387">
        <v>1</v>
      </c>
      <c r="J18" s="388">
        <v>3</v>
      </c>
      <c r="K18" s="352"/>
      <c r="L18" s="350">
        <v>4</v>
      </c>
      <c r="M18" s="350"/>
      <c r="N18" s="239"/>
      <c r="O18" s="239"/>
      <c r="P18" s="239"/>
      <c r="Q18" s="239" t="s">
        <v>58</v>
      </c>
      <c r="R18" s="239" t="s">
        <v>58</v>
      </c>
      <c r="S18" s="239" t="s">
        <v>58</v>
      </c>
      <c r="T18" s="239" t="s">
        <v>58</v>
      </c>
      <c r="U18" s="239"/>
      <c r="V18" s="239"/>
      <c r="W18" s="239" t="s">
        <v>58</v>
      </c>
      <c r="X18" s="231" t="s">
        <v>58</v>
      </c>
      <c r="Y18" s="231" t="s">
        <v>58</v>
      </c>
      <c r="Z18" s="231" t="s">
        <v>58</v>
      </c>
      <c r="AA18" s="60"/>
      <c r="AB18" s="315"/>
      <c r="AC18" s="213">
        <f t="shared" si="0"/>
        <v>4</v>
      </c>
      <c r="AD18" s="12"/>
      <c r="AE18" s="12"/>
      <c r="AF18" s="12"/>
      <c r="AG18" s="12"/>
      <c r="AH18" s="12"/>
      <c r="AI18" s="12"/>
    </row>
    <row r="19" spans="1:35" s="182" customFormat="1" ht="14.25" thickBot="1" x14ac:dyDescent="0.45">
      <c r="A19" s="553"/>
      <c r="B19" s="557"/>
      <c r="C19" s="586"/>
      <c r="D19" s="583"/>
      <c r="E19" s="377" t="s">
        <v>70</v>
      </c>
      <c r="F19" s="387" t="s">
        <v>5</v>
      </c>
      <c r="G19" s="328"/>
      <c r="H19" s="387" t="s">
        <v>81</v>
      </c>
      <c r="I19" s="387">
        <v>1</v>
      </c>
      <c r="J19" s="388">
        <v>4</v>
      </c>
      <c r="K19" s="352"/>
      <c r="L19" s="350">
        <v>4</v>
      </c>
      <c r="M19" s="350"/>
      <c r="N19" s="239"/>
      <c r="O19" s="239"/>
      <c r="P19" s="239"/>
      <c r="Q19" s="239" t="s">
        <v>58</v>
      </c>
      <c r="R19" s="239" t="s">
        <v>58</v>
      </c>
      <c r="S19" s="239" t="s">
        <v>58</v>
      </c>
      <c r="T19" s="239" t="s">
        <v>58</v>
      </c>
      <c r="U19" s="239"/>
      <c r="V19" s="239"/>
      <c r="W19" s="239" t="s">
        <v>58</v>
      </c>
      <c r="X19" s="231" t="s">
        <v>58</v>
      </c>
      <c r="Y19" s="231" t="s">
        <v>58</v>
      </c>
      <c r="Z19" s="231" t="s">
        <v>58</v>
      </c>
      <c r="AA19" s="60"/>
      <c r="AB19" s="315"/>
      <c r="AC19" s="157">
        <f t="shared" si="0"/>
        <v>4</v>
      </c>
      <c r="AD19" s="12"/>
      <c r="AE19" s="12"/>
      <c r="AF19" s="12"/>
      <c r="AG19" s="12"/>
      <c r="AH19" s="12"/>
      <c r="AI19" s="12"/>
    </row>
    <row r="20" spans="1:35" s="182" customFormat="1" ht="33" customHeight="1" thickBot="1" x14ac:dyDescent="0.45">
      <c r="A20" s="553"/>
      <c r="B20" s="557"/>
      <c r="C20" s="586"/>
      <c r="D20" s="583"/>
      <c r="E20" s="376" t="s">
        <v>94</v>
      </c>
      <c r="F20" s="391" t="s">
        <v>5</v>
      </c>
      <c r="G20" s="302"/>
      <c r="H20" s="306" t="s">
        <v>65</v>
      </c>
      <c r="I20" s="228" t="s">
        <v>60</v>
      </c>
      <c r="J20" s="229">
        <v>1</v>
      </c>
      <c r="K20" s="225">
        <v>16</v>
      </c>
      <c r="L20" s="226">
        <v>14</v>
      </c>
      <c r="M20" s="226"/>
      <c r="N20" s="226"/>
      <c r="O20" s="41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313"/>
      <c r="AC20" s="157">
        <f t="shared" si="0"/>
        <v>30</v>
      </c>
      <c r="AD20" s="12"/>
      <c r="AE20" s="12"/>
      <c r="AF20" s="12"/>
      <c r="AG20" s="12"/>
      <c r="AH20" s="12"/>
      <c r="AI20" s="12"/>
    </row>
    <row r="21" spans="1:35" s="182" customFormat="1" ht="14.25" thickBot="1" x14ac:dyDescent="0.45">
      <c r="A21" s="553"/>
      <c r="B21" s="557"/>
      <c r="C21" s="586"/>
      <c r="D21" s="583"/>
      <c r="E21" s="386" t="s">
        <v>95</v>
      </c>
      <c r="F21" s="391" t="s">
        <v>5</v>
      </c>
      <c r="G21" s="301"/>
      <c r="H21" s="306" t="s">
        <v>96</v>
      </c>
      <c r="I21" s="228" t="s">
        <v>36</v>
      </c>
      <c r="J21" s="229">
        <v>5</v>
      </c>
      <c r="K21" s="225">
        <v>16</v>
      </c>
      <c r="L21" s="226">
        <v>16</v>
      </c>
      <c r="M21" s="226"/>
      <c r="N21" s="226"/>
      <c r="O21" s="41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313"/>
      <c r="AC21" s="157">
        <f t="shared" si="0"/>
        <v>32</v>
      </c>
      <c r="AD21" s="12"/>
      <c r="AE21" s="12"/>
      <c r="AF21" s="12"/>
      <c r="AG21" s="12"/>
      <c r="AH21" s="12"/>
      <c r="AI21" s="12"/>
    </row>
    <row r="22" spans="1:35" s="183" customFormat="1" ht="27.75" x14ac:dyDescent="0.4">
      <c r="A22" s="581"/>
      <c r="B22" s="557"/>
      <c r="C22" s="587"/>
      <c r="D22" s="584"/>
      <c r="E22" s="390" t="s">
        <v>97</v>
      </c>
      <c r="F22" s="392" t="s">
        <v>5</v>
      </c>
      <c r="G22" s="301"/>
      <c r="H22" s="279" t="s">
        <v>65</v>
      </c>
      <c r="I22" s="233" t="s">
        <v>53</v>
      </c>
      <c r="J22" s="234" t="s">
        <v>51</v>
      </c>
      <c r="K22" s="134">
        <v>16</v>
      </c>
      <c r="L22" s="129">
        <v>16</v>
      </c>
      <c r="M22" s="129">
        <v>8</v>
      </c>
      <c r="N22" s="226"/>
      <c r="O22" s="416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55"/>
      <c r="AC22" s="157">
        <f t="shared" si="0"/>
        <v>40</v>
      </c>
      <c r="AD22" s="13"/>
      <c r="AE22" s="13"/>
      <c r="AF22" s="13"/>
      <c r="AG22" s="13"/>
      <c r="AH22" s="13"/>
      <c r="AI22" s="13"/>
    </row>
    <row r="23" spans="1:35" s="13" customFormat="1" ht="22.5" customHeight="1" thickBot="1" x14ac:dyDescent="0.45">
      <c r="A23" s="581"/>
      <c r="B23" s="557"/>
      <c r="C23" s="587"/>
      <c r="D23" s="584"/>
      <c r="E23" s="382"/>
      <c r="F23" s="330"/>
      <c r="G23" s="331"/>
      <c r="H23" s="332"/>
      <c r="I23" s="333"/>
      <c r="J23" s="334"/>
      <c r="K23" s="235"/>
      <c r="L23" s="236"/>
      <c r="M23" s="236"/>
      <c r="N23" s="236"/>
      <c r="O23" s="236"/>
      <c r="P23" s="236"/>
      <c r="Q23" s="236"/>
      <c r="R23" s="236"/>
      <c r="S23" s="236"/>
      <c r="T23" s="317"/>
      <c r="U23" s="317"/>
      <c r="V23" s="317"/>
      <c r="W23" s="130"/>
      <c r="X23" s="130"/>
      <c r="Y23" s="130"/>
      <c r="Z23" s="130"/>
      <c r="AA23" s="130"/>
      <c r="AB23" s="156"/>
      <c r="AC23" s="184">
        <f>SUM(K23:AB23)</f>
        <v>0</v>
      </c>
    </row>
    <row r="24" spans="1:35" s="13" customFormat="1" ht="21.75" customHeight="1" thickBot="1" x14ac:dyDescent="0.4">
      <c r="A24" s="555"/>
      <c r="B24" s="557"/>
      <c r="C24" s="596"/>
      <c r="D24" s="584"/>
      <c r="E24" s="265" t="s">
        <v>39</v>
      </c>
      <c r="F24" s="263"/>
      <c r="G24" s="263"/>
      <c r="H24" s="263"/>
      <c r="I24" s="263"/>
      <c r="J24" s="264"/>
      <c r="K24" s="192">
        <f t="shared" ref="K24:AC24" si="1">SUM(K8:K23)</f>
        <v>48</v>
      </c>
      <c r="L24" s="192">
        <f t="shared" si="1"/>
        <v>78</v>
      </c>
      <c r="M24" s="192">
        <f t="shared" si="1"/>
        <v>8</v>
      </c>
      <c r="N24" s="192">
        <f t="shared" si="1"/>
        <v>0</v>
      </c>
      <c r="O24" s="192">
        <f t="shared" si="1"/>
        <v>0</v>
      </c>
      <c r="P24" s="192">
        <f t="shared" si="1"/>
        <v>0</v>
      </c>
      <c r="Q24" s="192">
        <f t="shared" si="1"/>
        <v>0</v>
      </c>
      <c r="R24" s="192">
        <f t="shared" si="1"/>
        <v>0</v>
      </c>
      <c r="S24" s="192">
        <f t="shared" si="1"/>
        <v>0</v>
      </c>
      <c r="T24" s="192">
        <f t="shared" si="1"/>
        <v>0</v>
      </c>
      <c r="U24" s="192">
        <f t="shared" si="1"/>
        <v>0</v>
      </c>
      <c r="V24" s="192">
        <f t="shared" si="1"/>
        <v>0</v>
      </c>
      <c r="W24" s="192">
        <f t="shared" si="1"/>
        <v>0</v>
      </c>
      <c r="X24" s="192">
        <f t="shared" si="1"/>
        <v>0</v>
      </c>
      <c r="Y24" s="192">
        <f t="shared" si="1"/>
        <v>0</v>
      </c>
      <c r="Z24" s="192">
        <f t="shared" si="1"/>
        <v>0</v>
      </c>
      <c r="AA24" s="192">
        <f t="shared" si="1"/>
        <v>0</v>
      </c>
      <c r="AB24" s="192">
        <f t="shared" si="1"/>
        <v>0</v>
      </c>
      <c r="AC24" s="161">
        <f t="shared" si="1"/>
        <v>134</v>
      </c>
    </row>
    <row r="25" spans="1:35" s="13" customFormat="1" ht="13.5" customHeight="1" x14ac:dyDescent="0.4">
      <c r="A25" s="555"/>
      <c r="B25" s="557"/>
      <c r="C25" s="596"/>
      <c r="D25" s="584"/>
      <c r="E25" s="203"/>
      <c r="F25" s="14"/>
      <c r="G25" s="14"/>
      <c r="H25" s="14"/>
      <c r="I25" s="14"/>
      <c r="J25" s="15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42"/>
      <c r="AC25" s="24"/>
    </row>
    <row r="26" spans="1:35" s="13" customFormat="1" ht="13.5" customHeight="1" thickBot="1" x14ac:dyDescent="0.4">
      <c r="A26" s="555"/>
      <c r="B26" s="557"/>
      <c r="C26" s="596"/>
      <c r="D26" s="584"/>
      <c r="E26" s="215" t="s">
        <v>34</v>
      </c>
      <c r="F26" s="120"/>
      <c r="G26" s="120"/>
      <c r="H26" s="120"/>
      <c r="I26" s="120"/>
      <c r="J26" s="27"/>
      <c r="K26" s="28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41"/>
    </row>
    <row r="27" spans="1:35" s="13" customFormat="1" ht="13.5" customHeight="1" x14ac:dyDescent="0.35">
      <c r="A27" s="555"/>
      <c r="B27" s="557"/>
      <c r="C27" s="596"/>
      <c r="D27" s="584"/>
      <c r="E27" s="216"/>
      <c r="F27" s="14"/>
      <c r="G27" s="14"/>
      <c r="H27" s="14"/>
      <c r="I27" s="14"/>
      <c r="J27" s="38"/>
      <c r="K27" s="39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42"/>
      <c r="AC27" s="18"/>
    </row>
    <row r="28" spans="1:35" s="13" customFormat="1" ht="13.5" customHeight="1" thickBot="1" x14ac:dyDescent="0.4">
      <c r="A28" s="555"/>
      <c r="B28" s="557"/>
      <c r="C28" s="596"/>
      <c r="D28" s="584"/>
      <c r="E28" s="71" t="s">
        <v>35</v>
      </c>
      <c r="F28" s="26"/>
      <c r="G28" s="26"/>
      <c r="H28" s="26"/>
      <c r="I28" s="26"/>
      <c r="J28" s="133"/>
      <c r="K28" s="124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30"/>
    </row>
    <row r="29" spans="1:35" s="13" customFormat="1" ht="13.5" customHeight="1" x14ac:dyDescent="0.35">
      <c r="A29" s="555"/>
      <c r="B29" s="557"/>
      <c r="C29" s="596"/>
      <c r="D29" s="584"/>
      <c r="E29" s="217"/>
      <c r="F29" s="117"/>
      <c r="G29" s="117"/>
      <c r="H29" s="117"/>
      <c r="I29" s="131"/>
      <c r="J29" s="118"/>
      <c r="K29" s="132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46"/>
    </row>
    <row r="30" spans="1:35" s="13" customFormat="1" ht="13.5" customHeight="1" thickBot="1" x14ac:dyDescent="0.4">
      <c r="A30" s="555"/>
      <c r="B30" s="557"/>
      <c r="C30" s="596"/>
      <c r="D30" s="584"/>
      <c r="E30" s="71" t="s">
        <v>37</v>
      </c>
      <c r="F30" s="26"/>
      <c r="G30" s="26"/>
      <c r="H30" s="26"/>
      <c r="I30" s="26"/>
      <c r="J30" s="27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30"/>
    </row>
    <row r="31" spans="1:35" s="13" customFormat="1" ht="13.5" customHeight="1" thickBot="1" x14ac:dyDescent="0.4">
      <c r="A31" s="556"/>
      <c r="B31" s="558"/>
      <c r="C31" s="597"/>
      <c r="D31" s="589"/>
      <c r="E31" s="218" t="s">
        <v>38</v>
      </c>
      <c r="F31" s="52"/>
      <c r="G31" s="52"/>
      <c r="H31" s="52"/>
      <c r="I31" s="52"/>
      <c r="J31" s="53"/>
      <c r="K31" s="29">
        <f t="shared" ref="K31:AB31" si="2">SUM(K24,K26,K28,K30)</f>
        <v>48</v>
      </c>
      <c r="L31" s="29">
        <f t="shared" si="2"/>
        <v>78</v>
      </c>
      <c r="M31" s="29">
        <f t="shared" si="2"/>
        <v>8</v>
      </c>
      <c r="N31" s="29">
        <f t="shared" si="2"/>
        <v>0</v>
      </c>
      <c r="O31" s="29">
        <f t="shared" si="2"/>
        <v>0</v>
      </c>
      <c r="P31" s="29">
        <f t="shared" si="2"/>
        <v>0</v>
      </c>
      <c r="Q31" s="29">
        <f t="shared" si="2"/>
        <v>0</v>
      </c>
      <c r="R31" s="29">
        <f t="shared" si="2"/>
        <v>0</v>
      </c>
      <c r="S31" s="29">
        <f t="shared" si="2"/>
        <v>0</v>
      </c>
      <c r="T31" s="29">
        <f t="shared" si="2"/>
        <v>0</v>
      </c>
      <c r="U31" s="29">
        <f t="shared" si="2"/>
        <v>0</v>
      </c>
      <c r="V31" s="29">
        <f t="shared" si="2"/>
        <v>0</v>
      </c>
      <c r="W31" s="29">
        <f t="shared" si="2"/>
        <v>0</v>
      </c>
      <c r="X31" s="29">
        <f t="shared" si="2"/>
        <v>0</v>
      </c>
      <c r="Y31" s="29">
        <f t="shared" si="2"/>
        <v>0</v>
      </c>
      <c r="Z31" s="29">
        <f t="shared" si="2"/>
        <v>0</v>
      </c>
      <c r="AA31" s="29">
        <f t="shared" si="2"/>
        <v>0</v>
      </c>
      <c r="AB31" s="29">
        <f t="shared" si="2"/>
        <v>0</v>
      </c>
      <c r="AC31" s="55">
        <f>SUM(K31:AB31)</f>
        <v>134</v>
      </c>
    </row>
    <row r="32" spans="1:35" s="13" customFormat="1" ht="13.5" customHeight="1" x14ac:dyDescent="0.35">
      <c r="A32" s="510"/>
      <c r="B32" s="510"/>
      <c r="C32" s="510"/>
      <c r="D32" s="510"/>
      <c r="E32" s="510"/>
      <c r="F32" s="510"/>
      <c r="G32" s="510"/>
      <c r="H32" s="510"/>
      <c r="I32" s="510"/>
      <c r="J32" s="510"/>
      <c r="K32" s="510"/>
      <c r="L32" s="510"/>
      <c r="M32" s="510"/>
      <c r="N32" s="510"/>
      <c r="O32" s="510"/>
      <c r="P32" s="510"/>
      <c r="Q32" s="510"/>
      <c r="R32" s="510"/>
      <c r="S32" s="510"/>
      <c r="T32" s="510"/>
      <c r="U32" s="510"/>
      <c r="V32" s="510"/>
      <c r="W32" s="510"/>
      <c r="X32" s="510"/>
      <c r="Y32" s="510"/>
      <c r="Z32" s="510"/>
      <c r="AA32" s="510"/>
      <c r="AB32" s="510"/>
      <c r="AC32" s="510"/>
    </row>
    <row r="33" spans="1:31" s="81" customFormat="1" ht="13.9" x14ac:dyDescent="0.4">
      <c r="A33" s="527" t="s">
        <v>116</v>
      </c>
      <c r="B33" s="527"/>
      <c r="C33" s="527"/>
      <c r="D33" s="527"/>
      <c r="E33" s="527"/>
      <c r="F33" s="527"/>
      <c r="G33" s="527"/>
      <c r="H33" s="527"/>
      <c r="I33" s="527"/>
      <c r="J33" s="527"/>
      <c r="K33" s="527"/>
      <c r="L33" s="527"/>
      <c r="M33" s="527"/>
      <c r="N33" s="527"/>
      <c r="O33" s="527"/>
      <c r="P33" s="527"/>
      <c r="Q33" s="527"/>
      <c r="R33" s="527"/>
      <c r="S33" s="527"/>
      <c r="T33" s="527"/>
      <c r="U33" s="527"/>
      <c r="V33" s="527"/>
      <c r="W33" s="527"/>
      <c r="X33" s="527"/>
      <c r="Y33" s="527"/>
      <c r="Z33" s="527"/>
      <c r="AA33" s="527"/>
      <c r="AB33" s="527"/>
      <c r="AC33" s="527"/>
      <c r="AD33" s="13"/>
      <c r="AE33" s="13"/>
    </row>
    <row r="34" spans="1:31" s="81" customFormat="1" ht="13.9" x14ac:dyDescent="0.4">
      <c r="A34" s="80"/>
      <c r="B34" s="80"/>
      <c r="C34" s="527"/>
      <c r="D34" s="527"/>
      <c r="E34" s="527"/>
      <c r="F34" s="527"/>
      <c r="G34" s="527"/>
      <c r="H34" s="527"/>
      <c r="I34" s="527"/>
      <c r="J34" s="527"/>
      <c r="K34" s="527"/>
      <c r="L34" s="527"/>
      <c r="M34" s="527"/>
      <c r="N34" s="527"/>
      <c r="O34" s="527"/>
      <c r="P34" s="527"/>
      <c r="Q34" s="527"/>
      <c r="R34" s="527"/>
      <c r="S34" s="527"/>
      <c r="T34" s="527"/>
      <c r="U34" s="527"/>
      <c r="V34" s="527"/>
      <c r="W34" s="527"/>
      <c r="X34" s="527"/>
      <c r="Y34" s="527"/>
      <c r="Z34" s="527"/>
      <c r="AA34" s="527"/>
      <c r="AB34" s="527"/>
      <c r="AC34" s="527"/>
      <c r="AD34" s="527"/>
      <c r="AE34" s="527"/>
    </row>
    <row r="35" spans="1:31" s="81" customFormat="1" ht="13.9" x14ac:dyDescent="0.4">
      <c r="A35" s="80"/>
      <c r="B35" s="80"/>
      <c r="C35" s="527"/>
      <c r="D35" s="527"/>
      <c r="E35" s="527"/>
      <c r="F35" s="527"/>
      <c r="G35" s="527"/>
      <c r="H35" s="527"/>
      <c r="I35" s="527"/>
      <c r="J35" s="527"/>
      <c r="K35" s="527"/>
      <c r="L35" s="527"/>
      <c r="M35" s="527"/>
      <c r="N35" s="527"/>
      <c r="O35" s="527"/>
      <c r="P35" s="527"/>
      <c r="Q35" s="527"/>
      <c r="R35" s="527"/>
      <c r="S35" s="527"/>
      <c r="T35" s="527"/>
      <c r="U35" s="527"/>
      <c r="V35" s="527"/>
      <c r="W35" s="527"/>
      <c r="X35" s="527"/>
      <c r="Y35" s="527"/>
      <c r="Z35" s="527"/>
      <c r="AA35" s="527"/>
      <c r="AB35" s="527"/>
      <c r="AC35" s="527"/>
      <c r="AD35" s="527"/>
      <c r="AE35" s="527"/>
    </row>
    <row r="36" spans="1:31" s="81" customFormat="1" ht="13.9" x14ac:dyDescent="0.4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2" t="s">
        <v>101</v>
      </c>
      <c r="S36" s="80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0"/>
    </row>
    <row r="37" spans="1:31" s="81" customFormat="1" ht="15" hidden="1" customHeight="1" x14ac:dyDescent="0.4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3"/>
      <c r="U37" s="83"/>
      <c r="V37" s="83"/>
      <c r="W37" s="83"/>
      <c r="X37" s="83"/>
      <c r="Y37" s="3" t="s">
        <v>2</v>
      </c>
      <c r="Z37" s="3"/>
      <c r="AA37" s="3"/>
      <c r="AB37" s="83"/>
      <c r="AC37" s="83"/>
      <c r="AD37" s="83"/>
      <c r="AE37" s="80"/>
    </row>
    <row r="38" spans="1:31" s="81" customFormat="1" ht="13.9" x14ac:dyDescent="0.4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4"/>
      <c r="U38" s="84"/>
      <c r="V38" s="512" t="s">
        <v>117</v>
      </c>
      <c r="W38" s="512"/>
      <c r="X38" s="512"/>
      <c r="Y38" s="512"/>
      <c r="Z38" s="512"/>
      <c r="AA38" s="512"/>
      <c r="AB38" s="512"/>
      <c r="AC38" s="2"/>
      <c r="AD38" s="84"/>
      <c r="AE38" s="80"/>
    </row>
    <row r="39" spans="1:31" s="81" customFormat="1" ht="13.9" x14ac:dyDescent="0.4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528"/>
      <c r="S39" s="528"/>
      <c r="T39" s="528"/>
      <c r="U39" s="528"/>
      <c r="V39" s="528"/>
      <c r="W39" s="528"/>
      <c r="X39" s="528"/>
      <c r="Y39" s="528"/>
      <c r="Z39" s="528"/>
      <c r="AA39" s="528"/>
      <c r="AB39" s="528"/>
      <c r="AC39" s="80"/>
    </row>
    <row r="40" spans="1:31" s="5" customFormat="1" ht="21" customHeight="1" x14ac:dyDescent="0.35">
      <c r="A40" s="551" t="s">
        <v>56</v>
      </c>
      <c r="B40" s="551"/>
      <c r="C40" s="551"/>
      <c r="D40" s="551"/>
      <c r="E40" s="551"/>
      <c r="F40" s="551"/>
      <c r="G40" s="551"/>
      <c r="H40" s="551"/>
      <c r="I40" s="551"/>
      <c r="J40" s="551"/>
      <c r="K40" s="551"/>
      <c r="L40" s="551"/>
      <c r="M40" s="551"/>
      <c r="N40" s="551"/>
      <c r="O40" s="551"/>
      <c r="P40" s="551"/>
      <c r="Q40" s="551"/>
      <c r="R40" s="551"/>
      <c r="S40" s="551"/>
      <c r="T40" s="551"/>
      <c r="U40" s="551"/>
      <c r="V40" s="551"/>
      <c r="W40" s="551"/>
      <c r="X40" s="551"/>
      <c r="Y40" s="551"/>
      <c r="Z40" s="551"/>
      <c r="AA40" s="551"/>
      <c r="AB40" s="551"/>
      <c r="AC40" s="551"/>
    </row>
    <row r="41" spans="1:31" s="5" customFormat="1" ht="12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31" s="5" customFormat="1" ht="21" customHeight="1" x14ac:dyDescent="0.35">
      <c r="A42" s="526" t="s">
        <v>115</v>
      </c>
      <c r="B42" s="526"/>
      <c r="C42" s="526"/>
      <c r="D42" s="526"/>
      <c r="E42" s="526"/>
      <c r="F42" s="526"/>
      <c r="G42" s="526"/>
      <c r="H42" s="526"/>
      <c r="I42" s="526"/>
      <c r="J42" s="526"/>
      <c r="K42" s="526"/>
      <c r="L42" s="526"/>
      <c r="M42" s="526"/>
      <c r="N42" s="526"/>
      <c r="O42" s="526"/>
      <c r="P42" s="526"/>
      <c r="Q42" s="526"/>
      <c r="R42" s="526"/>
      <c r="S42" s="526"/>
      <c r="T42" s="526"/>
      <c r="U42" s="526"/>
      <c r="V42" s="526"/>
      <c r="W42" s="526"/>
      <c r="X42" s="526"/>
      <c r="Y42" s="526"/>
      <c r="Z42" s="526"/>
      <c r="AA42" s="526"/>
      <c r="AB42" s="526"/>
      <c r="AC42" s="526"/>
    </row>
    <row r="43" spans="1:31" s="81" customFormat="1" ht="14.25" thickBot="1" x14ac:dyDescent="0.4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0"/>
    </row>
    <row r="44" spans="1:31" ht="14.25" customHeight="1" x14ac:dyDescent="0.35">
      <c r="A44" s="513" t="s">
        <v>7</v>
      </c>
      <c r="B44" s="481" t="s">
        <v>8</v>
      </c>
      <c r="C44" s="481" t="s">
        <v>9</v>
      </c>
      <c r="D44" s="516" t="s">
        <v>10</v>
      </c>
      <c r="E44" s="518" t="s">
        <v>6</v>
      </c>
      <c r="F44" s="520" t="s">
        <v>0</v>
      </c>
      <c r="G44" s="524" t="s">
        <v>3</v>
      </c>
      <c r="H44" s="529" t="s">
        <v>11</v>
      </c>
      <c r="I44" s="520" t="s">
        <v>1</v>
      </c>
      <c r="J44" s="522" t="s">
        <v>12</v>
      </c>
      <c r="K44" s="544" t="s">
        <v>13</v>
      </c>
      <c r="L44" s="545"/>
      <c r="M44" s="545"/>
      <c r="N44" s="545"/>
      <c r="O44" s="545"/>
      <c r="P44" s="545"/>
      <c r="Q44" s="545"/>
      <c r="R44" s="545"/>
      <c r="S44" s="545"/>
      <c r="T44" s="545"/>
      <c r="U44" s="545"/>
      <c r="V44" s="545"/>
      <c r="W44" s="545"/>
      <c r="X44" s="545"/>
      <c r="Y44" s="545"/>
      <c r="Z44" s="545"/>
      <c r="AA44" s="545"/>
      <c r="AB44" s="545"/>
      <c r="AC44" s="546" t="s">
        <v>14</v>
      </c>
    </row>
    <row r="45" spans="1:31" s="11" customFormat="1" ht="116.25" customHeight="1" thickBot="1" x14ac:dyDescent="0.35">
      <c r="A45" s="514"/>
      <c r="B45" s="515"/>
      <c r="C45" s="515"/>
      <c r="D45" s="517"/>
      <c r="E45" s="519"/>
      <c r="F45" s="521"/>
      <c r="G45" s="525"/>
      <c r="H45" s="530"/>
      <c r="I45" s="521"/>
      <c r="J45" s="523"/>
      <c r="K45" s="10" t="s">
        <v>15</v>
      </c>
      <c r="L45" s="9" t="s">
        <v>16</v>
      </c>
      <c r="M45" s="9" t="s">
        <v>17</v>
      </c>
      <c r="N45" s="9" t="s">
        <v>18</v>
      </c>
      <c r="O45" s="9" t="s">
        <v>19</v>
      </c>
      <c r="P45" s="9" t="s">
        <v>20</v>
      </c>
      <c r="Q45" s="9" t="s">
        <v>21</v>
      </c>
      <c r="R45" s="9" t="s">
        <v>55</v>
      </c>
      <c r="S45" s="9" t="s">
        <v>23</v>
      </c>
      <c r="T45" s="9" t="s">
        <v>24</v>
      </c>
      <c r="U45" s="9" t="s">
        <v>25</v>
      </c>
      <c r="V45" s="9" t="s">
        <v>26</v>
      </c>
      <c r="W45" s="9" t="s">
        <v>27</v>
      </c>
      <c r="X45" s="9" t="s">
        <v>28</v>
      </c>
      <c r="Y45" s="9" t="s">
        <v>29</v>
      </c>
      <c r="Z45" s="9" t="s">
        <v>30</v>
      </c>
      <c r="AA45" s="9" t="s">
        <v>31</v>
      </c>
      <c r="AB45" s="9" t="s">
        <v>32</v>
      </c>
      <c r="AC45" s="547"/>
    </row>
    <row r="46" spans="1:31" s="13" customFormat="1" ht="13.5" customHeight="1" thickBot="1" x14ac:dyDescent="0.4">
      <c r="A46" s="548" t="s">
        <v>4</v>
      </c>
      <c r="B46" s="549"/>
      <c r="C46" s="549"/>
      <c r="D46" s="549"/>
      <c r="E46" s="549"/>
      <c r="F46" s="510"/>
      <c r="G46" s="510"/>
      <c r="H46" s="510"/>
      <c r="I46" s="510"/>
      <c r="J46" s="510"/>
      <c r="K46" s="549"/>
      <c r="L46" s="549"/>
      <c r="M46" s="549"/>
      <c r="N46" s="549"/>
      <c r="O46" s="549"/>
      <c r="P46" s="549"/>
      <c r="Q46" s="549"/>
      <c r="R46" s="549"/>
      <c r="S46" s="549"/>
      <c r="T46" s="549"/>
      <c r="U46" s="549"/>
      <c r="V46" s="549"/>
      <c r="W46" s="549"/>
      <c r="X46" s="549"/>
      <c r="Y46" s="549"/>
      <c r="Z46" s="549"/>
      <c r="AA46" s="549"/>
      <c r="AB46" s="549"/>
      <c r="AC46" s="550"/>
    </row>
    <row r="47" spans="1:31" s="13" customFormat="1" ht="28.15" thickBot="1" x14ac:dyDescent="0.45">
      <c r="A47" s="554">
        <v>8</v>
      </c>
      <c r="B47" s="557" t="s">
        <v>93</v>
      </c>
      <c r="C47" s="534" t="s">
        <v>54</v>
      </c>
      <c r="D47" s="590">
        <v>0.25</v>
      </c>
      <c r="E47" s="376" t="s">
        <v>107</v>
      </c>
      <c r="F47" s="387" t="s">
        <v>5</v>
      </c>
      <c r="G47" s="328"/>
      <c r="H47" s="387" t="s">
        <v>67</v>
      </c>
      <c r="I47" s="387">
        <v>4</v>
      </c>
      <c r="J47" s="388">
        <v>4</v>
      </c>
      <c r="K47" s="352"/>
      <c r="L47" s="350"/>
      <c r="M47" s="350"/>
      <c r="N47" s="239"/>
      <c r="O47" s="239"/>
      <c r="P47" s="239"/>
      <c r="Q47" s="239"/>
      <c r="R47" s="239"/>
      <c r="S47" s="239"/>
      <c r="T47" s="239">
        <v>16</v>
      </c>
      <c r="U47" s="239"/>
      <c r="V47" s="239"/>
      <c r="W47" s="239"/>
      <c r="X47" s="231"/>
      <c r="Y47" s="231"/>
      <c r="Z47" s="231"/>
      <c r="AA47" s="60"/>
      <c r="AB47" s="315"/>
      <c r="AC47" s="157">
        <f>SUM(K47:AB47)</f>
        <v>16</v>
      </c>
    </row>
    <row r="48" spans="1:31" s="13" customFormat="1" ht="31.5" customHeight="1" x14ac:dyDescent="0.4">
      <c r="A48" s="554"/>
      <c r="B48" s="557"/>
      <c r="C48" s="557"/>
      <c r="D48" s="591"/>
      <c r="E48" s="390"/>
      <c r="F48" s="392"/>
      <c r="G48" s="301"/>
      <c r="H48" s="279"/>
      <c r="I48" s="233"/>
      <c r="J48" s="234"/>
      <c r="K48" s="134"/>
      <c r="L48" s="129"/>
      <c r="M48" s="129"/>
      <c r="N48" s="226"/>
      <c r="O48" s="416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55"/>
      <c r="AC48" s="157">
        <f>SUM(K48:AB48)</f>
        <v>0</v>
      </c>
    </row>
    <row r="49" spans="1:31" s="13" customFormat="1" ht="30.75" customHeight="1" thickBot="1" x14ac:dyDescent="0.4">
      <c r="A49" s="554"/>
      <c r="B49" s="557"/>
      <c r="C49" s="557"/>
      <c r="D49" s="591"/>
      <c r="E49" s="297" t="s">
        <v>39</v>
      </c>
      <c r="F49" s="393"/>
      <c r="G49" s="62"/>
      <c r="H49" s="62"/>
      <c r="I49" s="62"/>
      <c r="J49" s="63"/>
      <c r="K49" s="28">
        <f t="shared" ref="K49:AC49" si="3">SUM(K47:K48)</f>
        <v>0</v>
      </c>
      <c r="L49" s="29">
        <f t="shared" si="3"/>
        <v>0</v>
      </c>
      <c r="M49" s="29">
        <f t="shared" si="3"/>
        <v>0</v>
      </c>
      <c r="N49" s="29">
        <f t="shared" si="3"/>
        <v>0</v>
      </c>
      <c r="O49" s="29">
        <f t="shared" si="3"/>
        <v>0</v>
      </c>
      <c r="P49" s="29">
        <f t="shared" si="3"/>
        <v>0</v>
      </c>
      <c r="Q49" s="29">
        <f t="shared" si="3"/>
        <v>0</v>
      </c>
      <c r="R49" s="29">
        <f t="shared" si="3"/>
        <v>0</v>
      </c>
      <c r="S49" s="29">
        <f t="shared" si="3"/>
        <v>0</v>
      </c>
      <c r="T49" s="29">
        <f t="shared" si="3"/>
        <v>16</v>
      </c>
      <c r="U49" s="29">
        <f t="shared" si="3"/>
        <v>0</v>
      </c>
      <c r="V49" s="29">
        <f t="shared" si="3"/>
        <v>0</v>
      </c>
      <c r="W49" s="29">
        <f t="shared" si="3"/>
        <v>0</v>
      </c>
      <c r="X49" s="29">
        <f t="shared" si="3"/>
        <v>0</v>
      </c>
      <c r="Y49" s="29">
        <f t="shared" si="3"/>
        <v>0</v>
      </c>
      <c r="Z49" s="29">
        <f t="shared" si="3"/>
        <v>0</v>
      </c>
      <c r="AA49" s="29">
        <f t="shared" si="3"/>
        <v>0</v>
      </c>
      <c r="AB49" s="29">
        <f t="shared" si="3"/>
        <v>0</v>
      </c>
      <c r="AC49" s="190">
        <f t="shared" si="3"/>
        <v>16</v>
      </c>
    </row>
    <row r="50" spans="1:31" s="13" customFormat="1" ht="13.5" customHeight="1" x14ac:dyDescent="0.35">
      <c r="A50" s="554"/>
      <c r="B50" s="557"/>
      <c r="C50" s="557"/>
      <c r="D50" s="592"/>
      <c r="E50" s="19"/>
      <c r="F50" s="31"/>
      <c r="G50" s="42"/>
      <c r="H50" s="42"/>
      <c r="I50" s="42"/>
      <c r="J50" s="64"/>
      <c r="K50" s="44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68"/>
    </row>
    <row r="51" spans="1:31" s="13" customFormat="1" ht="13.5" customHeight="1" thickBot="1" x14ac:dyDescent="0.4">
      <c r="A51" s="554"/>
      <c r="B51" s="557"/>
      <c r="C51" s="557"/>
      <c r="D51" s="592"/>
      <c r="E51" s="25" t="s">
        <v>34</v>
      </c>
      <c r="F51" s="26"/>
      <c r="G51" s="26"/>
      <c r="H51" s="26"/>
      <c r="I51" s="26"/>
      <c r="J51" s="65"/>
      <c r="K51" s="28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30"/>
    </row>
    <row r="52" spans="1:31" s="13" customFormat="1" ht="13.5" customHeight="1" x14ac:dyDescent="0.35">
      <c r="A52" s="554"/>
      <c r="B52" s="557"/>
      <c r="C52" s="557"/>
      <c r="D52" s="592"/>
      <c r="E52" s="47"/>
      <c r="F52" s="42"/>
      <c r="G52" s="42"/>
      <c r="H52" s="42"/>
      <c r="I52" s="42"/>
      <c r="J52" s="66"/>
      <c r="K52" s="67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68"/>
    </row>
    <row r="53" spans="1:31" s="13" customFormat="1" ht="13.5" customHeight="1" thickBot="1" x14ac:dyDescent="0.4">
      <c r="A53" s="554"/>
      <c r="B53" s="557"/>
      <c r="C53" s="557"/>
      <c r="D53" s="592"/>
      <c r="E53" s="71" t="s">
        <v>35</v>
      </c>
      <c r="F53" s="26"/>
      <c r="G53" s="26"/>
      <c r="H53" s="26"/>
      <c r="I53" s="26"/>
      <c r="J53" s="133"/>
      <c r="K53" s="124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138"/>
      <c r="AC53" s="30"/>
    </row>
    <row r="54" spans="1:31" s="13" customFormat="1" ht="13.5" customHeight="1" x14ac:dyDescent="0.35">
      <c r="A54" s="554"/>
      <c r="B54" s="557"/>
      <c r="C54" s="557"/>
      <c r="D54" s="592"/>
      <c r="E54" s="119"/>
      <c r="F54" s="117"/>
      <c r="G54" s="117"/>
      <c r="H54" s="117"/>
      <c r="I54" s="131"/>
      <c r="J54" s="118"/>
      <c r="K54" s="132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137"/>
      <c r="AC54" s="46"/>
    </row>
    <row r="55" spans="1:31" s="13" customFormat="1" ht="13.5" customHeight="1" thickBot="1" x14ac:dyDescent="0.4">
      <c r="A55" s="554"/>
      <c r="B55" s="557"/>
      <c r="C55" s="557"/>
      <c r="D55" s="592"/>
      <c r="E55" s="71" t="s">
        <v>37</v>
      </c>
      <c r="F55" s="26"/>
      <c r="G55" s="26"/>
      <c r="H55" s="26"/>
      <c r="I55" s="26"/>
      <c r="J55" s="65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138"/>
      <c r="AC55" s="30"/>
    </row>
    <row r="56" spans="1:31" s="13" customFormat="1" ht="13.5" customHeight="1" thickBot="1" x14ac:dyDescent="0.4">
      <c r="A56" s="554"/>
      <c r="B56" s="557"/>
      <c r="C56" s="557"/>
      <c r="D56" s="592"/>
      <c r="E56" s="51" t="s">
        <v>40</v>
      </c>
      <c r="F56" s="52"/>
      <c r="G56" s="52"/>
      <c r="H56" s="52"/>
      <c r="I56" s="52"/>
      <c r="J56" s="73"/>
      <c r="K56" s="29">
        <f t="shared" ref="K56:AB56" si="4">SUM(K49,K51,K53,K55)</f>
        <v>0</v>
      </c>
      <c r="L56" s="29">
        <f t="shared" si="4"/>
        <v>0</v>
      </c>
      <c r="M56" s="29">
        <f t="shared" si="4"/>
        <v>0</v>
      </c>
      <c r="N56" s="29">
        <f t="shared" si="4"/>
        <v>0</v>
      </c>
      <c r="O56" s="29">
        <f t="shared" si="4"/>
        <v>0</v>
      </c>
      <c r="P56" s="29">
        <f t="shared" si="4"/>
        <v>0</v>
      </c>
      <c r="Q56" s="29">
        <f t="shared" si="4"/>
        <v>0</v>
      </c>
      <c r="R56" s="29">
        <f t="shared" si="4"/>
        <v>0</v>
      </c>
      <c r="S56" s="29">
        <f t="shared" si="4"/>
        <v>0</v>
      </c>
      <c r="T56" s="29">
        <f t="shared" si="4"/>
        <v>16</v>
      </c>
      <c r="U56" s="29">
        <f t="shared" si="4"/>
        <v>0</v>
      </c>
      <c r="V56" s="29">
        <f t="shared" si="4"/>
        <v>0</v>
      </c>
      <c r="W56" s="29">
        <f t="shared" si="4"/>
        <v>0</v>
      </c>
      <c r="X56" s="29">
        <f t="shared" si="4"/>
        <v>0</v>
      </c>
      <c r="Y56" s="29">
        <f t="shared" si="4"/>
        <v>0</v>
      </c>
      <c r="Z56" s="29">
        <f t="shared" si="4"/>
        <v>0</v>
      </c>
      <c r="AA56" s="29">
        <f t="shared" si="4"/>
        <v>0</v>
      </c>
      <c r="AB56" s="29">
        <f t="shared" si="4"/>
        <v>0</v>
      </c>
      <c r="AC56" s="55">
        <f>SUM(K56:AB56)</f>
        <v>16</v>
      </c>
    </row>
    <row r="57" spans="1:31" s="13" customFormat="1" ht="13.5" customHeight="1" thickBot="1" x14ac:dyDescent="0.4">
      <c r="A57" s="554"/>
      <c r="B57" s="557"/>
      <c r="C57" s="557"/>
      <c r="D57" s="592"/>
      <c r="E57" s="51"/>
      <c r="F57" s="52"/>
      <c r="G57" s="52"/>
      <c r="H57" s="52"/>
      <c r="I57" s="52"/>
      <c r="J57" s="73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55"/>
    </row>
    <row r="58" spans="1:31" s="13" customFormat="1" ht="13.5" customHeight="1" thickBot="1" x14ac:dyDescent="0.4">
      <c r="A58" s="571"/>
      <c r="B58" s="558"/>
      <c r="C58" s="558"/>
      <c r="D58" s="593"/>
      <c r="E58" s="75" t="s">
        <v>41</v>
      </c>
      <c r="F58" s="76"/>
      <c r="G58" s="76"/>
      <c r="H58" s="76"/>
      <c r="I58" s="77"/>
      <c r="J58" s="78"/>
      <c r="K58" s="29">
        <f t="shared" ref="K58:AC58" si="5">SUM(K31,K56)</f>
        <v>48</v>
      </c>
      <c r="L58" s="29">
        <f t="shared" si="5"/>
        <v>78</v>
      </c>
      <c r="M58" s="29">
        <f t="shared" si="5"/>
        <v>8</v>
      </c>
      <c r="N58" s="29">
        <f t="shared" si="5"/>
        <v>0</v>
      </c>
      <c r="O58" s="29">
        <f t="shared" si="5"/>
        <v>0</v>
      </c>
      <c r="P58" s="29">
        <f t="shared" si="5"/>
        <v>0</v>
      </c>
      <c r="Q58" s="29">
        <f t="shared" si="5"/>
        <v>0</v>
      </c>
      <c r="R58" s="29">
        <f t="shared" si="5"/>
        <v>0</v>
      </c>
      <c r="S58" s="29">
        <f t="shared" si="5"/>
        <v>0</v>
      </c>
      <c r="T58" s="29">
        <f t="shared" si="5"/>
        <v>16</v>
      </c>
      <c r="U58" s="29">
        <f t="shared" si="5"/>
        <v>0</v>
      </c>
      <c r="V58" s="29">
        <f t="shared" si="5"/>
        <v>0</v>
      </c>
      <c r="W58" s="29">
        <f t="shared" si="5"/>
        <v>0</v>
      </c>
      <c r="X58" s="29">
        <f t="shared" si="5"/>
        <v>0</v>
      </c>
      <c r="Y58" s="29">
        <f t="shared" si="5"/>
        <v>0</v>
      </c>
      <c r="Z58" s="29">
        <f t="shared" si="5"/>
        <v>0</v>
      </c>
      <c r="AA58" s="29">
        <f t="shared" si="5"/>
        <v>0</v>
      </c>
      <c r="AB58" s="29">
        <f t="shared" si="5"/>
        <v>0</v>
      </c>
      <c r="AC58" s="55">
        <f t="shared" si="5"/>
        <v>150</v>
      </c>
    </row>
    <row r="60" spans="1:31" s="81" customFormat="1" ht="13.9" x14ac:dyDescent="0.4">
      <c r="A60" s="527" t="s">
        <v>116</v>
      </c>
      <c r="B60" s="527"/>
      <c r="C60" s="527"/>
      <c r="D60" s="527"/>
      <c r="E60" s="527"/>
      <c r="F60" s="527"/>
      <c r="G60" s="527"/>
      <c r="H60" s="527"/>
      <c r="I60" s="527"/>
      <c r="J60" s="527"/>
      <c r="K60" s="527"/>
      <c r="L60" s="527"/>
      <c r="M60" s="527"/>
      <c r="N60" s="527"/>
      <c r="O60" s="527"/>
      <c r="P60" s="527"/>
      <c r="Q60" s="527"/>
      <c r="R60" s="527"/>
      <c r="S60" s="527"/>
      <c r="T60" s="527"/>
      <c r="U60" s="527"/>
      <c r="V60" s="527"/>
      <c r="W60" s="527"/>
      <c r="X60" s="527"/>
      <c r="Y60" s="527"/>
      <c r="Z60" s="527"/>
      <c r="AA60" s="527"/>
      <c r="AB60" s="527"/>
      <c r="AC60" s="527"/>
      <c r="AD60" s="13"/>
      <c r="AE60" s="13"/>
    </row>
    <row r="61" spans="1:31" s="81" customFormat="1" ht="13.9" x14ac:dyDescent="0.4">
      <c r="A61" s="80"/>
      <c r="B61" s="80"/>
      <c r="C61" s="527"/>
      <c r="D61" s="527"/>
      <c r="E61" s="527"/>
      <c r="F61" s="527"/>
      <c r="G61" s="527"/>
      <c r="H61" s="527"/>
      <c r="I61" s="527"/>
      <c r="J61" s="527"/>
      <c r="K61" s="527"/>
      <c r="L61" s="527"/>
      <c r="M61" s="527"/>
      <c r="N61" s="527"/>
      <c r="O61" s="527"/>
      <c r="P61" s="527"/>
      <c r="Q61" s="527"/>
      <c r="R61" s="527"/>
      <c r="S61" s="527"/>
      <c r="T61" s="527"/>
      <c r="U61" s="527"/>
      <c r="V61" s="527"/>
      <c r="W61" s="527"/>
      <c r="X61" s="527"/>
      <c r="Y61" s="527"/>
      <c r="Z61" s="527"/>
      <c r="AA61" s="527"/>
      <c r="AB61" s="527"/>
      <c r="AC61" s="527"/>
      <c r="AD61" s="527"/>
      <c r="AE61" s="527"/>
    </row>
    <row r="62" spans="1:31" s="81" customFormat="1" ht="13.9" x14ac:dyDescent="0.4">
      <c r="A62" s="80"/>
      <c r="B62" s="80"/>
      <c r="C62" s="527"/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  <c r="P62" s="527"/>
      <c r="Q62" s="527"/>
      <c r="R62" s="527"/>
      <c r="S62" s="527"/>
      <c r="T62" s="527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  <c r="AE62" s="527"/>
    </row>
    <row r="63" spans="1:31" s="81" customFormat="1" ht="13.9" x14ac:dyDescent="0.4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2" t="s">
        <v>101</v>
      </c>
      <c r="S63" s="80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0"/>
    </row>
    <row r="64" spans="1:31" s="81" customFormat="1" ht="15" hidden="1" customHeight="1" x14ac:dyDescent="0.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3"/>
      <c r="U64" s="83"/>
      <c r="V64" s="83"/>
      <c r="W64" s="83"/>
      <c r="X64" s="83"/>
      <c r="Y64" s="3" t="s">
        <v>2</v>
      </c>
      <c r="Z64" s="3"/>
      <c r="AA64" s="3"/>
      <c r="AB64" s="83"/>
      <c r="AC64" s="83"/>
      <c r="AD64" s="83"/>
      <c r="AE64" s="80"/>
    </row>
    <row r="65" spans="1:31" s="81" customFormat="1" ht="13.9" x14ac:dyDescent="0.4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4"/>
      <c r="U65" s="84"/>
      <c r="V65" s="512" t="s">
        <v>117</v>
      </c>
      <c r="W65" s="512"/>
      <c r="X65" s="512"/>
      <c r="Y65" s="512"/>
      <c r="Z65" s="512"/>
      <c r="AA65" s="512"/>
      <c r="AB65" s="512"/>
      <c r="AC65" s="2"/>
      <c r="AD65" s="84"/>
      <c r="AE65" s="80"/>
    </row>
    <row r="66" spans="1:31" s="81" customFormat="1" ht="13.9" x14ac:dyDescent="0.4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528"/>
      <c r="S66" s="528"/>
      <c r="T66" s="528"/>
      <c r="U66" s="528"/>
      <c r="V66" s="528"/>
      <c r="W66" s="528"/>
      <c r="X66" s="528"/>
      <c r="Y66" s="528"/>
      <c r="Z66" s="528"/>
      <c r="AA66" s="528"/>
      <c r="AB66" s="528"/>
      <c r="AC66" s="80"/>
    </row>
    <row r="67" spans="1:31" s="81" customFormat="1" ht="13.9" x14ac:dyDescent="0.4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5"/>
      <c r="S67" s="85"/>
      <c r="T67" s="85"/>
      <c r="U67" s="85"/>
      <c r="V67" s="511"/>
      <c r="W67" s="511"/>
      <c r="X67" s="511"/>
      <c r="Y67" s="511"/>
      <c r="Z67" s="85"/>
      <c r="AA67" s="85"/>
      <c r="AB67" s="85"/>
      <c r="AC67" s="80"/>
    </row>
    <row r="68" spans="1:31" s="81" customFormat="1" ht="13.9" x14ac:dyDescent="0.4">
      <c r="R68" s="6"/>
      <c r="S68"/>
      <c r="T68"/>
      <c r="U68" s="512"/>
      <c r="V68" s="512"/>
      <c r="W68" s="512"/>
      <c r="X68" s="512"/>
      <c r="Y68" s="512"/>
      <c r="Z68" s="512"/>
      <c r="AA68" s="3"/>
      <c r="AB68" s="6"/>
    </row>
    <row r="69" spans="1:31" s="81" customFormat="1" ht="13.9" x14ac:dyDescent="0.4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0"/>
    </row>
    <row r="70" spans="1:31" s="81" customFormat="1" ht="15" customHeight="1" x14ac:dyDescent="0.4">
      <c r="R70" s="6"/>
      <c r="S70"/>
      <c r="T70"/>
      <c r="U70" s="512"/>
      <c r="V70" s="512"/>
      <c r="W70" s="512"/>
      <c r="X70" s="512"/>
      <c r="Y70" s="512"/>
      <c r="Z70" s="512"/>
      <c r="AA70" s="3"/>
      <c r="AB70" s="6"/>
    </row>
    <row r="71" spans="1:31" s="81" customFormat="1" ht="15" customHeight="1" x14ac:dyDescent="0.4">
      <c r="R71" s="6"/>
      <c r="S71"/>
      <c r="T71"/>
      <c r="U71" s="2"/>
      <c r="V71" s="2"/>
      <c r="W71" s="2"/>
      <c r="X71" s="2"/>
      <c r="Y71" s="2"/>
      <c r="Z71" s="2"/>
      <c r="AA71" s="3"/>
      <c r="AB71" s="6"/>
    </row>
  </sheetData>
  <mergeCells count="52">
    <mergeCell ref="C35:AE35"/>
    <mergeCell ref="V38:AB38"/>
    <mergeCell ref="G44:G45"/>
    <mergeCell ref="H44:H45"/>
    <mergeCell ref="F44:F45"/>
    <mergeCell ref="A40:AC40"/>
    <mergeCell ref="A42:AC42"/>
    <mergeCell ref="I44:I45"/>
    <mergeCell ref="A44:A45"/>
    <mergeCell ref="B44:B45"/>
    <mergeCell ref="C44:C45"/>
    <mergeCell ref="D44:D45"/>
    <mergeCell ref="E44:E45"/>
    <mergeCell ref="AC44:AC45"/>
    <mergeCell ref="J44:J45"/>
    <mergeCell ref="K44:AB44"/>
    <mergeCell ref="A1:AC1"/>
    <mergeCell ref="A3:AC3"/>
    <mergeCell ref="A5:A6"/>
    <mergeCell ref="B5:B6"/>
    <mergeCell ref="C5:C6"/>
    <mergeCell ref="I5:I6"/>
    <mergeCell ref="H5:H6"/>
    <mergeCell ref="G5:G6"/>
    <mergeCell ref="J5:J6"/>
    <mergeCell ref="K5:AB5"/>
    <mergeCell ref="A33:AC33"/>
    <mergeCell ref="C34:AE34"/>
    <mergeCell ref="D5:D6"/>
    <mergeCell ref="E5:E6"/>
    <mergeCell ref="F5:F6"/>
    <mergeCell ref="D8:D31"/>
    <mergeCell ref="A32:AC32"/>
    <mergeCell ref="AC5:AC6"/>
    <mergeCell ref="A7:AC7"/>
    <mergeCell ref="A8:A31"/>
    <mergeCell ref="B8:B31"/>
    <mergeCell ref="C8:C31"/>
    <mergeCell ref="R39:AB39"/>
    <mergeCell ref="U68:Z68"/>
    <mergeCell ref="U70:Z70"/>
    <mergeCell ref="A46:AC46"/>
    <mergeCell ref="A47:A58"/>
    <mergeCell ref="B47:B58"/>
    <mergeCell ref="C47:C58"/>
    <mergeCell ref="D47:D58"/>
    <mergeCell ref="A60:AC60"/>
    <mergeCell ref="V65:AB65"/>
    <mergeCell ref="C61:AE61"/>
    <mergeCell ref="C62:AE62"/>
    <mergeCell ref="R66:AB66"/>
    <mergeCell ref="V67:Y67"/>
  </mergeCells>
  <conditionalFormatting sqref="K24:AB24 E25 K26:AB26 K31:AB31 K49:AB49 K56:AB58">
    <cfRule type="cellIs" dxfId="0" priority="23" stopIfTrue="1" operator="equal">
      <formula>0</formula>
    </cfRule>
  </conditionalFormatting>
  <pageMargins left="0.19685039370078741" right="0.19685039370078741" top="0.19685039370078741" bottom="0.19685039370078741" header="0.31496062992125984" footer="0.31496062992125984"/>
  <pageSetup paperSize="9" scale="72" fitToHeight="0" orientation="landscape" r:id="rId1"/>
  <headerFooter alignWithMargins="0"/>
  <rowBreaks count="1" manualBreakCount="1">
    <brk id="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Загальна</vt:lpstr>
      <vt:lpstr>Скалозуб</vt:lpstr>
      <vt:lpstr>Рябцев</vt:lpstr>
      <vt:lpstr>Соколовський</vt:lpstr>
      <vt:lpstr>Савчук</vt:lpstr>
      <vt:lpstr>Орлянский</vt:lpstr>
      <vt:lpstr>Сєтов</vt:lpstr>
      <vt:lpstr>Кушнерьов</vt:lpstr>
      <vt:lpstr>Лягушин</vt:lpstr>
      <vt:lpstr>Загальна!Заголовки_для_печати</vt:lpstr>
      <vt:lpstr>Кушнерьов!Область_печати</vt:lpstr>
      <vt:lpstr>Лягушин!Область_печати</vt:lpstr>
      <vt:lpstr>Орлянский!Область_печати</vt:lpstr>
      <vt:lpstr>Рябцев!Область_печати</vt:lpstr>
      <vt:lpstr>Савчук!Область_печати</vt:lpstr>
      <vt:lpstr>Сєтов!Область_печати</vt:lpstr>
      <vt:lpstr>Соколовський!Область_печати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2025-01-15T07:21:41Z</cp:lastPrinted>
  <dcterms:created xsi:type="dcterms:W3CDTF">1996-10-08T23:32:33Z</dcterms:created>
  <dcterms:modified xsi:type="dcterms:W3CDTF">2025-04-04T09:36:15Z</dcterms:modified>
</cp:coreProperties>
</file>