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admin\PycharmProjects\PythonProject\3 форма\3 форма\"/>
    </mc:Choice>
  </mc:AlternateContent>
  <xr:revisionPtr revIDLastSave="0" documentId="13_ncr:1_{2E69CBBF-AF81-4906-8425-AABC85C8782D}" xr6:coauthVersionLast="47" xr6:coauthVersionMax="47" xr10:uidLastSave="{00000000-0000-0000-0000-000000000000}"/>
  <bookViews>
    <workbookView xWindow="-98" yWindow="-98" windowWidth="26116" windowHeight="15675" tabRatio="739" xr2:uid="{00000000-000D-0000-FFFF-FFFF00000000}"/>
  </bookViews>
  <sheets>
    <sheet name="Загальна" sheetId="1" r:id="rId1"/>
    <sheet name="Форма 3" sheetId="6" r:id="rId2"/>
  </sheets>
  <definedNames>
    <definedName name="_xlnm.Print_Titles" localSheetId="0">Загальна!$4:$6</definedName>
    <definedName name="_xlnm.Print_Area" localSheetId="0">Загальна!$A$2:$AB$75</definedName>
    <definedName name="_xlnm.Print_Area" localSheetId="1">'Форма 3'!$A$1:$AA$773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97" i="6" l="1"/>
  <c r="L546" i="6"/>
  <c r="M546" i="6"/>
  <c r="N546" i="6"/>
  <c r="O546" i="6"/>
  <c r="K546" i="6"/>
  <c r="K547" i="6" s="1"/>
  <c r="O543" i="6"/>
  <c r="P543" i="6"/>
  <c r="Q543" i="6"/>
  <c r="R543" i="6"/>
  <c r="S543" i="6"/>
  <c r="T543" i="6"/>
  <c r="U543" i="6"/>
  <c r="V543" i="6"/>
  <c r="W543" i="6"/>
  <c r="X543" i="6"/>
  <c r="Y543" i="6"/>
  <c r="Z543" i="6"/>
  <c r="AB38" i="1"/>
  <c r="AB37" i="1"/>
  <c r="AB41" i="1"/>
  <c r="AB40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I59" i="1"/>
  <c r="J58" i="1"/>
  <c r="K58" i="1"/>
  <c r="L58" i="1"/>
  <c r="M58" i="1"/>
  <c r="O58" i="1"/>
  <c r="P58" i="1"/>
  <c r="P60" i="1" s="1"/>
  <c r="Q58" i="1"/>
  <c r="Q60" i="1" s="1"/>
  <c r="R58" i="1"/>
  <c r="S58" i="1"/>
  <c r="S60" i="1" s="1"/>
  <c r="T58" i="1"/>
  <c r="T60" i="1" s="1"/>
  <c r="U58" i="1"/>
  <c r="U60" i="1" s="1"/>
  <c r="V58" i="1"/>
  <c r="V60" i="1" s="1"/>
  <c r="W58" i="1"/>
  <c r="W60" i="1" s="1"/>
  <c r="I58" i="1"/>
  <c r="L57" i="1"/>
  <c r="I57" i="1"/>
  <c r="J57" i="1"/>
  <c r="K57" i="1"/>
  <c r="M57" i="1"/>
  <c r="O57" i="1"/>
  <c r="O60" i="1" l="1"/>
  <c r="R60" i="1"/>
  <c r="L60" i="1"/>
  <c r="M60" i="1"/>
  <c r="K60" i="1"/>
  <c r="J60" i="1"/>
  <c r="AB59" i="1"/>
  <c r="W57" i="1"/>
  <c r="V57" i="1"/>
  <c r="U57" i="1"/>
  <c r="T57" i="1"/>
  <c r="S57" i="1"/>
  <c r="R57" i="1"/>
  <c r="Q57" i="1"/>
  <c r="P57" i="1"/>
  <c r="AB56" i="1"/>
  <c r="Z548" i="6"/>
  <c r="Y548" i="6"/>
  <c r="X548" i="6"/>
  <c r="W548" i="6"/>
  <c r="V548" i="6"/>
  <c r="U548" i="6"/>
  <c r="T548" i="6"/>
  <c r="S548" i="6"/>
  <c r="R548" i="6"/>
  <c r="Q548" i="6"/>
  <c r="P548" i="6"/>
  <c r="O548" i="6"/>
  <c r="N548" i="6"/>
  <c r="M548" i="6"/>
  <c r="L548" i="6"/>
  <c r="K548" i="6"/>
  <c r="AA547" i="6"/>
  <c r="AA548" i="6" s="1"/>
  <c r="Z546" i="6"/>
  <c r="Y546" i="6"/>
  <c r="X546" i="6"/>
  <c r="W546" i="6"/>
  <c r="V546" i="6"/>
  <c r="U546" i="6"/>
  <c r="T546" i="6"/>
  <c r="S546" i="6"/>
  <c r="R546" i="6"/>
  <c r="Q546" i="6"/>
  <c r="P546" i="6"/>
  <c r="N543" i="6"/>
  <c r="M543" i="6"/>
  <c r="L543" i="6"/>
  <c r="K543" i="6"/>
  <c r="AA542" i="6"/>
  <c r="Q549" i="6" l="1"/>
  <c r="Q551" i="6" s="1"/>
  <c r="M549" i="6"/>
  <c r="M551" i="6" s="1"/>
  <c r="U549" i="6"/>
  <c r="U551" i="6" s="1"/>
  <c r="Y549" i="6"/>
  <c r="Y551" i="6" s="1"/>
  <c r="K549" i="6"/>
  <c r="K551" i="6" s="1"/>
  <c r="O549" i="6"/>
  <c r="O551" i="6" s="1"/>
  <c r="S549" i="6"/>
  <c r="S551" i="6" s="1"/>
  <c r="W549" i="6"/>
  <c r="W551" i="6" s="1"/>
  <c r="T549" i="6"/>
  <c r="T551" i="6" s="1"/>
  <c r="L549" i="6"/>
  <c r="L551" i="6" s="1"/>
  <c r="P549" i="6"/>
  <c r="P551" i="6" s="1"/>
  <c r="X549" i="6"/>
  <c r="X551" i="6" s="1"/>
  <c r="AA543" i="6"/>
  <c r="AA546" i="6"/>
  <c r="N549" i="6"/>
  <c r="N551" i="6" s="1"/>
  <c r="R549" i="6"/>
  <c r="R551" i="6" s="1"/>
  <c r="V549" i="6"/>
  <c r="V551" i="6" s="1"/>
  <c r="Z549" i="6"/>
  <c r="Z551" i="6" s="1"/>
  <c r="W54" i="1"/>
  <c r="V54" i="1"/>
  <c r="U54" i="1"/>
  <c r="T54" i="1"/>
  <c r="S54" i="1"/>
  <c r="R54" i="1"/>
  <c r="Q54" i="1"/>
  <c r="P54" i="1"/>
  <c r="O54" i="1"/>
  <c r="N54" i="1"/>
  <c r="N55" i="1" s="1"/>
  <c r="M54" i="1"/>
  <c r="L54" i="1"/>
  <c r="K54" i="1"/>
  <c r="J54" i="1"/>
  <c r="AB53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B50" i="1"/>
  <c r="AB49" i="1"/>
  <c r="Z496" i="6"/>
  <c r="Y496" i="6"/>
  <c r="X496" i="6"/>
  <c r="W496" i="6"/>
  <c r="V496" i="6"/>
  <c r="U496" i="6"/>
  <c r="T496" i="6"/>
  <c r="S496" i="6"/>
  <c r="R496" i="6"/>
  <c r="Q496" i="6"/>
  <c r="P496" i="6"/>
  <c r="O496" i="6"/>
  <c r="N496" i="6"/>
  <c r="M496" i="6"/>
  <c r="L496" i="6"/>
  <c r="K496" i="6"/>
  <c r="AA494" i="6"/>
  <c r="AA493" i="6"/>
  <c r="AA492" i="6"/>
  <c r="AA491" i="6"/>
  <c r="Z490" i="6"/>
  <c r="Z497" i="6" s="1"/>
  <c r="Y490" i="6"/>
  <c r="Y497" i="6" s="1"/>
  <c r="X490" i="6"/>
  <c r="X497" i="6" s="1"/>
  <c r="W490" i="6"/>
  <c r="W497" i="6" s="1"/>
  <c r="V490" i="6"/>
  <c r="V497" i="6" s="1"/>
  <c r="U490" i="6"/>
  <c r="U497" i="6" s="1"/>
  <c r="T490" i="6"/>
  <c r="T497" i="6" s="1"/>
  <c r="S490" i="6"/>
  <c r="S497" i="6" s="1"/>
  <c r="R490" i="6"/>
  <c r="R497" i="6" s="1"/>
  <c r="Q490" i="6"/>
  <c r="Q497" i="6" s="1"/>
  <c r="P490" i="6"/>
  <c r="P497" i="6" s="1"/>
  <c r="O490" i="6"/>
  <c r="O497" i="6" s="1"/>
  <c r="N490" i="6"/>
  <c r="N497" i="6" s="1"/>
  <c r="M490" i="6"/>
  <c r="M497" i="6" s="1"/>
  <c r="L490" i="6"/>
  <c r="L497" i="6" s="1"/>
  <c r="K490" i="6"/>
  <c r="K497" i="6" s="1"/>
  <c r="AA489" i="6"/>
  <c r="AA488" i="6"/>
  <c r="AA487" i="6"/>
  <c r="AA486" i="6"/>
  <c r="AA485" i="6"/>
  <c r="AA484" i="6"/>
  <c r="AA483" i="6"/>
  <c r="AA482" i="6"/>
  <c r="AA481" i="6"/>
  <c r="Z521" i="6"/>
  <c r="Y521" i="6"/>
  <c r="X521" i="6"/>
  <c r="W521" i="6"/>
  <c r="V521" i="6"/>
  <c r="U521" i="6"/>
  <c r="T521" i="6"/>
  <c r="S521" i="6"/>
  <c r="R521" i="6"/>
  <c r="Q521" i="6"/>
  <c r="P521" i="6"/>
  <c r="O521" i="6"/>
  <c r="N521" i="6"/>
  <c r="M521" i="6"/>
  <c r="L521" i="6"/>
  <c r="K521" i="6"/>
  <c r="AA520" i="6"/>
  <c r="AA521" i="6" s="1"/>
  <c r="Z519" i="6"/>
  <c r="Y519" i="6"/>
  <c r="X519" i="6"/>
  <c r="W519" i="6"/>
  <c r="V519" i="6"/>
  <c r="U519" i="6"/>
  <c r="T519" i="6"/>
  <c r="S519" i="6"/>
  <c r="R519" i="6"/>
  <c r="Q519" i="6"/>
  <c r="P519" i="6"/>
  <c r="O519" i="6"/>
  <c r="N519" i="6"/>
  <c r="M519" i="6"/>
  <c r="L519" i="6"/>
  <c r="K519" i="6"/>
  <c r="AA518" i="6"/>
  <c r="AA517" i="6"/>
  <c r="AA516" i="6"/>
  <c r="AA515" i="6"/>
  <c r="AA514" i="6"/>
  <c r="AA513" i="6"/>
  <c r="AA512" i="6"/>
  <c r="AA511" i="6"/>
  <c r="Z403" i="6"/>
  <c r="Y403" i="6"/>
  <c r="X403" i="6"/>
  <c r="W403" i="6"/>
  <c r="V403" i="6"/>
  <c r="U403" i="6"/>
  <c r="T403" i="6"/>
  <c r="S403" i="6"/>
  <c r="R403" i="6"/>
  <c r="Q403" i="6"/>
  <c r="P403" i="6"/>
  <c r="O403" i="6"/>
  <c r="N403" i="6"/>
  <c r="M403" i="6"/>
  <c r="L403" i="6"/>
  <c r="K403" i="6"/>
  <c r="AA402" i="6"/>
  <c r="AA401" i="6"/>
  <c r="AA400" i="6"/>
  <c r="Z399" i="6"/>
  <c r="Y399" i="6"/>
  <c r="X399" i="6"/>
  <c r="W399" i="6"/>
  <c r="V399" i="6"/>
  <c r="U399" i="6"/>
  <c r="T399" i="6"/>
  <c r="S399" i="6"/>
  <c r="R399" i="6"/>
  <c r="Q399" i="6"/>
  <c r="P399" i="6"/>
  <c r="O399" i="6"/>
  <c r="N399" i="6"/>
  <c r="M399" i="6"/>
  <c r="L399" i="6"/>
  <c r="K399" i="6"/>
  <c r="AA398" i="6"/>
  <c r="AA396" i="6"/>
  <c r="AA395" i="6"/>
  <c r="AA394" i="6"/>
  <c r="AA393" i="6"/>
  <c r="AA392" i="6"/>
  <c r="AA391" i="6"/>
  <c r="AA390" i="6"/>
  <c r="AA389" i="6"/>
  <c r="Z374" i="6"/>
  <c r="Y374" i="6"/>
  <c r="X374" i="6"/>
  <c r="W374" i="6"/>
  <c r="V374" i="6"/>
  <c r="U374" i="6"/>
  <c r="T374" i="6"/>
  <c r="S374" i="6"/>
  <c r="R374" i="6"/>
  <c r="Q374" i="6"/>
  <c r="P374" i="6"/>
  <c r="O374" i="6"/>
  <c r="N374" i="6"/>
  <c r="M374" i="6"/>
  <c r="L374" i="6"/>
  <c r="K374" i="6"/>
  <c r="AA373" i="6"/>
  <c r="AA372" i="6"/>
  <c r="AA371" i="6"/>
  <c r="AA370" i="6"/>
  <c r="Z369" i="6"/>
  <c r="Y369" i="6"/>
  <c r="X369" i="6"/>
  <c r="W369" i="6"/>
  <c r="W375" i="6" s="1"/>
  <c r="V369" i="6"/>
  <c r="U369" i="6"/>
  <c r="T369" i="6"/>
  <c r="S369" i="6"/>
  <c r="S375" i="6" s="1"/>
  <c r="R369" i="6"/>
  <c r="Q369" i="6"/>
  <c r="P369" i="6"/>
  <c r="O369" i="6"/>
  <c r="O375" i="6" s="1"/>
  <c r="N369" i="6"/>
  <c r="M369" i="6"/>
  <c r="L369" i="6"/>
  <c r="K369" i="6"/>
  <c r="K375" i="6" s="1"/>
  <c r="AA368" i="6"/>
  <c r="AA367" i="6"/>
  <c r="AA366" i="6"/>
  <c r="AA365" i="6"/>
  <c r="AA364" i="6"/>
  <c r="AA363" i="6"/>
  <c r="AA362" i="6"/>
  <c r="Z460" i="6"/>
  <c r="Y460" i="6"/>
  <c r="X460" i="6"/>
  <c r="W460" i="6"/>
  <c r="V460" i="6"/>
  <c r="U460" i="6"/>
  <c r="T460" i="6"/>
  <c r="S460" i="6"/>
  <c r="R460" i="6"/>
  <c r="Q460" i="6"/>
  <c r="P460" i="6"/>
  <c r="O460" i="6"/>
  <c r="N460" i="6"/>
  <c r="M460" i="6"/>
  <c r="L460" i="6"/>
  <c r="K460" i="6"/>
  <c r="AA458" i="6"/>
  <c r="AA457" i="6"/>
  <c r="AA456" i="6"/>
  <c r="AA455" i="6"/>
  <c r="Z454" i="6"/>
  <c r="Y454" i="6"/>
  <c r="X454" i="6"/>
  <c r="W454" i="6"/>
  <c r="V454" i="6"/>
  <c r="U454" i="6"/>
  <c r="T454" i="6"/>
  <c r="S454" i="6"/>
  <c r="R454" i="6"/>
  <c r="Q454" i="6"/>
  <c r="P454" i="6"/>
  <c r="O454" i="6"/>
  <c r="N454" i="6"/>
  <c r="M454" i="6"/>
  <c r="L454" i="6"/>
  <c r="K454" i="6"/>
  <c r="AA453" i="6"/>
  <c r="AA452" i="6"/>
  <c r="AA451" i="6"/>
  <c r="AA450" i="6"/>
  <c r="AA449" i="6"/>
  <c r="AA448" i="6"/>
  <c r="AA447" i="6"/>
  <c r="Z432" i="6"/>
  <c r="Y432" i="6"/>
  <c r="X432" i="6"/>
  <c r="W432" i="6"/>
  <c r="V432" i="6"/>
  <c r="U432" i="6"/>
  <c r="T432" i="6"/>
  <c r="S432" i="6"/>
  <c r="R432" i="6"/>
  <c r="Q432" i="6"/>
  <c r="P432" i="6"/>
  <c r="O432" i="6"/>
  <c r="N432" i="6"/>
  <c r="M432" i="6"/>
  <c r="L432" i="6"/>
  <c r="K432" i="6"/>
  <c r="AA430" i="6"/>
  <c r="AA429" i="6"/>
  <c r="Z428" i="6"/>
  <c r="Y428" i="6"/>
  <c r="X428" i="6"/>
  <c r="W428" i="6"/>
  <c r="V428" i="6"/>
  <c r="U428" i="6"/>
  <c r="T428" i="6"/>
  <c r="S428" i="6"/>
  <c r="R428" i="6"/>
  <c r="Q428" i="6"/>
  <c r="P428" i="6"/>
  <c r="O428" i="6"/>
  <c r="N428" i="6"/>
  <c r="M428" i="6"/>
  <c r="L428" i="6"/>
  <c r="K428" i="6"/>
  <c r="AA427" i="6"/>
  <c r="AA426" i="6"/>
  <c r="AA425" i="6"/>
  <c r="AA424" i="6"/>
  <c r="L627" i="6"/>
  <c r="AA549" i="6" l="1"/>
  <c r="AA550" i="6" s="1"/>
  <c r="N58" i="1"/>
  <c r="N57" i="1"/>
  <c r="AB55" i="1"/>
  <c r="AB57" i="1" s="1"/>
  <c r="AB51" i="1"/>
  <c r="AA496" i="6"/>
  <c r="M461" i="6"/>
  <c r="M463" i="6" s="1"/>
  <c r="M522" i="6"/>
  <c r="M524" i="6" s="1"/>
  <c r="U522" i="6"/>
  <c r="U524" i="6" s="1"/>
  <c r="Y522" i="6"/>
  <c r="Y524" i="6" s="1"/>
  <c r="L433" i="6"/>
  <c r="P433" i="6"/>
  <c r="X433" i="6"/>
  <c r="N433" i="6"/>
  <c r="R433" i="6"/>
  <c r="V433" i="6"/>
  <c r="Z433" i="6"/>
  <c r="T433" i="6"/>
  <c r="AA490" i="6"/>
  <c r="N404" i="6"/>
  <c r="R404" i="6"/>
  <c r="V404" i="6"/>
  <c r="Z404" i="6"/>
  <c r="N522" i="6"/>
  <c r="N524" i="6" s="1"/>
  <c r="R522" i="6"/>
  <c r="R524" i="6" s="1"/>
  <c r="V522" i="6"/>
  <c r="V524" i="6" s="1"/>
  <c r="Z522" i="6"/>
  <c r="Z524" i="6" s="1"/>
  <c r="K522" i="6"/>
  <c r="K524" i="6" s="1"/>
  <c r="O522" i="6"/>
  <c r="O524" i="6" s="1"/>
  <c r="S522" i="6"/>
  <c r="S524" i="6" s="1"/>
  <c r="W522" i="6"/>
  <c r="W524" i="6" s="1"/>
  <c r="Q522" i="6"/>
  <c r="Q524" i="6" s="1"/>
  <c r="L522" i="6"/>
  <c r="L524" i="6" s="1"/>
  <c r="P522" i="6"/>
  <c r="P524" i="6" s="1"/>
  <c r="T522" i="6"/>
  <c r="T524" i="6" s="1"/>
  <c r="X522" i="6"/>
  <c r="X524" i="6" s="1"/>
  <c r="AA519" i="6"/>
  <c r="AA522" i="6" s="1"/>
  <c r="P375" i="6"/>
  <c r="Q461" i="6"/>
  <c r="Q463" i="6" s="1"/>
  <c r="Y461" i="6"/>
  <c r="Y463" i="6" s="1"/>
  <c r="X375" i="6"/>
  <c r="M404" i="6"/>
  <c r="U375" i="6"/>
  <c r="K433" i="6"/>
  <c r="O433" i="6"/>
  <c r="S433" i="6"/>
  <c r="W433" i="6"/>
  <c r="AA403" i="6"/>
  <c r="L404" i="6"/>
  <c r="P404" i="6"/>
  <c r="P406" i="6" s="1"/>
  <c r="T404" i="6"/>
  <c r="X404" i="6"/>
  <c r="M375" i="6"/>
  <c r="Y375" i="6"/>
  <c r="U461" i="6"/>
  <c r="U463" i="6" s="1"/>
  <c r="Q375" i="6"/>
  <c r="L375" i="6"/>
  <c r="T375" i="6"/>
  <c r="P461" i="6"/>
  <c r="P463" i="6" s="1"/>
  <c r="AA369" i="6"/>
  <c r="N375" i="6"/>
  <c r="R375" i="6"/>
  <c r="V375" i="6"/>
  <c r="Z375" i="6"/>
  <c r="Q404" i="6"/>
  <c r="U404" i="6"/>
  <c r="Y404" i="6"/>
  <c r="L461" i="6"/>
  <c r="L463" i="6" s="1"/>
  <c r="T461" i="6"/>
  <c r="T463" i="6" s="1"/>
  <c r="X461" i="6"/>
  <c r="X463" i="6" s="1"/>
  <c r="AA428" i="6"/>
  <c r="M433" i="6"/>
  <c r="Q433" i="6"/>
  <c r="U433" i="6"/>
  <c r="Y433" i="6"/>
  <c r="N461" i="6"/>
  <c r="N463" i="6" s="1"/>
  <c r="R461" i="6"/>
  <c r="R463" i="6" s="1"/>
  <c r="V461" i="6"/>
  <c r="V463" i="6" s="1"/>
  <c r="Z461" i="6"/>
  <c r="Z463" i="6" s="1"/>
  <c r="AA374" i="6"/>
  <c r="K404" i="6"/>
  <c r="K406" i="6" s="1"/>
  <c r="O404" i="6"/>
  <c r="S404" i="6"/>
  <c r="S406" i="6" s="1"/>
  <c r="W404" i="6"/>
  <c r="W406" i="6" s="1"/>
  <c r="K461" i="6"/>
  <c r="K463" i="6" s="1"/>
  <c r="O461" i="6"/>
  <c r="O463" i="6" s="1"/>
  <c r="S461" i="6"/>
  <c r="S463" i="6" s="1"/>
  <c r="W461" i="6"/>
  <c r="W463" i="6" s="1"/>
  <c r="AA399" i="6"/>
  <c r="O406" i="6"/>
  <c r="AA454" i="6"/>
  <c r="AA460" i="6"/>
  <c r="AA432" i="6"/>
  <c r="L271" i="6"/>
  <c r="M271" i="6"/>
  <c r="N271" i="6"/>
  <c r="K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N60" i="1" l="1"/>
  <c r="AB58" i="1"/>
  <c r="T406" i="6"/>
  <c r="AA497" i="6"/>
  <c r="AA523" i="6" s="1"/>
  <c r="V406" i="6"/>
  <c r="N406" i="6"/>
  <c r="Z406" i="6"/>
  <c r="R406" i="6"/>
  <c r="AA404" i="6"/>
  <c r="Q406" i="6"/>
  <c r="L406" i="6"/>
  <c r="M406" i="6"/>
  <c r="X406" i="6"/>
  <c r="Y406" i="6"/>
  <c r="U406" i="6"/>
  <c r="AA433" i="6"/>
  <c r="AA461" i="6"/>
  <c r="AA375" i="6"/>
  <c r="AA462" i="6" l="1"/>
  <c r="AA405" i="6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AB42" i="1" l="1"/>
  <c r="S9" i="1"/>
  <c r="Z281" i="6"/>
  <c r="Y281" i="6"/>
  <c r="X281" i="6"/>
  <c r="W281" i="6"/>
  <c r="V281" i="6"/>
  <c r="U281" i="6"/>
  <c r="T281" i="6"/>
  <c r="S281" i="6"/>
  <c r="R281" i="6"/>
  <c r="Q281" i="6"/>
  <c r="P281" i="6"/>
  <c r="O281" i="6"/>
  <c r="N281" i="6"/>
  <c r="M281" i="6"/>
  <c r="L281" i="6"/>
  <c r="K281" i="6"/>
  <c r="AA280" i="6"/>
  <c r="AA281" i="6" s="1"/>
  <c r="Z279" i="6"/>
  <c r="Y279" i="6"/>
  <c r="X279" i="6"/>
  <c r="W279" i="6"/>
  <c r="V279" i="6"/>
  <c r="U279" i="6"/>
  <c r="T279" i="6"/>
  <c r="S279" i="6"/>
  <c r="R279" i="6"/>
  <c r="Q279" i="6"/>
  <c r="P279" i="6"/>
  <c r="O279" i="6"/>
  <c r="N279" i="6"/>
  <c r="M279" i="6"/>
  <c r="L279" i="6"/>
  <c r="K279" i="6"/>
  <c r="AA277" i="6"/>
  <c r="AA276" i="6"/>
  <c r="AA275" i="6"/>
  <c r="AA274" i="6"/>
  <c r="AA273" i="6"/>
  <c r="AA272" i="6"/>
  <c r="AA270" i="6"/>
  <c r="AA269" i="6"/>
  <c r="AA268" i="6"/>
  <c r="AA267" i="6"/>
  <c r="AA266" i="6"/>
  <c r="AA265" i="6"/>
  <c r="AA264" i="6"/>
  <c r="AA263" i="6"/>
  <c r="AA262" i="6"/>
  <c r="AA261" i="6"/>
  <c r="AA260" i="6"/>
  <c r="AA259" i="6"/>
  <c r="AA258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AA60" i="6"/>
  <c r="AA59" i="6"/>
  <c r="AA58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AA26" i="6"/>
  <c r="AA28" i="6" s="1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AA24" i="6"/>
  <c r="AA23" i="6"/>
  <c r="AA22" i="6"/>
  <c r="AA21" i="6"/>
  <c r="AA20" i="6"/>
  <c r="AA19" i="6"/>
  <c r="AA18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AA15" i="6"/>
  <c r="AA14" i="6"/>
  <c r="AA13" i="6"/>
  <c r="AA12" i="6"/>
  <c r="AA11" i="6"/>
  <c r="AA10" i="6"/>
  <c r="AA9" i="6"/>
  <c r="AA302" i="6"/>
  <c r="AA303" i="6"/>
  <c r="AA304" i="6"/>
  <c r="AA305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7" i="6"/>
  <c r="AA308" i="6"/>
  <c r="AA309" i="6"/>
  <c r="AA310" i="6"/>
  <c r="K312" i="6"/>
  <c r="L312" i="6"/>
  <c r="M312" i="6"/>
  <c r="M313" i="6" s="1"/>
  <c r="N312" i="6"/>
  <c r="O312" i="6"/>
  <c r="O313" i="6" s="1"/>
  <c r="P312" i="6"/>
  <c r="Q312" i="6"/>
  <c r="Q313" i="6" s="1"/>
  <c r="R312" i="6"/>
  <c r="S312" i="6"/>
  <c r="S313" i="6" s="1"/>
  <c r="T312" i="6"/>
  <c r="U312" i="6"/>
  <c r="U313" i="6" s="1"/>
  <c r="V312" i="6"/>
  <c r="W312" i="6"/>
  <c r="W313" i="6" s="1"/>
  <c r="X312" i="6"/>
  <c r="Y312" i="6"/>
  <c r="Y313" i="6" s="1"/>
  <c r="Z312" i="6"/>
  <c r="K313" i="6"/>
  <c r="AA327" i="6"/>
  <c r="AA328" i="6"/>
  <c r="AA329" i="6"/>
  <c r="AA330" i="6"/>
  <c r="AA331" i="6"/>
  <c r="AA332" i="6"/>
  <c r="AA333" i="6"/>
  <c r="AB7" i="1"/>
  <c r="AB8" i="1"/>
  <c r="W11" i="1"/>
  <c r="V11" i="1"/>
  <c r="U11" i="1"/>
  <c r="T11" i="1"/>
  <c r="R11" i="1"/>
  <c r="Q11" i="1"/>
  <c r="P11" i="1"/>
  <c r="O11" i="1"/>
  <c r="N11" i="1"/>
  <c r="M11" i="1"/>
  <c r="L11" i="1"/>
  <c r="K11" i="1"/>
  <c r="J11" i="1"/>
  <c r="I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W9" i="1"/>
  <c r="V9" i="1"/>
  <c r="U9" i="1"/>
  <c r="T9" i="1"/>
  <c r="R9" i="1"/>
  <c r="Q9" i="1"/>
  <c r="P9" i="1"/>
  <c r="O9" i="1"/>
  <c r="N9" i="1"/>
  <c r="M9" i="1"/>
  <c r="L9" i="1"/>
  <c r="K9" i="1"/>
  <c r="J9" i="1"/>
  <c r="I9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I44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I43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B29" i="1"/>
  <c r="AB28" i="1"/>
  <c r="AA271" i="6" l="1"/>
  <c r="S12" i="1"/>
  <c r="U45" i="1"/>
  <c r="Q45" i="1"/>
  <c r="M45" i="1"/>
  <c r="AA306" i="6"/>
  <c r="K12" i="1"/>
  <c r="O12" i="1"/>
  <c r="W12" i="1"/>
  <c r="T45" i="1"/>
  <c r="P45" i="1"/>
  <c r="L45" i="1"/>
  <c r="W45" i="1"/>
  <c r="O45" i="1"/>
  <c r="AB10" i="1"/>
  <c r="V45" i="1"/>
  <c r="R45" i="1"/>
  <c r="N45" i="1"/>
  <c r="I12" i="1"/>
  <c r="M12" i="1"/>
  <c r="Q12" i="1"/>
  <c r="U12" i="1"/>
  <c r="AB11" i="1"/>
  <c r="K45" i="1"/>
  <c r="S45" i="1"/>
  <c r="J45" i="1"/>
  <c r="AB9" i="1"/>
  <c r="AA57" i="6"/>
  <c r="K282" i="6"/>
  <c r="K284" i="6" s="1"/>
  <c r="M282" i="6"/>
  <c r="M284" i="6" s="1"/>
  <c r="O282" i="6"/>
  <c r="O284" i="6" s="1"/>
  <c r="Q282" i="6"/>
  <c r="Q284" i="6" s="1"/>
  <c r="S282" i="6"/>
  <c r="S284" i="6" s="1"/>
  <c r="U282" i="6"/>
  <c r="U284" i="6" s="1"/>
  <c r="W282" i="6"/>
  <c r="W284" i="6" s="1"/>
  <c r="Y282" i="6"/>
  <c r="Y284" i="6" s="1"/>
  <c r="AA279" i="6"/>
  <c r="L282" i="6"/>
  <c r="L284" i="6" s="1"/>
  <c r="N282" i="6"/>
  <c r="N284" i="6" s="1"/>
  <c r="P282" i="6"/>
  <c r="P284" i="6" s="1"/>
  <c r="R282" i="6"/>
  <c r="R284" i="6" s="1"/>
  <c r="T282" i="6"/>
  <c r="T284" i="6" s="1"/>
  <c r="V282" i="6"/>
  <c r="V284" i="6" s="1"/>
  <c r="X282" i="6"/>
  <c r="X284" i="6" s="1"/>
  <c r="Z282" i="6"/>
  <c r="Z284" i="6" s="1"/>
  <c r="AA25" i="6"/>
  <c r="L29" i="6"/>
  <c r="N29" i="6"/>
  <c r="P29" i="6"/>
  <c r="R29" i="6"/>
  <c r="T29" i="6"/>
  <c r="V29" i="6"/>
  <c r="X29" i="6"/>
  <c r="Z29" i="6"/>
  <c r="L65" i="6"/>
  <c r="L67" i="6" s="1"/>
  <c r="N65" i="6"/>
  <c r="N67" i="6" s="1"/>
  <c r="P65" i="6"/>
  <c r="R65" i="6"/>
  <c r="R67" i="6" s="1"/>
  <c r="T65" i="6"/>
  <c r="T67" i="6" s="1"/>
  <c r="V65" i="6"/>
  <c r="V67" i="6" s="1"/>
  <c r="X65" i="6"/>
  <c r="X67" i="6" s="1"/>
  <c r="Z65" i="6"/>
  <c r="Z67" i="6" s="1"/>
  <c r="Z313" i="6"/>
  <c r="X313" i="6"/>
  <c r="V313" i="6"/>
  <c r="T313" i="6"/>
  <c r="R313" i="6"/>
  <c r="P313" i="6"/>
  <c r="N313" i="6"/>
  <c r="L313" i="6"/>
  <c r="AA312" i="6"/>
  <c r="AA17" i="6"/>
  <c r="K29" i="6"/>
  <c r="M29" i="6"/>
  <c r="O29" i="6"/>
  <c r="Q29" i="6"/>
  <c r="S29" i="6"/>
  <c r="U29" i="6"/>
  <c r="W29" i="6"/>
  <c r="Y29" i="6"/>
  <c r="AA62" i="6"/>
  <c r="K65" i="6"/>
  <c r="M65" i="6"/>
  <c r="O65" i="6"/>
  <c r="Q65" i="6"/>
  <c r="S65" i="6"/>
  <c r="U65" i="6"/>
  <c r="W65" i="6"/>
  <c r="Y65" i="6"/>
  <c r="J12" i="1"/>
  <c r="L12" i="1"/>
  <c r="N12" i="1"/>
  <c r="P12" i="1"/>
  <c r="R12" i="1"/>
  <c r="T12" i="1"/>
  <c r="V12" i="1"/>
  <c r="AB30" i="1"/>
  <c r="P67" i="6" l="1"/>
  <c r="AB12" i="1"/>
  <c r="AA65" i="6"/>
  <c r="S67" i="6"/>
  <c r="AA29" i="6"/>
  <c r="AA282" i="6"/>
  <c r="AA283" i="6" s="1"/>
  <c r="K67" i="6"/>
  <c r="W67" i="6"/>
  <c r="O67" i="6"/>
  <c r="AA313" i="6"/>
  <c r="Y67" i="6"/>
  <c r="U67" i="6"/>
  <c r="Q67" i="6"/>
  <c r="M67" i="6"/>
  <c r="K126" i="6"/>
  <c r="AA66" i="6" l="1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AA103" i="6"/>
  <c r="AA104" i="6" s="1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AA100" i="6"/>
  <c r="AA99" i="6"/>
  <c r="AA98" i="6"/>
  <c r="AA97" i="6"/>
  <c r="AA96" i="6"/>
  <c r="AA95" i="6"/>
  <c r="AA94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AA89" i="6"/>
  <c r="AA88" i="6"/>
  <c r="AA87" i="6"/>
  <c r="AA86" i="6"/>
  <c r="AA85" i="6"/>
  <c r="R105" i="6" l="1"/>
  <c r="V105" i="6"/>
  <c r="Z105" i="6"/>
  <c r="N105" i="6"/>
  <c r="K105" i="6"/>
  <c r="S105" i="6"/>
  <c r="P105" i="6"/>
  <c r="X105" i="6"/>
  <c r="AA93" i="6"/>
  <c r="O105" i="6"/>
  <c r="W105" i="6"/>
  <c r="L105" i="6"/>
  <c r="T105" i="6"/>
  <c r="M105" i="6"/>
  <c r="Q105" i="6"/>
  <c r="U105" i="6"/>
  <c r="Y105" i="6"/>
  <c r="AA102" i="6"/>
  <c r="AA105" i="6" l="1"/>
  <c r="AA727" i="6" l="1"/>
  <c r="AA726" i="6"/>
  <c r="S65" i="1" l="1"/>
  <c r="L231" i="6"/>
  <c r="L196" i="6"/>
  <c r="U679" i="6" l="1"/>
  <c r="J65" i="1" l="1"/>
  <c r="K65" i="1"/>
  <c r="L65" i="1"/>
  <c r="M65" i="1"/>
  <c r="N65" i="1"/>
  <c r="O65" i="1"/>
  <c r="P65" i="1"/>
  <c r="Q65" i="1"/>
  <c r="R65" i="1"/>
  <c r="T65" i="1"/>
  <c r="U65" i="1"/>
  <c r="V65" i="1"/>
  <c r="W65" i="1"/>
  <c r="I65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I64" i="1"/>
  <c r="I22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AB62" i="1"/>
  <c r="AB65" i="1" s="1"/>
  <c r="AB61" i="1"/>
  <c r="AB64" i="1" s="1"/>
  <c r="L679" i="6"/>
  <c r="L599" i="6"/>
  <c r="K599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K231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L334" i="6"/>
  <c r="K334" i="6"/>
  <c r="AB63" i="1" l="1"/>
  <c r="AA595" i="6"/>
  <c r="AA594" i="6"/>
  <c r="AA593" i="6"/>
  <c r="AA592" i="6"/>
  <c r="AA569" i="6"/>
  <c r="AA728" i="6" l="1"/>
  <c r="AA626" i="6"/>
  <c r="AA230" i="6" l="1"/>
  <c r="AA155" i="6" l="1"/>
  <c r="AA236" i="6"/>
  <c r="AA228" i="6"/>
  <c r="K196" i="6"/>
  <c r="K158" i="6"/>
  <c r="AA227" i="6"/>
  <c r="AA702" i="6"/>
  <c r="AA225" i="6"/>
  <c r="AA223" i="6"/>
  <c r="AA226" i="6"/>
  <c r="AA698" i="6"/>
  <c r="AA678" i="6"/>
  <c r="Z759" i="6"/>
  <c r="Y759" i="6"/>
  <c r="X759" i="6"/>
  <c r="W759" i="6"/>
  <c r="V759" i="6"/>
  <c r="U759" i="6"/>
  <c r="T759" i="6"/>
  <c r="S759" i="6"/>
  <c r="R759" i="6"/>
  <c r="Q759" i="6"/>
  <c r="P759" i="6"/>
  <c r="O759" i="6"/>
  <c r="N759" i="6"/>
  <c r="M759" i="6"/>
  <c r="L759" i="6"/>
  <c r="K759" i="6"/>
  <c r="AA758" i="6"/>
  <c r="AA757" i="6"/>
  <c r="AA756" i="6"/>
  <c r="AA755" i="6"/>
  <c r="Z754" i="6"/>
  <c r="Y754" i="6"/>
  <c r="X754" i="6"/>
  <c r="W754" i="6"/>
  <c r="V754" i="6"/>
  <c r="U754" i="6"/>
  <c r="T754" i="6"/>
  <c r="S754" i="6"/>
  <c r="R754" i="6"/>
  <c r="Q754" i="6"/>
  <c r="P754" i="6"/>
  <c r="O754" i="6"/>
  <c r="N754" i="6"/>
  <c r="M754" i="6"/>
  <c r="L754" i="6"/>
  <c r="K754" i="6"/>
  <c r="AA753" i="6"/>
  <c r="AA752" i="6"/>
  <c r="AA751" i="6"/>
  <c r="AA750" i="6"/>
  <c r="AA749" i="6"/>
  <c r="Z658" i="6"/>
  <c r="Y658" i="6"/>
  <c r="X658" i="6"/>
  <c r="W658" i="6"/>
  <c r="V658" i="6"/>
  <c r="U658" i="6"/>
  <c r="T658" i="6"/>
  <c r="S658" i="6"/>
  <c r="R658" i="6"/>
  <c r="Q658" i="6"/>
  <c r="P658" i="6"/>
  <c r="O658" i="6"/>
  <c r="N658" i="6"/>
  <c r="M658" i="6"/>
  <c r="L658" i="6"/>
  <c r="K658" i="6"/>
  <c r="AA656" i="6"/>
  <c r="AA655" i="6"/>
  <c r="AA654" i="6"/>
  <c r="Z653" i="6"/>
  <c r="Y653" i="6"/>
  <c r="X653" i="6"/>
  <c r="W653" i="6"/>
  <c r="V653" i="6"/>
  <c r="U653" i="6"/>
  <c r="T653" i="6"/>
  <c r="S653" i="6"/>
  <c r="R653" i="6"/>
  <c r="Q653" i="6"/>
  <c r="P653" i="6"/>
  <c r="O653" i="6"/>
  <c r="N653" i="6"/>
  <c r="M653" i="6"/>
  <c r="L653" i="6"/>
  <c r="K653" i="6"/>
  <c r="AA651" i="6"/>
  <c r="AA650" i="6"/>
  <c r="AA649" i="6"/>
  <c r="AA648" i="6"/>
  <c r="Z630" i="6"/>
  <c r="Y630" i="6"/>
  <c r="X630" i="6"/>
  <c r="W630" i="6"/>
  <c r="V630" i="6"/>
  <c r="U630" i="6"/>
  <c r="T630" i="6"/>
  <c r="S630" i="6"/>
  <c r="R630" i="6"/>
  <c r="Q630" i="6"/>
  <c r="P630" i="6"/>
  <c r="O630" i="6"/>
  <c r="N630" i="6"/>
  <c r="M630" i="6"/>
  <c r="L630" i="6"/>
  <c r="K630" i="6"/>
  <c r="AA628" i="6"/>
  <c r="AA630" i="6" s="1"/>
  <c r="Z627" i="6"/>
  <c r="Y627" i="6"/>
  <c r="X627" i="6"/>
  <c r="W627" i="6"/>
  <c r="V627" i="6"/>
  <c r="U627" i="6"/>
  <c r="T627" i="6"/>
  <c r="S627" i="6"/>
  <c r="R627" i="6"/>
  <c r="Q627" i="6"/>
  <c r="P627" i="6"/>
  <c r="O627" i="6"/>
  <c r="N627" i="6"/>
  <c r="M627" i="6"/>
  <c r="K627" i="6"/>
  <c r="AA625" i="6"/>
  <c r="Z734" i="6"/>
  <c r="Y734" i="6"/>
  <c r="X734" i="6"/>
  <c r="W734" i="6"/>
  <c r="V734" i="6"/>
  <c r="U734" i="6"/>
  <c r="T734" i="6"/>
  <c r="S734" i="6"/>
  <c r="R734" i="6"/>
  <c r="Q734" i="6"/>
  <c r="P734" i="6"/>
  <c r="O734" i="6"/>
  <c r="N734" i="6"/>
  <c r="M734" i="6"/>
  <c r="L734" i="6"/>
  <c r="K734" i="6"/>
  <c r="AA732" i="6"/>
  <c r="AA731" i="6"/>
  <c r="Z730" i="6"/>
  <c r="Y730" i="6"/>
  <c r="X730" i="6"/>
  <c r="W730" i="6"/>
  <c r="V730" i="6"/>
  <c r="U730" i="6"/>
  <c r="T730" i="6"/>
  <c r="S730" i="6"/>
  <c r="R730" i="6"/>
  <c r="Q730" i="6"/>
  <c r="P730" i="6"/>
  <c r="O730" i="6"/>
  <c r="N730" i="6"/>
  <c r="M730" i="6"/>
  <c r="L730" i="6"/>
  <c r="K730" i="6"/>
  <c r="AA729" i="6"/>
  <c r="Z705" i="6"/>
  <c r="Y705" i="6"/>
  <c r="X705" i="6"/>
  <c r="W705" i="6"/>
  <c r="V705" i="6"/>
  <c r="U705" i="6"/>
  <c r="T705" i="6"/>
  <c r="S705" i="6"/>
  <c r="R705" i="6"/>
  <c r="Q705" i="6"/>
  <c r="P705" i="6"/>
  <c r="O705" i="6"/>
  <c r="N705" i="6"/>
  <c r="M705" i="6"/>
  <c r="L705" i="6"/>
  <c r="K705" i="6"/>
  <c r="AA704" i="6"/>
  <c r="AA705" i="6" s="1"/>
  <c r="Z703" i="6"/>
  <c r="Y703" i="6"/>
  <c r="X703" i="6"/>
  <c r="W703" i="6"/>
  <c r="V703" i="6"/>
  <c r="U703" i="6"/>
  <c r="T703" i="6"/>
  <c r="S703" i="6"/>
  <c r="R703" i="6"/>
  <c r="Q703" i="6"/>
  <c r="P703" i="6"/>
  <c r="O703" i="6"/>
  <c r="N703" i="6"/>
  <c r="M703" i="6"/>
  <c r="L703" i="6"/>
  <c r="K703" i="6"/>
  <c r="AA701" i="6"/>
  <c r="AA700" i="6"/>
  <c r="AA699" i="6"/>
  <c r="AA697" i="6"/>
  <c r="Z682" i="6"/>
  <c r="Y682" i="6"/>
  <c r="X682" i="6"/>
  <c r="W682" i="6"/>
  <c r="V682" i="6"/>
  <c r="U682" i="6"/>
  <c r="T682" i="6"/>
  <c r="S682" i="6"/>
  <c r="R682" i="6"/>
  <c r="Q682" i="6"/>
  <c r="P682" i="6"/>
  <c r="O682" i="6"/>
  <c r="N682" i="6"/>
  <c r="M682" i="6"/>
  <c r="L682" i="6"/>
  <c r="K682" i="6"/>
  <c r="AA680" i="6"/>
  <c r="AA682" i="6" s="1"/>
  <c r="Z679" i="6"/>
  <c r="Y679" i="6"/>
  <c r="X679" i="6"/>
  <c r="W679" i="6"/>
  <c r="V679" i="6"/>
  <c r="T679" i="6"/>
  <c r="S679" i="6"/>
  <c r="R679" i="6"/>
  <c r="Q679" i="6"/>
  <c r="P679" i="6"/>
  <c r="O679" i="6"/>
  <c r="O683" i="6" s="1"/>
  <c r="N679" i="6"/>
  <c r="M679" i="6"/>
  <c r="K679" i="6"/>
  <c r="AA677" i="6"/>
  <c r="Z602" i="6"/>
  <c r="Y602" i="6"/>
  <c r="X602" i="6"/>
  <c r="W602" i="6"/>
  <c r="V602" i="6"/>
  <c r="U602" i="6"/>
  <c r="T602" i="6"/>
  <c r="S602" i="6"/>
  <c r="R602" i="6"/>
  <c r="Q602" i="6"/>
  <c r="P602" i="6"/>
  <c r="O602" i="6"/>
  <c r="N602" i="6"/>
  <c r="M602" i="6"/>
  <c r="L602" i="6"/>
  <c r="K602" i="6"/>
  <c r="AA600" i="6"/>
  <c r="AA602" i="6" s="1"/>
  <c r="Z599" i="6"/>
  <c r="Y599" i="6"/>
  <c r="X599" i="6"/>
  <c r="W599" i="6"/>
  <c r="V599" i="6"/>
  <c r="U599" i="6"/>
  <c r="T599" i="6"/>
  <c r="S599" i="6"/>
  <c r="R599" i="6"/>
  <c r="Q599" i="6"/>
  <c r="P599" i="6"/>
  <c r="O599" i="6"/>
  <c r="N599" i="6"/>
  <c r="M599" i="6"/>
  <c r="AA598" i="6"/>
  <c r="AA597" i="6"/>
  <c r="AA596" i="6"/>
  <c r="AA576" i="6"/>
  <c r="Z576" i="6"/>
  <c r="Y576" i="6"/>
  <c r="X576" i="6"/>
  <c r="W576" i="6"/>
  <c r="V576" i="6"/>
  <c r="U576" i="6"/>
  <c r="T576" i="6"/>
  <c r="S576" i="6"/>
  <c r="R576" i="6"/>
  <c r="Q576" i="6"/>
  <c r="P576" i="6"/>
  <c r="O576" i="6"/>
  <c r="N576" i="6"/>
  <c r="M576" i="6"/>
  <c r="L576" i="6"/>
  <c r="K576" i="6"/>
  <c r="Z574" i="6"/>
  <c r="Y574" i="6"/>
  <c r="X574" i="6"/>
  <c r="W574" i="6"/>
  <c r="V574" i="6"/>
  <c r="U574" i="6"/>
  <c r="T574" i="6"/>
  <c r="S574" i="6"/>
  <c r="R574" i="6"/>
  <c r="Q574" i="6"/>
  <c r="P574" i="6"/>
  <c r="O574" i="6"/>
  <c r="N574" i="6"/>
  <c r="M574" i="6"/>
  <c r="L574" i="6"/>
  <c r="K574" i="6"/>
  <c r="AA572" i="6"/>
  <c r="AA571" i="6"/>
  <c r="AA570" i="6"/>
  <c r="Z341" i="6"/>
  <c r="Y341" i="6"/>
  <c r="X341" i="6"/>
  <c r="W341" i="6"/>
  <c r="V341" i="6"/>
  <c r="U341" i="6"/>
  <c r="T341" i="6"/>
  <c r="S341" i="6"/>
  <c r="R341" i="6"/>
  <c r="Q341" i="6"/>
  <c r="P341" i="6"/>
  <c r="O341" i="6"/>
  <c r="N341" i="6"/>
  <c r="M341" i="6"/>
  <c r="L341" i="6"/>
  <c r="K341" i="6"/>
  <c r="AA339" i="6"/>
  <c r="AA338" i="6"/>
  <c r="AA337" i="6"/>
  <c r="AA336" i="6"/>
  <c r="AA335" i="6"/>
  <c r="Z334" i="6"/>
  <c r="Z237" i="6"/>
  <c r="Z238" i="6" s="1"/>
  <c r="Y237" i="6"/>
  <c r="X237" i="6"/>
  <c r="W237" i="6"/>
  <c r="V237" i="6"/>
  <c r="U237" i="6"/>
  <c r="T237" i="6"/>
  <c r="S237" i="6"/>
  <c r="R237" i="6"/>
  <c r="Q237" i="6"/>
  <c r="Q238" i="6" s="1"/>
  <c r="P237" i="6"/>
  <c r="O237" i="6"/>
  <c r="N237" i="6"/>
  <c r="M237" i="6"/>
  <c r="L237" i="6"/>
  <c r="K237" i="6"/>
  <c r="K238" i="6" s="1"/>
  <c r="AA235" i="6"/>
  <c r="AA234" i="6"/>
  <c r="AA233" i="6"/>
  <c r="AA232" i="6"/>
  <c r="AA229" i="6"/>
  <c r="AA224" i="6"/>
  <c r="AA222" i="6"/>
  <c r="AA221" i="6"/>
  <c r="AA220" i="6"/>
  <c r="AA219" i="6"/>
  <c r="AA218" i="6"/>
  <c r="Z203" i="6"/>
  <c r="Y203" i="6"/>
  <c r="X203" i="6"/>
  <c r="W203" i="6"/>
  <c r="V203" i="6"/>
  <c r="U203" i="6"/>
  <c r="T203" i="6"/>
  <c r="S203" i="6"/>
  <c r="R203" i="6"/>
  <c r="Q203" i="6"/>
  <c r="P203" i="6"/>
  <c r="O203" i="6"/>
  <c r="N203" i="6"/>
  <c r="M203" i="6"/>
  <c r="L203" i="6"/>
  <c r="K203" i="6"/>
  <c r="AA202" i="6"/>
  <c r="AA201" i="6"/>
  <c r="AA200" i="6"/>
  <c r="AA199" i="6"/>
  <c r="AA198" i="6"/>
  <c r="AA197" i="6"/>
  <c r="Z196" i="6"/>
  <c r="Y196" i="6"/>
  <c r="X196" i="6"/>
  <c r="W196" i="6"/>
  <c r="V196" i="6"/>
  <c r="U196" i="6"/>
  <c r="T196" i="6"/>
  <c r="S196" i="6"/>
  <c r="R196" i="6"/>
  <c r="Q196" i="6"/>
  <c r="P196" i="6"/>
  <c r="O196" i="6"/>
  <c r="N196" i="6"/>
  <c r="M196" i="6"/>
  <c r="AA195" i="6"/>
  <c r="AA194" i="6"/>
  <c r="AA193" i="6"/>
  <c r="AA192" i="6"/>
  <c r="AA191" i="6"/>
  <c r="AA190" i="6"/>
  <c r="AA189" i="6"/>
  <c r="AA188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AA165" i="6"/>
  <c r="AA167" i="6" s="1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AA163" i="6"/>
  <c r="AA162" i="6"/>
  <c r="AA161" i="6"/>
  <c r="AA160" i="6"/>
  <c r="AA159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58" i="6"/>
  <c r="M158" i="6"/>
  <c r="L158" i="6"/>
  <c r="AA157" i="6"/>
  <c r="AA156" i="6"/>
  <c r="AA154" i="6"/>
  <c r="AA153" i="6"/>
  <c r="AA152" i="6"/>
  <c r="AA151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AA134" i="6"/>
  <c r="AA133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AA130" i="6"/>
  <c r="AA129" i="6"/>
  <c r="AA128" i="6"/>
  <c r="AA127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AA124" i="6"/>
  <c r="AA123" i="6"/>
  <c r="AB13" i="1"/>
  <c r="AB16" i="1" s="1"/>
  <c r="AB19" i="1"/>
  <c r="AB22" i="1" s="1"/>
  <c r="AB25" i="1"/>
  <c r="AB31" i="1"/>
  <c r="AB34" i="1"/>
  <c r="AB46" i="1"/>
  <c r="AB14" i="1"/>
  <c r="AB17" i="1" s="1"/>
  <c r="AB20" i="1"/>
  <c r="AB26" i="1"/>
  <c r="AB32" i="1"/>
  <c r="AB35" i="1"/>
  <c r="AB47" i="1"/>
  <c r="W16" i="1"/>
  <c r="W22" i="1"/>
  <c r="W17" i="1"/>
  <c r="W23" i="1"/>
  <c r="V16" i="1"/>
  <c r="V22" i="1"/>
  <c r="V66" i="1"/>
  <c r="V17" i="1"/>
  <c r="V23" i="1"/>
  <c r="U16" i="1"/>
  <c r="U22" i="1"/>
  <c r="U17" i="1"/>
  <c r="U23" i="1"/>
  <c r="T16" i="1"/>
  <c r="T22" i="1"/>
  <c r="T66" i="1"/>
  <c r="T17" i="1"/>
  <c r="T23" i="1"/>
  <c r="S16" i="1"/>
  <c r="S22" i="1"/>
  <c r="S17" i="1"/>
  <c r="S23" i="1"/>
  <c r="S24" i="1" s="1"/>
  <c r="R16" i="1"/>
  <c r="R22" i="1"/>
  <c r="R66" i="1"/>
  <c r="R17" i="1"/>
  <c r="R23" i="1"/>
  <c r="Q16" i="1"/>
  <c r="Q22" i="1"/>
  <c r="Q17" i="1"/>
  <c r="Q23" i="1"/>
  <c r="Q66" i="1"/>
  <c r="P16" i="1"/>
  <c r="P22" i="1"/>
  <c r="P17" i="1"/>
  <c r="P23" i="1"/>
  <c r="O16" i="1"/>
  <c r="O22" i="1"/>
  <c r="O66" i="1"/>
  <c r="O17" i="1"/>
  <c r="O23" i="1"/>
  <c r="N16" i="1"/>
  <c r="N22" i="1"/>
  <c r="N17" i="1"/>
  <c r="N23" i="1"/>
  <c r="M16" i="1"/>
  <c r="M22" i="1"/>
  <c r="M17" i="1"/>
  <c r="M23" i="1"/>
  <c r="L16" i="1"/>
  <c r="L22" i="1"/>
  <c r="L17" i="1"/>
  <c r="L23" i="1"/>
  <c r="K16" i="1"/>
  <c r="K22" i="1"/>
  <c r="K66" i="1"/>
  <c r="K17" i="1"/>
  <c r="K23" i="1"/>
  <c r="J16" i="1"/>
  <c r="J22" i="1"/>
  <c r="J17" i="1"/>
  <c r="J23" i="1"/>
  <c r="I16" i="1"/>
  <c r="I68" i="1" s="1"/>
  <c r="I60" i="1"/>
  <c r="AB60" i="1" s="1"/>
  <c r="I17" i="1"/>
  <c r="I23" i="1"/>
  <c r="W66" i="1"/>
  <c r="M66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AB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R24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N24" i="1" l="1"/>
  <c r="L69" i="1"/>
  <c r="L68" i="1"/>
  <c r="M68" i="1"/>
  <c r="P24" i="1"/>
  <c r="Q69" i="1"/>
  <c r="R69" i="1"/>
  <c r="V69" i="1"/>
  <c r="R68" i="1"/>
  <c r="S68" i="1"/>
  <c r="T68" i="1"/>
  <c r="M69" i="1"/>
  <c r="N69" i="1"/>
  <c r="Q68" i="1"/>
  <c r="K18" i="1"/>
  <c r="K68" i="1"/>
  <c r="N18" i="1"/>
  <c r="N68" i="1"/>
  <c r="I69" i="1"/>
  <c r="J69" i="1"/>
  <c r="K69" i="1"/>
  <c r="O68" i="1"/>
  <c r="P68" i="1"/>
  <c r="W18" i="1"/>
  <c r="W69" i="1"/>
  <c r="O69" i="1"/>
  <c r="S69" i="1"/>
  <c r="T69" i="1"/>
  <c r="U24" i="1"/>
  <c r="U68" i="1"/>
  <c r="AB36" i="1"/>
  <c r="J68" i="1"/>
  <c r="P69" i="1"/>
  <c r="U69" i="1"/>
  <c r="V68" i="1"/>
  <c r="W68" i="1"/>
  <c r="Q18" i="1"/>
  <c r="AB44" i="1"/>
  <c r="AB43" i="1"/>
  <c r="AB68" i="1" s="1"/>
  <c r="M24" i="1"/>
  <c r="AA679" i="6"/>
  <c r="AA683" i="6" s="1"/>
  <c r="AA334" i="6"/>
  <c r="V24" i="1"/>
  <c r="S706" i="6"/>
  <c r="S18" i="1"/>
  <c r="L24" i="1"/>
  <c r="O24" i="1"/>
  <c r="W24" i="1"/>
  <c r="J24" i="1"/>
  <c r="T18" i="1"/>
  <c r="K24" i="1"/>
  <c r="P18" i="1"/>
  <c r="V18" i="1"/>
  <c r="AA237" i="6"/>
  <c r="R70" i="1"/>
  <c r="L18" i="1"/>
  <c r="AA203" i="6"/>
  <c r="AA231" i="6"/>
  <c r="AA574" i="6"/>
  <c r="AA577" i="6" s="1"/>
  <c r="W683" i="6"/>
  <c r="R706" i="6"/>
  <c r="AA196" i="6"/>
  <c r="AB39" i="1"/>
  <c r="L66" i="1"/>
  <c r="U66" i="1"/>
  <c r="N66" i="1"/>
  <c r="P66" i="1"/>
  <c r="AB66" i="1"/>
  <c r="S66" i="1"/>
  <c r="J66" i="1"/>
  <c r="I66" i="1"/>
  <c r="I45" i="1"/>
  <c r="Q24" i="1"/>
  <c r="I24" i="1"/>
  <c r="AB21" i="1"/>
  <c r="O18" i="1"/>
  <c r="AB15" i="1"/>
  <c r="I18" i="1"/>
  <c r="R238" i="6"/>
  <c r="M577" i="6"/>
  <c r="Z706" i="6"/>
  <c r="M760" i="6"/>
  <c r="U760" i="6"/>
  <c r="K577" i="6"/>
  <c r="Y577" i="6"/>
  <c r="N238" i="6"/>
  <c r="U577" i="6"/>
  <c r="P238" i="6"/>
  <c r="R603" i="6"/>
  <c r="Z137" i="6"/>
  <c r="K631" i="6"/>
  <c r="Q137" i="6"/>
  <c r="Y137" i="6"/>
  <c r="X238" i="6"/>
  <c r="Z603" i="6"/>
  <c r="Y659" i="6"/>
  <c r="AA132" i="6"/>
  <c r="M137" i="6"/>
  <c r="U137" i="6"/>
  <c r="L603" i="6"/>
  <c r="T603" i="6"/>
  <c r="Q683" i="6"/>
  <c r="Y683" i="6"/>
  <c r="L706" i="6"/>
  <c r="O760" i="6"/>
  <c r="W760" i="6"/>
  <c r="P603" i="6"/>
  <c r="X603" i="6"/>
  <c r="M683" i="6"/>
  <c r="U683" i="6"/>
  <c r="AB18" i="1"/>
  <c r="M18" i="1"/>
  <c r="U18" i="1"/>
  <c r="AB23" i="1"/>
  <c r="AB24" i="1" s="1"/>
  <c r="AB27" i="1"/>
  <c r="AB48" i="1"/>
  <c r="Q760" i="6"/>
  <c r="Y760" i="6"/>
  <c r="J18" i="1"/>
  <c r="R18" i="1"/>
  <c r="K760" i="6"/>
  <c r="S760" i="6"/>
  <c r="AA759" i="6"/>
  <c r="T24" i="1"/>
  <c r="N603" i="6"/>
  <c r="V603" i="6"/>
  <c r="K683" i="6"/>
  <c r="S683" i="6"/>
  <c r="L659" i="6"/>
  <c r="N659" i="6"/>
  <c r="P659" i="6"/>
  <c r="S603" i="6"/>
  <c r="R659" i="6"/>
  <c r="W603" i="6"/>
  <c r="L683" i="6"/>
  <c r="P683" i="6"/>
  <c r="T683" i="6"/>
  <c r="X683" i="6"/>
  <c r="T659" i="6"/>
  <c r="W238" i="6"/>
  <c r="O577" i="6"/>
  <c r="Q577" i="6"/>
  <c r="S577" i="6"/>
  <c r="W577" i="6"/>
  <c r="K706" i="6"/>
  <c r="M706" i="6"/>
  <c r="O706" i="6"/>
  <c r="O708" i="6" s="1"/>
  <c r="Q706" i="6"/>
  <c r="U706" i="6"/>
  <c r="W706" i="6"/>
  <c r="Y706" i="6"/>
  <c r="P735" i="6"/>
  <c r="X659" i="6"/>
  <c r="V168" i="6"/>
  <c r="Y168" i="6"/>
  <c r="T238" i="6"/>
  <c r="V238" i="6"/>
  <c r="K342" i="6"/>
  <c r="M342" i="6"/>
  <c r="O342" i="6"/>
  <c r="Q342" i="6"/>
  <c r="S342" i="6"/>
  <c r="U342" i="6"/>
  <c r="W342" i="6"/>
  <c r="Y342" i="6"/>
  <c r="AA627" i="6"/>
  <c r="AA631" i="6" s="1"/>
  <c r="AA658" i="6"/>
  <c r="R137" i="6"/>
  <c r="AA164" i="6"/>
  <c r="M204" i="6"/>
  <c r="O204" i="6"/>
  <c r="Q204" i="6"/>
  <c r="Q240" i="6" s="1"/>
  <c r="S204" i="6"/>
  <c r="U204" i="6"/>
  <c r="W204" i="6"/>
  <c r="Y204" i="6"/>
  <c r="AA730" i="6"/>
  <c r="L735" i="6"/>
  <c r="N735" i="6"/>
  <c r="R735" i="6"/>
  <c r="T735" i="6"/>
  <c r="V735" i="6"/>
  <c r="X735" i="6"/>
  <c r="Z735" i="6"/>
  <c r="T631" i="6"/>
  <c r="AA341" i="6"/>
  <c r="L342" i="6"/>
  <c r="R342" i="6"/>
  <c r="Z342" i="6"/>
  <c r="K659" i="6"/>
  <c r="AA734" i="6"/>
  <c r="U735" i="6"/>
  <c r="W735" i="6"/>
  <c r="Y735" i="6"/>
  <c r="O659" i="6"/>
  <c r="S659" i="6"/>
  <c r="K204" i="6"/>
  <c r="K240" i="6" s="1"/>
  <c r="N137" i="6"/>
  <c r="V137" i="6"/>
  <c r="Q168" i="6"/>
  <c r="U168" i="6"/>
  <c r="N168" i="6"/>
  <c r="L238" i="6"/>
  <c r="M238" i="6"/>
  <c r="O238" i="6"/>
  <c r="U238" i="6"/>
  <c r="L137" i="6"/>
  <c r="P137" i="6"/>
  <c r="T137" i="6"/>
  <c r="X137" i="6"/>
  <c r="R168" i="6"/>
  <c r="Z168" i="6"/>
  <c r="S238" i="6"/>
  <c r="Y238" i="6"/>
  <c r="W659" i="6"/>
  <c r="L760" i="6"/>
  <c r="N760" i="6"/>
  <c r="P760" i="6"/>
  <c r="R760" i="6"/>
  <c r="T760" i="6"/>
  <c r="V760" i="6"/>
  <c r="X760" i="6"/>
  <c r="Z760" i="6"/>
  <c r="M631" i="6"/>
  <c r="O631" i="6"/>
  <c r="Q659" i="6"/>
  <c r="AA126" i="6"/>
  <c r="AA136" i="6"/>
  <c r="M168" i="6"/>
  <c r="L168" i="6"/>
  <c r="Q631" i="6"/>
  <c r="S631" i="6"/>
  <c r="U631" i="6"/>
  <c r="W631" i="6"/>
  <c r="Y631" i="6"/>
  <c r="N631" i="6"/>
  <c r="P631" i="6"/>
  <c r="R631" i="6"/>
  <c r="M659" i="6"/>
  <c r="U659" i="6"/>
  <c r="Z659" i="6"/>
  <c r="AA754" i="6"/>
  <c r="K137" i="6"/>
  <c r="O137" i="6"/>
  <c r="S137" i="6"/>
  <c r="W137" i="6"/>
  <c r="AA158" i="6"/>
  <c r="N342" i="6"/>
  <c r="P342" i="6"/>
  <c r="T342" i="6"/>
  <c r="T344" i="6" s="1"/>
  <c r="V342" i="6"/>
  <c r="X342" i="6"/>
  <c r="N577" i="6"/>
  <c r="T577" i="6"/>
  <c r="V577" i="6"/>
  <c r="AA599" i="6"/>
  <c r="AA603" i="6" s="1"/>
  <c r="N706" i="6"/>
  <c r="P706" i="6"/>
  <c r="T706" i="6"/>
  <c r="V706" i="6"/>
  <c r="X706" i="6"/>
  <c r="AA653" i="6"/>
  <c r="V659" i="6"/>
  <c r="P168" i="6"/>
  <c r="T168" i="6"/>
  <c r="X168" i="6"/>
  <c r="K168" i="6"/>
  <c r="K603" i="6"/>
  <c r="M603" i="6"/>
  <c r="O603" i="6"/>
  <c r="Q603" i="6"/>
  <c r="U603" i="6"/>
  <c r="Y603" i="6"/>
  <c r="N683" i="6"/>
  <c r="R683" i="6"/>
  <c r="V683" i="6"/>
  <c r="Z683" i="6"/>
  <c r="AA703" i="6"/>
  <c r="AA706" i="6" s="1"/>
  <c r="K735" i="6"/>
  <c r="M735" i="6"/>
  <c r="O735" i="6"/>
  <c r="Q735" i="6"/>
  <c r="S735" i="6"/>
  <c r="L631" i="6"/>
  <c r="V631" i="6"/>
  <c r="X631" i="6"/>
  <c r="Z631" i="6"/>
  <c r="O168" i="6"/>
  <c r="S168" i="6"/>
  <c r="W168" i="6"/>
  <c r="L204" i="6"/>
  <c r="N204" i="6"/>
  <c r="P204" i="6"/>
  <c r="R204" i="6"/>
  <c r="T204" i="6"/>
  <c r="V204" i="6"/>
  <c r="X204" i="6"/>
  <c r="Z204" i="6"/>
  <c r="Z240" i="6" s="1"/>
  <c r="L577" i="6"/>
  <c r="P577" i="6"/>
  <c r="R577" i="6"/>
  <c r="X577" i="6"/>
  <c r="Z577" i="6"/>
  <c r="T70" i="1" l="1"/>
  <c r="J70" i="1"/>
  <c r="AB69" i="1"/>
  <c r="AB70" i="1" s="1"/>
  <c r="R240" i="6"/>
  <c r="V70" i="1"/>
  <c r="M70" i="1"/>
  <c r="S708" i="6"/>
  <c r="AA238" i="6"/>
  <c r="W70" i="1"/>
  <c r="R708" i="6"/>
  <c r="K70" i="1"/>
  <c r="W708" i="6"/>
  <c r="X344" i="6"/>
  <c r="X762" i="6"/>
  <c r="Y240" i="6"/>
  <c r="Z708" i="6"/>
  <c r="M605" i="6"/>
  <c r="M170" i="6"/>
  <c r="P240" i="6"/>
  <c r="K605" i="6"/>
  <c r="V344" i="6"/>
  <c r="P344" i="6"/>
  <c r="U70" i="1"/>
  <c r="P70" i="1"/>
  <c r="Q70" i="1"/>
  <c r="N70" i="1"/>
  <c r="L70" i="1"/>
  <c r="S70" i="1"/>
  <c r="AB45" i="1"/>
  <c r="W344" i="6"/>
  <c r="K344" i="6"/>
  <c r="I70" i="1"/>
  <c r="L344" i="6"/>
  <c r="O70" i="1"/>
  <c r="N240" i="6"/>
  <c r="U344" i="6"/>
  <c r="Z605" i="6"/>
  <c r="Y605" i="6"/>
  <c r="AA760" i="6"/>
  <c r="P708" i="6"/>
  <c r="M708" i="6"/>
  <c r="R605" i="6"/>
  <c r="M762" i="6"/>
  <c r="Q762" i="6"/>
  <c r="R762" i="6"/>
  <c r="W240" i="6"/>
  <c r="L605" i="6"/>
  <c r="M344" i="6"/>
  <c r="S762" i="6"/>
  <c r="O344" i="6"/>
  <c r="T240" i="6"/>
  <c r="N762" i="6"/>
  <c r="U708" i="6"/>
  <c r="U762" i="6"/>
  <c r="Y344" i="6"/>
  <c r="V170" i="6"/>
  <c r="Y708" i="6"/>
  <c r="X708" i="6"/>
  <c r="T170" i="6"/>
  <c r="Z344" i="6"/>
  <c r="U605" i="6"/>
  <c r="T708" i="6"/>
  <c r="O762" i="6"/>
  <c r="Y170" i="6"/>
  <c r="R170" i="6"/>
  <c r="Q170" i="6"/>
  <c r="Q708" i="6"/>
  <c r="Y762" i="6"/>
  <c r="O605" i="6"/>
  <c r="X605" i="6"/>
  <c r="L170" i="6"/>
  <c r="S605" i="6"/>
  <c r="U170" i="6"/>
  <c r="AA735" i="6"/>
  <c r="Z170" i="6"/>
  <c r="T605" i="6"/>
  <c r="AA204" i="6"/>
  <c r="R344" i="6"/>
  <c r="K708" i="6"/>
  <c r="X240" i="6"/>
  <c r="W605" i="6"/>
  <c r="L708" i="6"/>
  <c r="P605" i="6"/>
  <c r="K762" i="6"/>
  <c r="O240" i="6"/>
  <c r="AA168" i="6"/>
  <c r="W762" i="6"/>
  <c r="Q605" i="6"/>
  <c r="N170" i="6"/>
  <c r="AA659" i="6"/>
  <c r="L762" i="6"/>
  <c r="Q344" i="6"/>
  <c r="N605" i="6"/>
  <c r="L240" i="6"/>
  <c r="K170" i="6"/>
  <c r="V605" i="6"/>
  <c r="N344" i="6"/>
  <c r="P762" i="6"/>
  <c r="V240" i="6"/>
  <c r="S344" i="6"/>
  <c r="AA707" i="6"/>
  <c r="T762" i="6"/>
  <c r="S240" i="6"/>
  <c r="V708" i="6"/>
  <c r="M240" i="6"/>
  <c r="AA342" i="6"/>
  <c r="S170" i="6"/>
  <c r="X170" i="6"/>
  <c r="P170" i="6"/>
  <c r="U240" i="6"/>
  <c r="Z762" i="6"/>
  <c r="V762" i="6"/>
  <c r="W170" i="6"/>
  <c r="O170" i="6"/>
  <c r="AA137" i="6"/>
  <c r="AA604" i="6"/>
  <c r="N708" i="6"/>
  <c r="AA761" i="6" l="1"/>
  <c r="AA169" i="6"/>
  <c r="AA343" i="6"/>
  <c r="AA239" i="6" l="1"/>
  <c r="I54" i="1"/>
  <c r="AB52" i="1"/>
  <c r="AB54" i="1" s="1"/>
</calcChain>
</file>

<file path=xl/sharedStrings.xml><?xml version="1.0" encoding="utf-8"?>
<sst xmlns="http://schemas.openxmlformats.org/spreadsheetml/2006/main" count="1768" uniqueCount="224">
  <si>
    <t>ДНІПРОВСЬКИЙ НАЦІОНАЛЬНИЙ УНІВЕРСИТЕТ ІМЕНІ ОЛЕСЯ ГОНЧАРА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</si>
  <si>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</si>
  <si>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</si>
  <si>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</si>
  <si>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</si>
  <si>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Форма навчання</t>
  </si>
  <si>
    <t>Факультет</t>
  </si>
  <si>
    <t>Курс</t>
  </si>
  <si>
    <t>ВИДИ НАВЧАЛЬНОГО НАВАНТАЖЕННЯ</t>
  </si>
  <si>
    <t>лекції</t>
  </si>
  <si>
    <t>лабораторні роботи</t>
  </si>
  <si>
    <t>Всього</t>
  </si>
  <si>
    <t>7</t>
  </si>
  <si>
    <t>Корольова Валерія Володимирівна</t>
  </si>
  <si>
    <t>І</t>
  </si>
  <si>
    <t>ІІ семестр</t>
  </si>
  <si>
    <t>Рік</t>
  </si>
  <si>
    <t>Всього за зав. каф.</t>
  </si>
  <si>
    <t xml:space="preserve">І </t>
  </si>
  <si>
    <t>Голікова Наталія Сергіївна</t>
  </si>
  <si>
    <t>Всього за професорами</t>
  </si>
  <si>
    <t>Попова Ірина Степанівна</t>
  </si>
  <si>
    <t>ІІ</t>
  </si>
  <si>
    <t>Всього за професорами-суміс.</t>
  </si>
  <si>
    <t>Зайцева Вікторія В'ячеславівна</t>
  </si>
  <si>
    <t>Майборода Наталія Григорівна</t>
  </si>
  <si>
    <t>Рибалка Ярослава Іванівна</t>
  </si>
  <si>
    <t>Шевченко Тетяна Василівна</t>
  </si>
  <si>
    <t>Всього за доцентами</t>
  </si>
  <si>
    <t>ПІБ</t>
  </si>
  <si>
    <t>доцент, к.е.н., доцент-сум.</t>
  </si>
  <si>
    <t>І семестр</t>
  </si>
  <si>
    <t>Разом за кафедрою</t>
  </si>
  <si>
    <t xml:space="preserve">ІІ </t>
  </si>
  <si>
    <t>Прізвище, ім'я та по батькові (повністю)</t>
  </si>
  <si>
    <t>Назва дисципліни</t>
  </si>
  <si>
    <t>Спеціальність</t>
  </si>
  <si>
    <t xml:space="preserve">Група </t>
  </si>
  <si>
    <t>Контингент</t>
  </si>
  <si>
    <t xml:space="preserve">практичні (семінарські)                          заняття </t>
  </si>
  <si>
    <t>екзамени</t>
  </si>
  <si>
    <t>консультації перед екзаменом</t>
  </si>
  <si>
    <t>заліки</t>
  </si>
  <si>
    <t>випускні кваліфікаційні                   роботи</t>
  </si>
  <si>
    <t>комплексні кваліфікаційні            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</si>
  <si>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</si>
  <si>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</si>
  <si>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</si>
  <si>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</si>
  <si>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</si>
  <si>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 xml:space="preserve">аспірантські екзамени </t>
  </si>
  <si>
    <t>керівництво аспірантами</t>
  </si>
  <si>
    <t>Д</t>
  </si>
  <si>
    <t>УУ</t>
  </si>
  <si>
    <t>УП</t>
  </si>
  <si>
    <t>Разом (денна форма)</t>
  </si>
  <si>
    <t>Разом (заочна форма)</t>
  </si>
  <si>
    <t>Разом (інше)</t>
  </si>
  <si>
    <t xml:space="preserve">Усього за 1 семестр </t>
  </si>
  <si>
    <t xml:space="preserve">Усього за 2 семестр </t>
  </si>
  <si>
    <t>Усього за рік</t>
  </si>
  <si>
    <t>випускні кваліфікаційні                       роботи</t>
  </si>
  <si>
    <t>д-р. філол. наук, професор</t>
  </si>
  <si>
    <t>канд. філол. наук, доцент</t>
  </si>
  <si>
    <t>УА</t>
  </si>
  <si>
    <t xml:space="preserve">Зайцева Вікторія В'ячеславівна </t>
  </si>
  <si>
    <t>1</t>
  </si>
  <si>
    <t xml:space="preserve">Рибалка Ярослава Іванівна </t>
  </si>
  <si>
    <t>Самойленко Валерія Вікторівна</t>
  </si>
  <si>
    <t xml:space="preserve">стажування </t>
  </si>
  <si>
    <t>Виконавець __________________ Поліна ШТАГЕР</t>
  </si>
  <si>
    <t>доцент, канд.філол.наук, доцент</t>
  </si>
  <si>
    <t>Сучасна українська літературна мова</t>
  </si>
  <si>
    <t>УУ,УП</t>
  </si>
  <si>
    <t>Правописна компетентність учителя</t>
  </si>
  <si>
    <t>Сучасна українська мова</t>
  </si>
  <si>
    <t>Українська мова за професійним спрямуванням</t>
  </si>
  <si>
    <t>З</t>
  </si>
  <si>
    <t>Інформаційно-комунікаційна діяльність учителя-словесника</t>
  </si>
  <si>
    <t>Орфографічний та орфоепічний практикум</t>
  </si>
  <si>
    <t>УА, УТ</t>
  </si>
  <si>
    <t>Стилістика і культура української мови</t>
  </si>
  <si>
    <t>Основи лінгвістичних досліджень</t>
  </si>
  <si>
    <t>ВД</t>
  </si>
  <si>
    <t>Методика викладання української мови в загальноосвітніх навчальних закладах</t>
  </si>
  <si>
    <t>завідувач кафедри, д-р. філол. наук, професор</t>
  </si>
  <si>
    <t>1м</t>
  </si>
  <si>
    <t>Методологія та організація наукових досліджень</t>
  </si>
  <si>
    <t>Розподіл навчального навантаження між викладачами кафедри української мови (УУМ) на 2023-2024 навчальний рік</t>
  </si>
  <si>
    <t>Теорія інтертекстуальності й інтегративна лінгвістика</t>
  </si>
  <si>
    <t>УП, УУ</t>
  </si>
  <si>
    <t>Технології навчання української мови в школі</t>
  </si>
  <si>
    <t>Історія української мови</t>
  </si>
  <si>
    <t>Соціолінгвістика</t>
  </si>
  <si>
    <t>ДК</t>
  </si>
  <si>
    <t>Навчальна: діалектологічна</t>
  </si>
  <si>
    <t>Спецметодика навчання українській мові та розвитку мовлення дітей з ТПМ</t>
  </si>
  <si>
    <t>Ділектологія української мови</t>
  </si>
  <si>
    <t>Українська мова за професійним прямуванням</t>
  </si>
  <si>
    <t>2м</t>
  </si>
  <si>
    <t>Виробнича: виховна</t>
  </si>
  <si>
    <t>3</t>
  </si>
  <si>
    <t>Керівництво викладацькою практикою аспірантів</t>
  </si>
  <si>
    <t>Асп.</t>
  </si>
  <si>
    <t>Кваліфікаційна робота (керівництво)</t>
  </si>
  <si>
    <t>Виробнича: переддипломна</t>
  </si>
  <si>
    <t>Проведення вступних екзаменів до аспірантури</t>
  </si>
  <si>
    <t>10</t>
  </si>
  <si>
    <t>Всього за доцентами-суміс.</t>
  </si>
  <si>
    <t>Основи психолінгвістики</t>
  </si>
  <si>
    <t xml:space="preserve"> УК, УЯ, УН, УФ, УС</t>
  </si>
  <si>
    <t>ДК, ДП, ДС</t>
  </si>
  <si>
    <t>УТ</t>
  </si>
  <si>
    <t>УК</t>
  </si>
  <si>
    <t>УЯ</t>
  </si>
  <si>
    <t>Гендерна лінгвістика</t>
  </si>
  <si>
    <t>УЕ</t>
  </si>
  <si>
    <t>Вступ до прикладної лінгвістики</t>
  </si>
  <si>
    <t>УУ, УП, УЕ</t>
  </si>
  <si>
    <t>Позакласна робота з української мови та літератури</t>
  </si>
  <si>
    <t>ДК, Дку</t>
  </si>
  <si>
    <t>2, 3</t>
  </si>
  <si>
    <t>37</t>
  </si>
  <si>
    <t>Архітектура успіху: мова, голос, дикція</t>
  </si>
  <si>
    <t>ПЗ, ПТ</t>
  </si>
  <si>
    <t>Діловодство та документообіг у публічному управлінні</t>
  </si>
  <si>
    <t>СУ</t>
  </si>
  <si>
    <t>Український правопис: ретроспектива та інновації</t>
  </si>
  <si>
    <t>"Зашазамити" українську: як створити авторський онлайновий курс</t>
  </si>
  <si>
    <t>Навчальна:інформаційно-комунікаційні технології в школі</t>
  </si>
  <si>
    <t>Історична лексикологія</t>
  </si>
  <si>
    <t>Ділова комунікація</t>
  </si>
  <si>
    <t>Спеціальна методика викладання української мови</t>
  </si>
  <si>
    <t xml:space="preserve">Українська мова за професійним спрямуванням </t>
  </si>
  <si>
    <t>ПС, ПА</t>
  </si>
  <si>
    <t>ЮП</t>
  </si>
  <si>
    <t>4</t>
  </si>
  <si>
    <t>20</t>
  </si>
  <si>
    <t>Виробнича: педагогічна</t>
  </si>
  <si>
    <t>5</t>
  </si>
  <si>
    <t>Курсова робота з методики викладання української мови</t>
  </si>
  <si>
    <t>Правописна компетеність учителя</t>
  </si>
  <si>
    <t>17</t>
  </si>
  <si>
    <t>УЛ, ЕП,ЕД,ДС, ДК</t>
  </si>
  <si>
    <t>Кваліфікаційна робота (ЕК)</t>
  </si>
  <si>
    <t>Курсова робота</t>
  </si>
  <si>
    <t>Курсова робота (захист)</t>
  </si>
  <si>
    <t>25</t>
  </si>
  <si>
    <t>Курсова робота з методики викладання української мови (захист)</t>
  </si>
  <si>
    <t xml:space="preserve">Курсова робота з методики викладання української мови </t>
  </si>
  <si>
    <t>2</t>
  </si>
  <si>
    <t>Кваліфікаційна робота (ЕК№1)</t>
  </si>
  <si>
    <t>ІІ,ІП,ІУ,СВ,СК,СП,СУ,СФ,СЦ</t>
  </si>
  <si>
    <t>ММФ, ФТФ</t>
  </si>
  <si>
    <t>ММФ</t>
  </si>
  <si>
    <t>КЕу,КЕ,КІ,КМ,КМу,КС</t>
  </si>
  <si>
    <t>РД,РМ,РС,РФ,ХЛ,ХФ,БЕ</t>
  </si>
  <si>
    <t xml:space="preserve">Поліщук Любов Вікторівна </t>
  </si>
  <si>
    <t>ДК,ДП,ДС</t>
  </si>
  <si>
    <t>93</t>
  </si>
  <si>
    <t>16</t>
  </si>
  <si>
    <t>УО</t>
  </si>
  <si>
    <t>ХР,ХТ</t>
  </si>
  <si>
    <t>Атестаційний екзамен (ЕК№1)</t>
  </si>
  <si>
    <t>136</t>
  </si>
  <si>
    <t>ЕМ</t>
  </si>
  <si>
    <t>старший викладач</t>
  </si>
  <si>
    <t>Муляр Ірина В'ячеславівна</t>
  </si>
  <si>
    <t>УД</t>
  </si>
  <si>
    <t>ТЗ,ТК,ТН,ТП,ТТ</t>
  </si>
  <si>
    <t>ТБ,ТВ,ТД,ТМ,ТР,ТС</t>
  </si>
  <si>
    <t>ЕГ,ЕЕ,ЕМ,ЕН,ЕП</t>
  </si>
  <si>
    <t>ЕА,ЕІ,ЕД,ЕС,ЕФ</t>
  </si>
  <si>
    <t>PR-риторика</t>
  </si>
  <si>
    <t>43</t>
  </si>
  <si>
    <t>Поліщук Любов Вікторівна</t>
  </si>
  <si>
    <t>Всього за ст.викл.-суміс.</t>
  </si>
  <si>
    <t>СМ,ІС,ІТ</t>
  </si>
  <si>
    <t>БМ,БН,БП,БГ,БЛ,ХР,ХТ</t>
  </si>
  <si>
    <t>6</t>
  </si>
  <si>
    <t>Розподіл навчального навантаження між викладачами кафедри української мови (УУМ) на 2024-2025 навчальний рік</t>
  </si>
  <si>
    <t>д-р філол. наук, професор</t>
  </si>
  <si>
    <t>Інтеграція лінгвістичної грамотності та комунікативних технологій у викладацькій практиці (зав.лаби, методисти, НПП)</t>
  </si>
  <si>
    <t>В. о. завідувача кафедри _____________ Наталія ГОЛІКОВА</t>
  </si>
  <si>
    <t>Лінгвістичний аналіз тексту</t>
  </si>
  <si>
    <t>в.о. зав. каф. з 02.12.2024 д-р. філол. наук, професор</t>
  </si>
  <si>
    <t>завідувач кафедри - звільнилась 01.12.2024, д-р філол. наук, професор</t>
  </si>
  <si>
    <t>Лощинова Інна Сергіївна</t>
  </si>
  <si>
    <t>0,5 з 11.12.24 по 18.01.25</t>
  </si>
  <si>
    <t>1 з 20.01.2025</t>
  </si>
  <si>
    <t>1 до 01.12.2024</t>
  </si>
  <si>
    <t>доцент, канд.філол.наук</t>
  </si>
  <si>
    <t>Олена ПОСПЄЛКІНА</t>
  </si>
  <si>
    <t>В.о. завідувача кафедри _____________ Наталія ГОЛІКОВА</t>
  </si>
  <si>
    <t>Виконавець __________________ Олена ПОСПЄЛКІНА</t>
  </si>
  <si>
    <t>Затверджено на засіданні кафедри від "23" грудня 2024 р. протокол № 6</t>
  </si>
  <si>
    <t>доцент, канд. філол. наук</t>
  </si>
  <si>
    <r>
      <t xml:space="preserve">0,5; </t>
    </r>
    <r>
      <rPr>
        <b/>
        <sz val="16"/>
        <rFont val="Times New Roman"/>
        <family val="1"/>
        <charset val="204"/>
      </rPr>
      <t xml:space="preserve">0,6 </t>
    </r>
    <r>
      <rPr>
        <sz val="14"/>
        <rFont val="Times New Roman"/>
        <family val="1"/>
        <charset val="204"/>
      </rPr>
      <t>з 16.12.2024</t>
    </r>
  </si>
  <si>
    <t>0,5; 0,6 з 16.12.2024</t>
  </si>
  <si>
    <t>8,0</t>
  </si>
  <si>
    <t>доцент, д-р філософії</t>
  </si>
  <si>
    <t xml:space="preserve"> доцент, д-р філософії</t>
  </si>
  <si>
    <t>Затверджено на засіданні кафедри українскої мови (протокол №7 від "06" лютого 2025 р.)</t>
  </si>
  <si>
    <t>в.о. завідувача кафедри з 02.12.2024,        д-р філол. наук, професор</t>
  </si>
  <si>
    <t>8,35</t>
  </si>
  <si>
    <t>Затверджено на засіданні кафедри від "06" лютого 2025 р. протокол № 7</t>
  </si>
  <si>
    <t>з 18.02.25</t>
  </si>
  <si>
    <t>0,25 з 18.02.2025</t>
  </si>
  <si>
    <t>8,175</t>
  </si>
  <si>
    <t>Розподіл ставок
по датам</t>
  </si>
  <si>
    <t>консультування докторантів, здобувачів</t>
  </si>
  <si>
    <t>керівництво ФПК</t>
  </si>
  <si>
    <t>робота приймальної комісії</t>
  </si>
  <si>
    <t>Інше</t>
  </si>
  <si>
    <t xml:space="preserve">  з 16.12.2024 - 0,6</t>
  </si>
  <si>
    <t>з 11.12.24 по 18.01.25</t>
  </si>
  <si>
    <t>професор, д-р філол. наук, професор</t>
  </si>
  <si>
    <t>0.5сум.</t>
  </si>
  <si>
    <t>0.6сум.</t>
  </si>
  <si>
    <t>0.565сум.</t>
  </si>
  <si>
    <t>0сум.</t>
  </si>
  <si>
    <t>0.25сум.</t>
  </si>
  <si>
    <t>0.125сум.</t>
  </si>
  <si>
    <t>0.06сум.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</si>
</sst>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b/>
      <sz val="14"/>
      <name val="Times New Roman"/>
      <family val="1"/>
      <charset val="204"/>
    </font>
    <font>
      <sz val="10"/>
      <name val="Times New Roman Cyr"/>
      <family val="1"/>
      <charset val="204"/>
    </font>
    <font>
      <b/>
      <sz val="14"/>
      <name val="Times New Roman Cyr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9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4"/>
      <name val="Arial"/>
      <family val="2"/>
      <charset val="204"/>
    </font>
    <font>
      <sz val="14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i/>
      <sz val="16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6"/>
      <name val="Times New Roman"/>
      <family val="1"/>
      <charset val="204"/>
    </font>
    <font>
      <sz val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2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269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1354">
    <xf numFmtId="0" fontId="0" fillId="0" borderId="0" xfId="0"/>
    <xf numFmtId="0" fontId="2" fillId="0" borderId="0" xfId="2"/>
    <xf numFmtId="0" fontId="10" fillId="0" borderId="0" xfId="2" applyFont="1" applyAlignment="1">
      <alignment vertical="center"/>
    </xf>
    <xf numFmtId="0" fontId="10" fillId="0" borderId="0" xfId="2" applyFont="1"/>
    <xf numFmtId="0" fontId="19" fillId="2" borderId="1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22" fillId="3" borderId="0" xfId="0" applyFont="1" applyFill="1"/>
    <xf numFmtId="49" fontId="23" fillId="2" borderId="6" xfId="0" applyNumberFormat="1" applyFont="1" applyFill="1" applyBorder="1" applyAlignment="1">
      <alignment horizontal="center" vertical="center" shrinkToFit="1"/>
    </xf>
    <xf numFmtId="1" fontId="23" fillId="2" borderId="7" xfId="0" applyNumberFormat="1" applyFont="1" applyFill="1" applyBorder="1" applyAlignment="1">
      <alignment horizontal="center" vertical="center"/>
    </xf>
    <xf numFmtId="1" fontId="23" fillId="2" borderId="6" xfId="0" applyNumberFormat="1" applyFont="1" applyFill="1" applyBorder="1" applyAlignment="1">
      <alignment horizontal="center" vertical="center"/>
    </xf>
    <xf numFmtId="1" fontId="23" fillId="2" borderId="8" xfId="0" applyNumberFormat="1" applyFont="1" applyFill="1" applyBorder="1" applyAlignment="1">
      <alignment horizontal="center" vertical="center"/>
    </xf>
    <xf numFmtId="49" fontId="23" fillId="2" borderId="9" xfId="0" applyNumberFormat="1" applyFont="1" applyFill="1" applyBorder="1" applyAlignment="1">
      <alignment horizontal="center" vertical="center" shrinkToFit="1"/>
    </xf>
    <xf numFmtId="1" fontId="23" fillId="2" borderId="11" xfId="0" applyNumberFormat="1" applyFont="1" applyFill="1" applyBorder="1" applyAlignment="1">
      <alignment horizontal="center" vertical="center"/>
    </xf>
    <xf numFmtId="49" fontId="23" fillId="2" borderId="4" xfId="0" applyNumberFormat="1" applyFont="1" applyFill="1" applyBorder="1" applyAlignment="1">
      <alignment horizontal="center" vertical="center" shrinkToFit="1"/>
    </xf>
    <xf numFmtId="0" fontId="23" fillId="2" borderId="4" xfId="0" applyFont="1" applyFill="1" applyBorder="1" applyAlignment="1">
      <alignment horizontal="center" vertical="center" shrinkToFit="1"/>
    </xf>
    <xf numFmtId="1" fontId="23" fillId="2" borderId="3" xfId="0" applyNumberFormat="1" applyFont="1" applyFill="1" applyBorder="1" applyAlignment="1">
      <alignment horizontal="center" vertical="center"/>
    </xf>
    <xf numFmtId="1" fontId="23" fillId="2" borderId="4" xfId="0" applyNumberFormat="1" applyFont="1" applyFill="1" applyBorder="1" applyAlignment="1">
      <alignment horizontal="center" vertical="center"/>
    </xf>
    <xf numFmtId="1" fontId="23" fillId="2" borderId="5" xfId="0" applyNumberFormat="1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 shrinkToFit="1"/>
    </xf>
    <xf numFmtId="0" fontId="23" fillId="2" borderId="8" xfId="0" applyFont="1" applyFill="1" applyBorder="1" applyAlignment="1">
      <alignment horizontal="center" vertical="center" shrinkToFit="1"/>
    </xf>
    <xf numFmtId="0" fontId="23" fillId="2" borderId="1" xfId="0" applyFont="1" applyFill="1" applyBorder="1" applyAlignment="1">
      <alignment horizontal="center" vertical="center" shrinkToFit="1"/>
    </xf>
    <xf numFmtId="0" fontId="23" fillId="2" borderId="2" xfId="0" applyFont="1" applyFill="1" applyBorder="1" applyAlignment="1">
      <alignment horizontal="center" vertical="center" shrinkToFit="1"/>
    </xf>
    <xf numFmtId="1" fontId="23" fillId="2" borderId="12" xfId="0" applyNumberFormat="1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49" fontId="23" fillId="2" borderId="13" xfId="0" applyNumberFormat="1" applyFont="1" applyFill="1" applyBorder="1" applyAlignment="1">
      <alignment horizontal="center" vertical="center" shrinkToFit="1"/>
    </xf>
    <xf numFmtId="0" fontId="23" fillId="2" borderId="13" xfId="0" applyFont="1" applyFill="1" applyBorder="1" applyAlignment="1">
      <alignment horizontal="center" vertical="center" shrinkToFit="1"/>
    </xf>
    <xf numFmtId="1" fontId="23" fillId="2" borderId="18" xfId="0" applyNumberFormat="1" applyFont="1" applyFill="1" applyBorder="1" applyAlignment="1">
      <alignment horizontal="center" vertical="center"/>
    </xf>
    <xf numFmtId="1" fontId="23" fillId="2" borderId="13" xfId="0" applyNumberFormat="1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/>
    </xf>
    <xf numFmtId="0" fontId="21" fillId="2" borderId="19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0" fillId="2" borderId="0" xfId="0" applyFill="1"/>
    <xf numFmtId="0" fontId="19" fillId="2" borderId="29" xfId="0" applyFont="1" applyFill="1" applyBorder="1" applyAlignment="1">
      <alignment horizontal="left" vertical="center"/>
    </xf>
    <xf numFmtId="0" fontId="21" fillId="2" borderId="30" xfId="0" applyFont="1" applyFill="1" applyBorder="1" applyAlignment="1">
      <alignment horizontal="left" vertical="center"/>
    </xf>
    <xf numFmtId="0" fontId="19" fillId="2" borderId="31" xfId="0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 wrapText="1"/>
    </xf>
    <xf numFmtId="1" fontId="23" fillId="2" borderId="27" xfId="0" applyNumberFormat="1" applyFont="1" applyFill="1" applyBorder="1" applyAlignment="1">
      <alignment horizontal="center" vertical="center"/>
    </xf>
    <xf numFmtId="1" fontId="23" fillId="2" borderId="32" xfId="0" applyNumberFormat="1" applyFont="1" applyFill="1" applyBorder="1" applyAlignment="1">
      <alignment horizontal="center" vertical="center"/>
    </xf>
    <xf numFmtId="1" fontId="23" fillId="2" borderId="9" xfId="0" applyNumberFormat="1" applyFont="1" applyFill="1" applyBorder="1" applyAlignment="1">
      <alignment horizontal="center" vertical="center"/>
    </xf>
    <xf numFmtId="1" fontId="23" fillId="2" borderId="33" xfId="0" applyNumberFormat="1" applyFont="1" applyFill="1" applyBorder="1" applyAlignment="1">
      <alignment horizontal="center" vertical="center"/>
    </xf>
    <xf numFmtId="1" fontId="3" fillId="2" borderId="23" xfId="0" applyNumberFormat="1" applyFont="1" applyFill="1" applyBorder="1" applyAlignment="1">
      <alignment horizontal="center" vertical="center"/>
    </xf>
    <xf numFmtId="49" fontId="23" fillId="2" borderId="17" xfId="0" applyNumberFormat="1" applyFont="1" applyFill="1" applyBorder="1" applyAlignment="1">
      <alignment horizontal="center" vertical="center" shrinkToFit="1"/>
    </xf>
    <xf numFmtId="1" fontId="3" fillId="2" borderId="26" xfId="0" applyNumberFormat="1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49" fontId="23" fillId="2" borderId="27" xfId="0" applyNumberFormat="1" applyFont="1" applyFill="1" applyBorder="1" applyAlignment="1">
      <alignment horizontal="center" vertical="center" shrinkToFit="1"/>
    </xf>
    <xf numFmtId="1" fontId="23" fillId="2" borderId="35" xfId="0" applyNumberFormat="1" applyFont="1" applyFill="1" applyBorder="1" applyAlignment="1">
      <alignment horizontal="center" vertical="center"/>
    </xf>
    <xf numFmtId="49" fontId="23" fillId="2" borderId="5" xfId="0" applyNumberFormat="1" applyFont="1" applyFill="1" applyBorder="1" applyAlignment="1">
      <alignment horizontal="center" vertical="center" shrinkToFit="1"/>
    </xf>
    <xf numFmtId="49" fontId="26" fillId="2" borderId="4" xfId="0" applyNumberFormat="1" applyFont="1" applyFill="1" applyBorder="1" applyAlignment="1">
      <alignment horizontal="center" vertical="center" wrapText="1" shrinkToFit="1"/>
    </xf>
    <xf numFmtId="1" fontId="23" fillId="2" borderId="36" xfId="0" applyNumberFormat="1" applyFont="1" applyFill="1" applyBorder="1" applyAlignment="1">
      <alignment horizontal="center" vertical="center"/>
    </xf>
    <xf numFmtId="49" fontId="23" fillId="2" borderId="33" xfId="0" applyNumberFormat="1" applyFont="1" applyFill="1" applyBorder="1" applyAlignment="1">
      <alignment horizontal="center" vertical="center" shrinkToFit="1"/>
    </xf>
    <xf numFmtId="1" fontId="23" fillId="2" borderId="37" xfId="0" applyNumberFormat="1" applyFont="1" applyFill="1" applyBorder="1" applyAlignment="1">
      <alignment horizontal="center" vertical="center"/>
    </xf>
    <xf numFmtId="1" fontId="3" fillId="2" borderId="24" xfId="0" applyNumberFormat="1" applyFont="1" applyFill="1" applyBorder="1" applyAlignment="1">
      <alignment horizontal="center" vertical="center"/>
    </xf>
    <xf numFmtId="1" fontId="23" fillId="2" borderId="38" xfId="0" applyNumberFormat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 wrapText="1"/>
    </xf>
    <xf numFmtId="49" fontId="23" fillId="2" borderId="6" xfId="0" applyNumberFormat="1" applyFont="1" applyFill="1" applyBorder="1" applyAlignment="1">
      <alignment horizontal="center" vertical="center" wrapText="1" shrinkToFit="1"/>
    </xf>
    <xf numFmtId="1" fontId="24" fillId="2" borderId="13" xfId="0" applyNumberFormat="1" applyFont="1" applyFill="1" applyBorder="1" applyAlignment="1">
      <alignment horizontal="center" vertical="center"/>
    </xf>
    <xf numFmtId="1" fontId="24" fillId="2" borderId="17" xfId="0" applyNumberFormat="1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1" fontId="23" fillId="4" borderId="1" xfId="0" applyNumberFormat="1" applyFont="1" applyFill="1" applyBorder="1" applyAlignment="1">
      <alignment horizontal="center" vertical="center"/>
    </xf>
    <xf numFmtId="49" fontId="23" fillId="2" borderId="18" xfId="0" applyNumberFormat="1" applyFont="1" applyFill="1" applyBorder="1" applyAlignment="1">
      <alignment horizontal="center" vertical="center" shrinkToFit="1"/>
    </xf>
    <xf numFmtId="49" fontId="23" fillId="2" borderId="32" xfId="0" applyNumberFormat="1" applyFont="1" applyFill="1" applyBorder="1" applyAlignment="1">
      <alignment horizontal="center" vertical="center" shrinkToFit="1"/>
    </xf>
    <xf numFmtId="49" fontId="23" fillId="2" borderId="7" xfId="0" applyNumberFormat="1" applyFont="1" applyFill="1" applyBorder="1" applyAlignment="1">
      <alignment horizontal="center" vertical="center" shrinkToFit="1"/>
    </xf>
    <xf numFmtId="1" fontId="19" fillId="2" borderId="1" xfId="0" applyNumberFormat="1" applyFont="1" applyFill="1" applyBorder="1" applyAlignment="1">
      <alignment horizontal="center" vertical="center"/>
    </xf>
    <xf numFmtId="1" fontId="23" fillId="2" borderId="39" xfId="0" applyNumberFormat="1" applyFont="1" applyFill="1" applyBorder="1" applyAlignment="1">
      <alignment horizontal="center" vertical="center"/>
    </xf>
    <xf numFmtId="0" fontId="19" fillId="2" borderId="40" xfId="0" applyFont="1" applyFill="1" applyBorder="1" applyAlignment="1">
      <alignment horizontal="left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left" vertical="center"/>
    </xf>
    <xf numFmtId="1" fontId="23" fillId="2" borderId="42" xfId="0" applyNumberFormat="1" applyFont="1" applyFill="1" applyBorder="1" applyAlignment="1">
      <alignment horizontal="center" vertical="center"/>
    </xf>
    <xf numFmtId="49" fontId="19" fillId="2" borderId="41" xfId="0" applyNumberFormat="1" applyFont="1" applyFill="1" applyBorder="1" applyAlignment="1">
      <alignment horizontal="left" vertical="center" wrapText="1" shrinkToFit="1"/>
    </xf>
    <xf numFmtId="49" fontId="19" fillId="2" borderId="43" xfId="0" applyNumberFormat="1" applyFont="1" applyFill="1" applyBorder="1" applyAlignment="1">
      <alignment horizontal="left" vertical="center" wrapText="1" shrinkToFit="1"/>
    </xf>
    <xf numFmtId="49" fontId="23" fillId="2" borderId="44" xfId="0" applyNumberFormat="1" applyFont="1" applyFill="1" applyBorder="1" applyAlignment="1">
      <alignment horizontal="center" vertical="center" shrinkToFit="1"/>
    </xf>
    <xf numFmtId="49" fontId="23" fillId="2" borderId="12" xfId="0" applyNumberFormat="1" applyFont="1" applyFill="1" applyBorder="1" applyAlignment="1">
      <alignment horizontal="center" vertical="center" shrinkToFit="1"/>
    </xf>
    <xf numFmtId="0" fontId="19" fillId="2" borderId="36" xfId="0" applyFont="1" applyFill="1" applyBorder="1" applyAlignment="1">
      <alignment horizontal="center" vertical="center"/>
    </xf>
    <xf numFmtId="0" fontId="21" fillId="2" borderId="46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49" fontId="23" fillId="2" borderId="47" xfId="0" applyNumberFormat="1" applyFont="1" applyFill="1" applyBorder="1" applyAlignment="1">
      <alignment horizontal="center" vertical="center" shrinkToFit="1"/>
    </xf>
    <xf numFmtId="0" fontId="23" fillId="2" borderId="47" xfId="0" applyFont="1" applyFill="1" applyBorder="1" applyAlignment="1">
      <alignment horizontal="center" vertical="center" shrinkToFit="1"/>
    </xf>
    <xf numFmtId="0" fontId="23" fillId="2" borderId="49" xfId="0" applyFont="1" applyFill="1" applyBorder="1" applyAlignment="1">
      <alignment horizontal="center" vertical="center" shrinkToFit="1"/>
    </xf>
    <xf numFmtId="0" fontId="19" fillId="2" borderId="48" xfId="0" applyFont="1" applyFill="1" applyBorder="1" applyAlignment="1">
      <alignment horizontal="center" vertical="center"/>
    </xf>
    <xf numFmtId="0" fontId="19" fillId="2" borderId="50" xfId="0" applyFont="1" applyFill="1" applyBorder="1" applyAlignment="1">
      <alignment horizontal="center" vertical="center"/>
    </xf>
    <xf numFmtId="49" fontId="23" fillId="2" borderId="29" xfId="0" applyNumberFormat="1" applyFont="1" applyFill="1" applyBorder="1" applyAlignment="1">
      <alignment vertical="center" wrapText="1" shrinkToFit="1"/>
    </xf>
    <xf numFmtId="49" fontId="23" fillId="2" borderId="41" xfId="0" applyNumberFormat="1" applyFont="1" applyFill="1" applyBorder="1" applyAlignment="1">
      <alignment vertical="center" wrapText="1" shrinkToFit="1"/>
    </xf>
    <xf numFmtId="0" fontId="19" fillId="2" borderId="47" xfId="0" applyFont="1" applyFill="1" applyBorder="1" applyAlignment="1">
      <alignment horizontal="center" vertical="center"/>
    </xf>
    <xf numFmtId="49" fontId="23" fillId="2" borderId="51" xfId="0" applyNumberFormat="1" applyFont="1" applyFill="1" applyBorder="1" applyAlignment="1">
      <alignment horizontal="center" vertical="center" shrinkToFit="1"/>
    </xf>
    <xf numFmtId="1" fontId="3" fillId="2" borderId="29" xfId="0" applyNumberFormat="1" applyFont="1" applyFill="1" applyBorder="1" applyAlignment="1">
      <alignment horizontal="center" vertical="center"/>
    </xf>
    <xf numFmtId="1" fontId="3" fillId="2" borderId="54" xfId="0" applyNumberFormat="1" applyFont="1" applyFill="1" applyBorder="1" applyAlignment="1">
      <alignment horizontal="center" vertical="center"/>
    </xf>
    <xf numFmtId="1" fontId="23" fillId="2" borderId="55" xfId="0" applyNumberFormat="1" applyFont="1" applyFill="1" applyBorder="1" applyAlignment="1">
      <alignment horizontal="center" vertical="center"/>
    </xf>
    <xf numFmtId="1" fontId="3" fillId="2" borderId="28" xfId="0" applyNumberFormat="1" applyFont="1" applyFill="1" applyBorder="1" applyAlignment="1">
      <alignment horizontal="center" vertical="center"/>
    </xf>
    <xf numFmtId="49" fontId="23" fillId="2" borderId="49" xfId="0" applyNumberFormat="1" applyFont="1" applyFill="1" applyBorder="1" applyAlignment="1">
      <alignment horizontal="center" vertical="center" shrinkToFit="1"/>
    </xf>
    <xf numFmtId="0" fontId="21" fillId="2" borderId="1" xfId="0" applyFont="1" applyFill="1" applyBorder="1" applyAlignment="1">
      <alignment horizontal="center" vertical="center"/>
    </xf>
    <xf numFmtId="0" fontId="19" fillId="2" borderId="40" xfId="0" applyFont="1" applyFill="1" applyBorder="1" applyAlignment="1">
      <alignment vertical="center" wrapText="1"/>
    </xf>
    <xf numFmtId="0" fontId="21" fillId="2" borderId="2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" fontId="19" fillId="2" borderId="7" xfId="0" applyNumberFormat="1" applyFont="1" applyFill="1" applyBorder="1" applyAlignment="1">
      <alignment horizontal="center" vertical="center"/>
    </xf>
    <xf numFmtId="1" fontId="19" fillId="2" borderId="6" xfId="0" applyNumberFormat="1" applyFont="1" applyFill="1" applyBorder="1" applyAlignment="1">
      <alignment horizontal="center" vertical="center"/>
    </xf>
    <xf numFmtId="1" fontId="19" fillId="2" borderId="8" xfId="0" applyNumberFormat="1" applyFont="1" applyFill="1" applyBorder="1" applyAlignment="1">
      <alignment horizontal="center" vertical="center"/>
    </xf>
    <xf numFmtId="12" fontId="29" fillId="2" borderId="4" xfId="0" applyNumberFormat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9" fillId="2" borderId="60" xfId="0" applyFont="1" applyFill="1" applyBorder="1" applyAlignment="1">
      <alignment horizontal="center" vertical="center"/>
    </xf>
    <xf numFmtId="49" fontId="23" fillId="2" borderId="61" xfId="0" applyNumberFormat="1" applyFont="1" applyFill="1" applyBorder="1" applyAlignment="1">
      <alignment horizontal="center" vertical="center" shrinkToFit="1"/>
    </xf>
    <xf numFmtId="0" fontId="19" fillId="2" borderId="54" xfId="0" applyFont="1" applyFill="1" applyBorder="1" applyAlignment="1">
      <alignment horizontal="left" vertical="center" wrapText="1"/>
    </xf>
    <xf numFmtId="49" fontId="12" fillId="2" borderId="6" xfId="0" applyNumberFormat="1" applyFont="1" applyFill="1" applyBorder="1" applyAlignment="1">
      <alignment horizontal="center" vertical="center" wrapText="1" shrinkToFit="1"/>
    </xf>
    <xf numFmtId="49" fontId="19" fillId="2" borderId="54" xfId="0" applyNumberFormat="1" applyFont="1" applyFill="1" applyBorder="1" applyAlignment="1">
      <alignment horizontal="left" vertical="center" wrapText="1" shrinkToFit="1"/>
    </xf>
    <xf numFmtId="1" fontId="3" fillId="2" borderId="66" xfId="0" applyNumberFormat="1" applyFont="1" applyFill="1" applyBorder="1" applyAlignment="1">
      <alignment horizontal="center" vertical="center"/>
    </xf>
    <xf numFmtId="0" fontId="19" fillId="2" borderId="43" xfId="0" applyFont="1" applyFill="1" applyBorder="1" applyAlignment="1">
      <alignment horizontal="left" vertical="center" wrapText="1"/>
    </xf>
    <xf numFmtId="49" fontId="23" fillId="2" borderId="42" xfId="0" applyNumberFormat="1" applyFont="1" applyFill="1" applyBorder="1" applyAlignment="1">
      <alignment horizontal="center" vertical="center" shrinkToFit="1"/>
    </xf>
    <xf numFmtId="49" fontId="23" fillId="2" borderId="69" xfId="0" applyNumberFormat="1" applyFont="1" applyFill="1" applyBorder="1" applyAlignment="1">
      <alignment horizontal="center" vertical="center" shrinkToFit="1"/>
    </xf>
    <xf numFmtId="0" fontId="23" fillId="2" borderId="70" xfId="0" applyFont="1" applyFill="1" applyBorder="1" applyAlignment="1">
      <alignment horizontal="center" vertical="center" shrinkToFit="1"/>
    </xf>
    <xf numFmtId="164" fontId="23" fillId="2" borderId="4" xfId="0" applyNumberFormat="1" applyFont="1" applyFill="1" applyBorder="1" applyAlignment="1">
      <alignment horizontal="center" vertical="center"/>
    </xf>
    <xf numFmtId="0" fontId="0" fillId="6" borderId="0" xfId="0" applyFill="1"/>
    <xf numFmtId="49" fontId="19" fillId="2" borderId="32" xfId="0" applyNumberFormat="1" applyFont="1" applyFill="1" applyBorder="1" applyAlignment="1">
      <alignment horizontal="center" vertical="center" shrinkToFit="1"/>
    </xf>
    <xf numFmtId="49" fontId="19" fillId="2" borderId="9" xfId="0" applyNumberFormat="1" applyFont="1" applyFill="1" applyBorder="1" applyAlignment="1">
      <alignment horizontal="center" vertical="center" shrinkToFit="1"/>
    </xf>
    <xf numFmtId="1" fontId="0" fillId="2" borderId="0" xfId="0" applyNumberFormat="1" applyFill="1"/>
    <xf numFmtId="0" fontId="19" fillId="2" borderId="54" xfId="0" applyFont="1" applyFill="1" applyBorder="1" applyAlignment="1">
      <alignment vertical="center" wrapText="1"/>
    </xf>
    <xf numFmtId="0" fontId="3" fillId="2" borderId="73" xfId="0" applyFont="1" applyFill="1" applyBorder="1" applyAlignment="1">
      <alignment horizontal="center" vertical="center" textRotation="90" wrapText="1"/>
    </xf>
    <xf numFmtId="0" fontId="19" fillId="2" borderId="24" xfId="0" applyFont="1" applyFill="1" applyBorder="1"/>
    <xf numFmtId="0" fontId="21" fillId="2" borderId="30" xfId="0" applyFont="1" applyFill="1" applyBorder="1" applyAlignment="1">
      <alignment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0" xfId="0" applyFont="1" applyFill="1" applyBorder="1" applyAlignment="1">
      <alignment horizontal="center" vertical="center"/>
    </xf>
    <xf numFmtId="0" fontId="27" fillId="2" borderId="74" xfId="0" applyFont="1" applyFill="1" applyBorder="1" applyAlignment="1">
      <alignment horizontal="center"/>
    </xf>
    <xf numFmtId="0" fontId="19" fillId="2" borderId="26" xfId="0" applyFont="1" applyFill="1" applyBorder="1" applyAlignment="1">
      <alignment wrapText="1"/>
    </xf>
    <xf numFmtId="0" fontId="19" fillId="2" borderId="75" xfId="0" applyFont="1" applyFill="1" applyBorder="1"/>
    <xf numFmtId="0" fontId="21" fillId="2" borderId="74" xfId="0" applyFont="1" applyFill="1" applyBorder="1"/>
    <xf numFmtId="0" fontId="21" fillId="2" borderId="76" xfId="0" applyFont="1" applyFill="1" applyBorder="1" applyAlignment="1">
      <alignment horizontal="center" vertical="center"/>
    </xf>
    <xf numFmtId="0" fontId="27" fillId="2" borderId="74" xfId="0" applyFont="1" applyFill="1" applyBorder="1" applyAlignment="1">
      <alignment horizontal="center" vertical="center"/>
    </xf>
    <xf numFmtId="0" fontId="21" fillId="2" borderId="73" xfId="0" applyFont="1" applyFill="1" applyBorder="1"/>
    <xf numFmtId="0" fontId="3" fillId="2" borderId="77" xfId="0" applyFont="1" applyFill="1" applyBorder="1" applyAlignment="1">
      <alignment horizontal="center" vertical="center"/>
    </xf>
    <xf numFmtId="0" fontId="3" fillId="2" borderId="78" xfId="0" applyFont="1" applyFill="1" applyBorder="1" applyAlignment="1">
      <alignment horizontal="center" vertical="center"/>
    </xf>
    <xf numFmtId="0" fontId="15" fillId="2" borderId="73" xfId="0" applyFont="1" applyFill="1" applyBorder="1" applyAlignment="1">
      <alignment horizontal="center" vertical="center"/>
    </xf>
    <xf numFmtId="0" fontId="19" fillId="2" borderId="0" xfId="0" applyFont="1" applyFill="1"/>
    <xf numFmtId="0" fontId="3" fillId="2" borderId="0" xfId="0" applyFont="1" applyFill="1"/>
    <xf numFmtId="0" fontId="19" fillId="2" borderId="79" xfId="0" applyFont="1" applyFill="1" applyBorder="1" applyAlignment="1">
      <alignment horizontal="center" vertical="center"/>
    </xf>
    <xf numFmtId="0" fontId="19" fillId="2" borderId="76" xfId="0" applyFont="1" applyFill="1" applyBorder="1" applyAlignment="1">
      <alignment horizontal="center" vertical="center"/>
    </xf>
    <xf numFmtId="0" fontId="19" fillId="2" borderId="82" xfId="0" applyFont="1" applyFill="1" applyBorder="1" applyAlignment="1">
      <alignment horizontal="center" vertical="center"/>
    </xf>
    <xf numFmtId="0" fontId="21" fillId="2" borderId="83" xfId="0" applyFont="1" applyFill="1" applyBorder="1"/>
    <xf numFmtId="1" fontId="23" fillId="2" borderId="48" xfId="0" applyNumberFormat="1" applyFont="1" applyFill="1" applyBorder="1" applyAlignment="1">
      <alignment horizontal="center" vertical="center"/>
    </xf>
    <xf numFmtId="1" fontId="23" fillId="2" borderId="79" xfId="0" applyNumberFormat="1" applyFont="1" applyFill="1" applyBorder="1" applyAlignment="1">
      <alignment horizontal="center" vertical="center"/>
    </xf>
    <xf numFmtId="0" fontId="19" fillId="2" borderId="75" xfId="0" applyFont="1" applyFill="1" applyBorder="1" applyAlignment="1">
      <alignment horizontal="center" vertical="center"/>
    </xf>
    <xf numFmtId="49" fontId="23" fillId="2" borderId="79" xfId="0" applyNumberFormat="1" applyFont="1" applyFill="1" applyBorder="1" applyAlignment="1">
      <alignment horizontal="center" vertical="center" shrinkToFit="1"/>
    </xf>
    <xf numFmtId="0" fontId="23" fillId="2" borderId="85" xfId="0" applyFont="1" applyFill="1" applyBorder="1" applyAlignment="1">
      <alignment horizontal="center" vertical="center" shrinkToFit="1"/>
    </xf>
    <xf numFmtId="0" fontId="3" fillId="2" borderId="75" xfId="0" applyFont="1" applyFill="1" applyBorder="1" applyAlignment="1">
      <alignment horizontal="center" vertical="center"/>
    </xf>
    <xf numFmtId="0" fontId="21" fillId="2" borderId="81" xfId="0" applyFont="1" applyFill="1" applyBorder="1" applyAlignment="1">
      <alignment horizontal="center" vertical="center"/>
    </xf>
    <xf numFmtId="0" fontId="21" fillId="2" borderId="82" xfId="0" applyFont="1" applyFill="1" applyBorder="1" applyAlignment="1">
      <alignment horizontal="center" vertical="center"/>
    </xf>
    <xf numFmtId="0" fontId="19" fillId="2" borderId="86" xfId="0" applyFont="1" applyFill="1" applyBorder="1"/>
    <xf numFmtId="0" fontId="19" fillId="2" borderId="85" xfId="0" applyFont="1" applyFill="1" applyBorder="1" applyAlignment="1">
      <alignment horizontal="center" vertical="center"/>
    </xf>
    <xf numFmtId="0" fontId="21" fillId="2" borderId="87" xfId="0" applyFont="1" applyFill="1" applyBorder="1"/>
    <xf numFmtId="12" fontId="19" fillId="2" borderId="4" xfId="0" applyNumberFormat="1" applyFont="1" applyFill="1" applyBorder="1" applyAlignment="1">
      <alignment horizontal="center" vertical="center"/>
    </xf>
    <xf numFmtId="0" fontId="19" fillId="2" borderId="86" xfId="0" applyFont="1" applyFill="1" applyBorder="1" applyAlignment="1">
      <alignment horizontal="left" vertical="center"/>
    </xf>
    <xf numFmtId="0" fontId="21" fillId="2" borderId="74" xfId="0" applyFont="1" applyFill="1" applyBorder="1" applyAlignment="1">
      <alignment vertical="center"/>
    </xf>
    <xf numFmtId="0" fontId="21" fillId="2" borderId="23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4" xfId="0" applyFont="1" applyFill="1" applyBorder="1" applyAlignment="1">
      <alignment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21" fillId="2" borderId="19" xfId="0" applyNumberFormat="1" applyFont="1" applyFill="1" applyBorder="1" applyAlignment="1">
      <alignment horizontal="center" vertical="center"/>
    </xf>
    <xf numFmtId="164" fontId="21" fillId="2" borderId="19" xfId="0" applyNumberFormat="1" applyFont="1" applyFill="1" applyBorder="1" applyAlignment="1">
      <alignment horizontal="center" vertical="center"/>
    </xf>
    <xf numFmtId="1" fontId="15" fillId="2" borderId="73" xfId="0" applyNumberFormat="1" applyFont="1" applyFill="1" applyBorder="1" applyAlignment="1">
      <alignment horizontal="center" vertical="center"/>
    </xf>
    <xf numFmtId="164" fontId="15" fillId="2" borderId="73" xfId="0" applyNumberFormat="1" applyFont="1" applyFill="1" applyBorder="1" applyAlignment="1">
      <alignment horizontal="center" vertical="center"/>
    </xf>
    <xf numFmtId="1" fontId="21" fillId="2" borderId="31" xfId="0" applyNumberFormat="1" applyFont="1" applyFill="1" applyBorder="1" applyAlignment="1">
      <alignment horizontal="center" vertical="center"/>
    </xf>
    <xf numFmtId="1" fontId="27" fillId="2" borderId="74" xfId="0" applyNumberFormat="1" applyFont="1" applyFill="1" applyBorder="1" applyAlignment="1">
      <alignment horizontal="center" vertical="center"/>
    </xf>
    <xf numFmtId="1" fontId="27" fillId="2" borderId="74" xfId="0" applyNumberFormat="1" applyFont="1" applyFill="1" applyBorder="1" applyAlignment="1">
      <alignment horizontal="center"/>
    </xf>
    <xf numFmtId="1" fontId="19" fillId="2" borderId="0" xfId="0" applyNumberFormat="1" applyFont="1" applyFill="1"/>
    <xf numFmtId="49" fontId="23" fillId="2" borderId="35" xfId="0" applyNumberFormat="1" applyFont="1" applyFill="1" applyBorder="1" applyAlignment="1">
      <alignment horizontal="center" vertical="center" shrinkToFit="1"/>
    </xf>
    <xf numFmtId="0" fontId="23" fillId="2" borderId="35" xfId="0" applyFont="1" applyFill="1" applyBorder="1" applyAlignment="1">
      <alignment horizontal="center" vertical="center" shrinkToFit="1"/>
    </xf>
    <xf numFmtId="1" fontId="21" fillId="2" borderId="21" xfId="0" applyNumberFormat="1" applyFont="1" applyFill="1" applyBorder="1" applyAlignment="1">
      <alignment horizontal="center" vertical="center"/>
    </xf>
    <xf numFmtId="0" fontId="21" fillId="2" borderId="72" xfId="0" applyFont="1" applyFill="1" applyBorder="1" applyAlignment="1">
      <alignment horizontal="left" vertical="center"/>
    </xf>
    <xf numFmtId="0" fontId="21" fillId="2" borderId="91" xfId="0" applyFont="1" applyFill="1" applyBorder="1" applyAlignment="1">
      <alignment horizontal="center"/>
    </xf>
    <xf numFmtId="0" fontId="21" fillId="2" borderId="92" xfId="0" applyFont="1" applyFill="1" applyBorder="1" applyAlignment="1">
      <alignment horizontal="center"/>
    </xf>
    <xf numFmtId="0" fontId="21" fillId="2" borderId="93" xfId="0" applyFont="1" applyFill="1" applyBorder="1" applyAlignment="1">
      <alignment horizontal="center"/>
    </xf>
    <xf numFmtId="49" fontId="23" fillId="2" borderId="1" xfId="0" applyNumberFormat="1" applyFont="1" applyFill="1" applyBorder="1" applyAlignment="1">
      <alignment horizontal="center" vertical="center" shrinkToFit="1"/>
    </xf>
    <xf numFmtId="49" fontId="23" fillId="2" borderId="2" xfId="0" applyNumberFormat="1" applyFont="1" applyFill="1" applyBorder="1" applyAlignment="1">
      <alignment horizontal="center" vertical="center" shrinkToFit="1"/>
    </xf>
    <xf numFmtId="0" fontId="19" fillId="2" borderId="94" xfId="0" applyFont="1" applyFill="1" applyBorder="1" applyAlignment="1">
      <alignment horizontal="center" vertical="center"/>
    </xf>
    <xf numFmtId="49" fontId="23" fillId="2" borderId="96" xfId="0" applyNumberFormat="1" applyFont="1" applyFill="1" applyBorder="1" applyAlignment="1">
      <alignment horizontal="center" vertical="center" shrinkToFit="1"/>
    </xf>
    <xf numFmtId="1" fontId="23" fillId="2" borderId="60" xfId="0" applyNumberFormat="1" applyFont="1" applyFill="1" applyBorder="1" applyAlignment="1">
      <alignment horizontal="center" vertical="center"/>
    </xf>
    <xf numFmtId="1" fontId="23" fillId="2" borderId="47" xfId="0" applyNumberFormat="1" applyFont="1" applyFill="1" applyBorder="1" applyAlignment="1">
      <alignment horizontal="center" vertical="center"/>
    </xf>
    <xf numFmtId="0" fontId="19" fillId="2" borderId="97" xfId="0" applyFont="1" applyFill="1" applyBorder="1" applyAlignment="1">
      <alignment horizontal="center" vertical="center"/>
    </xf>
    <xf numFmtId="0" fontId="19" fillId="2" borderId="98" xfId="0" applyFont="1" applyFill="1" applyBorder="1" applyAlignment="1">
      <alignment horizontal="center" vertical="center"/>
    </xf>
    <xf numFmtId="0" fontId="19" fillId="2" borderId="99" xfId="0" applyFont="1" applyFill="1" applyBorder="1" applyAlignment="1">
      <alignment horizontal="center" vertical="center"/>
    </xf>
    <xf numFmtId="0" fontId="19" fillId="2" borderId="100" xfId="0" applyFont="1" applyFill="1" applyBorder="1" applyAlignment="1">
      <alignment horizontal="center" vertical="center"/>
    </xf>
    <xf numFmtId="0" fontId="19" fillId="2" borderId="101" xfId="0" applyFont="1" applyFill="1" applyBorder="1" applyAlignment="1">
      <alignment horizontal="center" vertical="center"/>
    </xf>
    <xf numFmtId="1" fontId="21" fillId="2" borderId="102" xfId="0" applyNumberFormat="1" applyFont="1" applyFill="1" applyBorder="1" applyAlignment="1">
      <alignment horizontal="center" vertical="center"/>
    </xf>
    <xf numFmtId="1" fontId="21" fillId="2" borderId="99" xfId="0" applyNumberFormat="1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1" fontId="15" fillId="2" borderId="104" xfId="0" applyNumberFormat="1" applyFont="1" applyFill="1" applyBorder="1" applyAlignment="1">
      <alignment horizontal="center" vertical="center"/>
    </xf>
    <xf numFmtId="1" fontId="15" fillId="2" borderId="93" xfId="0" applyNumberFormat="1" applyFont="1" applyFill="1" applyBorder="1" applyAlignment="1">
      <alignment horizontal="center" vertical="center"/>
    </xf>
    <xf numFmtId="1" fontId="21" fillId="2" borderId="100" xfId="0" applyNumberFormat="1" applyFont="1" applyFill="1" applyBorder="1" applyAlignment="1">
      <alignment horizontal="center" vertical="center"/>
    </xf>
    <xf numFmtId="1" fontId="21" fillId="2" borderId="108" xfId="0" applyNumberFormat="1" applyFont="1" applyFill="1" applyBorder="1" applyAlignment="1">
      <alignment horizontal="center" vertical="center"/>
    </xf>
    <xf numFmtId="1" fontId="21" fillId="2" borderId="109" xfId="0" applyNumberFormat="1" applyFont="1" applyFill="1" applyBorder="1" applyAlignment="1">
      <alignment horizontal="center" vertical="center"/>
    </xf>
    <xf numFmtId="49" fontId="26" fillId="2" borderId="4" xfId="0" applyNumberFormat="1" applyFont="1" applyFill="1" applyBorder="1" applyAlignment="1">
      <alignment horizontal="center" vertical="center" shrinkToFit="1"/>
    </xf>
    <xf numFmtId="0" fontId="23" fillId="2" borderId="27" xfId="0" applyFont="1" applyFill="1" applyBorder="1" applyAlignment="1">
      <alignment horizontal="center" vertical="center" shrinkToFit="1"/>
    </xf>
    <xf numFmtId="0" fontId="21" fillId="2" borderId="11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 shrinkToFit="1"/>
    </xf>
    <xf numFmtId="0" fontId="19" fillId="2" borderId="46" xfId="0" applyFont="1" applyFill="1" applyBorder="1" applyAlignment="1">
      <alignment horizontal="center" vertical="center"/>
    </xf>
    <xf numFmtId="1" fontId="21" fillId="2" borderId="46" xfId="0" applyNumberFormat="1" applyFont="1" applyFill="1" applyBorder="1" applyAlignment="1">
      <alignment horizontal="center" vertical="center"/>
    </xf>
    <xf numFmtId="0" fontId="3" fillId="2" borderId="112" xfId="0" applyFont="1" applyFill="1" applyBorder="1" applyAlignment="1">
      <alignment horizontal="center" vertical="center"/>
    </xf>
    <xf numFmtId="1" fontId="21" fillId="2" borderId="20" xfId="0" applyNumberFormat="1" applyFont="1" applyFill="1" applyBorder="1" applyAlignment="1">
      <alignment horizontal="center" vertical="center"/>
    </xf>
    <xf numFmtId="0" fontId="23" fillId="2" borderId="33" xfId="0" applyFont="1" applyFill="1" applyBorder="1" applyAlignment="1">
      <alignment horizontal="center" vertical="center" shrinkToFit="1"/>
    </xf>
    <xf numFmtId="0" fontId="23" fillId="2" borderId="37" xfId="0" applyFont="1" applyFill="1" applyBorder="1" applyAlignment="1">
      <alignment horizontal="center" vertical="center" shrinkToFit="1"/>
    </xf>
    <xf numFmtId="1" fontId="23" fillId="2" borderId="44" xfId="0" applyNumberFormat="1" applyFont="1" applyFill="1" applyBorder="1" applyAlignment="1">
      <alignment horizontal="center" vertical="center"/>
    </xf>
    <xf numFmtId="1" fontId="23" fillId="4" borderId="33" xfId="0" applyNumberFormat="1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left" vertical="center" wrapText="1"/>
    </xf>
    <xf numFmtId="0" fontId="21" fillId="2" borderId="116" xfId="0" applyFont="1" applyFill="1" applyBorder="1"/>
    <xf numFmtId="1" fontId="3" fillId="2" borderId="88" xfId="0" applyNumberFormat="1" applyFont="1" applyFill="1" applyBorder="1" applyAlignment="1">
      <alignment horizontal="center" vertical="center"/>
    </xf>
    <xf numFmtId="0" fontId="19" fillId="2" borderId="118" xfId="0" applyFont="1" applyFill="1" applyBorder="1" applyAlignment="1">
      <alignment vertical="center"/>
    </xf>
    <xf numFmtId="0" fontId="3" fillId="2" borderId="86" xfId="0" applyFont="1" applyFill="1" applyBorder="1"/>
    <xf numFmtId="0" fontId="21" fillId="2" borderId="120" xfId="0" applyFont="1" applyFill="1" applyBorder="1" applyAlignment="1">
      <alignment vertical="center"/>
    </xf>
    <xf numFmtId="0" fontId="0" fillId="7" borderId="0" xfId="0" applyFill="1"/>
    <xf numFmtId="49" fontId="17" fillId="2" borderId="1" xfId="0" applyNumberFormat="1" applyFont="1" applyFill="1" applyBorder="1" applyAlignment="1">
      <alignment horizontal="center" vertical="center" wrapText="1" shrinkToFit="1"/>
    </xf>
    <xf numFmtId="0" fontId="20" fillId="2" borderId="4" xfId="0" applyFont="1" applyFill="1" applyBorder="1" applyAlignment="1">
      <alignment horizontal="center" wrapText="1"/>
    </xf>
    <xf numFmtId="49" fontId="23" fillId="2" borderId="121" xfId="0" applyNumberFormat="1" applyFont="1" applyFill="1" applyBorder="1" applyAlignment="1">
      <alignment horizontal="center" vertical="center" shrinkToFit="1"/>
    </xf>
    <xf numFmtId="1" fontId="23" fillId="4" borderId="6" xfId="0" applyNumberFormat="1" applyFont="1" applyFill="1" applyBorder="1" applyAlignment="1">
      <alignment horizontal="center" vertical="center"/>
    </xf>
    <xf numFmtId="0" fontId="19" fillId="2" borderId="51" xfId="0" applyFont="1" applyFill="1" applyBorder="1" applyAlignment="1">
      <alignment horizontal="center" vertical="center"/>
    </xf>
    <xf numFmtId="12" fontId="19" fillId="2" borderId="47" xfId="0" applyNumberFormat="1" applyFont="1" applyFill="1" applyBorder="1" applyAlignment="1">
      <alignment horizontal="center" vertical="center"/>
    </xf>
    <xf numFmtId="0" fontId="19" fillId="2" borderId="49" xfId="0" applyFont="1" applyFill="1" applyBorder="1" applyAlignment="1">
      <alignment horizontal="center" vertical="center"/>
    </xf>
    <xf numFmtId="0" fontId="23" fillId="2" borderId="61" xfId="0" applyFont="1" applyFill="1" applyBorder="1" applyAlignment="1">
      <alignment horizontal="center" vertical="center" shrinkToFit="1"/>
    </xf>
    <xf numFmtId="12" fontId="29" fillId="2" borderId="47" xfId="0" applyNumberFormat="1" applyFont="1" applyFill="1" applyBorder="1" applyAlignment="1">
      <alignment horizontal="center" vertical="center"/>
    </xf>
    <xf numFmtId="0" fontId="19" fillId="2" borderId="47" xfId="0" applyFont="1" applyFill="1" applyBorder="1" applyAlignment="1">
      <alignment horizontal="center" vertical="center" wrapText="1"/>
    </xf>
    <xf numFmtId="49" fontId="23" fillId="2" borderId="60" xfId="0" applyNumberFormat="1" applyFont="1" applyFill="1" applyBorder="1" applyAlignment="1">
      <alignment horizontal="center" vertical="center" shrinkToFit="1"/>
    </xf>
    <xf numFmtId="1" fontId="23" fillId="2" borderId="94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96" xfId="0" applyFont="1" applyFill="1" applyBorder="1" applyAlignment="1">
      <alignment horizontal="center" vertical="center"/>
    </xf>
    <xf numFmtId="0" fontId="19" fillId="2" borderId="129" xfId="0" applyFont="1" applyFill="1" applyBorder="1" applyAlignment="1">
      <alignment horizontal="center" vertical="center"/>
    </xf>
    <xf numFmtId="0" fontId="0" fillId="8" borderId="0" xfId="0" applyFill="1"/>
    <xf numFmtId="49" fontId="19" fillId="2" borderId="47" xfId="0" applyNumberFormat="1" applyFont="1" applyFill="1" applyBorder="1" applyAlignment="1">
      <alignment horizontal="center" vertical="center" shrinkToFit="1"/>
    </xf>
    <xf numFmtId="0" fontId="19" fillId="2" borderId="47" xfId="0" applyFont="1" applyFill="1" applyBorder="1" applyAlignment="1">
      <alignment horizontal="center" vertical="center" shrinkToFit="1"/>
    </xf>
    <xf numFmtId="0" fontId="19" fillId="2" borderId="49" xfId="0" applyFont="1" applyFill="1" applyBorder="1" applyAlignment="1">
      <alignment horizontal="center" vertical="center" shrinkToFit="1"/>
    </xf>
    <xf numFmtId="0" fontId="20" fillId="2" borderId="65" xfId="0" applyFont="1" applyFill="1" applyBorder="1" applyAlignment="1">
      <alignment horizontal="center" vertical="center" wrapText="1"/>
    </xf>
    <xf numFmtId="0" fontId="19" fillId="2" borderId="84" xfId="0" applyFont="1" applyFill="1" applyBorder="1"/>
    <xf numFmtId="0" fontId="21" fillId="2" borderId="30" xfId="0" applyFont="1" applyFill="1" applyBorder="1"/>
    <xf numFmtId="0" fontId="19" fillId="2" borderId="132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19" fillId="2" borderId="133" xfId="0" applyFont="1" applyFill="1" applyBorder="1" applyAlignment="1">
      <alignment horizontal="center" vertical="center"/>
    </xf>
    <xf numFmtId="1" fontId="19" fillId="2" borderId="14" xfId="0" applyNumberFormat="1" applyFont="1" applyFill="1" applyBorder="1" applyAlignment="1">
      <alignment horizontal="center" vertical="center"/>
    </xf>
    <xf numFmtId="1" fontId="19" fillId="2" borderId="9" xfId="0" applyNumberFormat="1" applyFont="1" applyFill="1" applyBorder="1" applyAlignment="1">
      <alignment horizontal="center" vertical="center"/>
    </xf>
    <xf numFmtId="0" fontId="27" fillId="2" borderId="30" xfId="0" applyFont="1" applyFill="1" applyBorder="1" applyAlignment="1">
      <alignment horizontal="center"/>
    </xf>
    <xf numFmtId="0" fontId="19" fillId="2" borderId="61" xfId="0" applyFont="1" applyFill="1" applyBorder="1" applyAlignment="1">
      <alignment horizontal="center" vertical="center"/>
    </xf>
    <xf numFmtId="0" fontId="19" fillId="2" borderId="70" xfId="0" applyFont="1" applyFill="1" applyBorder="1" applyAlignment="1">
      <alignment horizontal="center" vertical="center"/>
    </xf>
    <xf numFmtId="0" fontId="21" fillId="2" borderId="54" xfId="0" applyFont="1" applyFill="1" applyBorder="1" applyAlignment="1">
      <alignment vertical="center"/>
    </xf>
    <xf numFmtId="0" fontId="21" fillId="2" borderId="60" xfId="0" applyFont="1" applyFill="1" applyBorder="1" applyAlignment="1">
      <alignment horizontal="center" vertical="center"/>
    </xf>
    <xf numFmtId="0" fontId="21" fillId="2" borderId="47" xfId="0" applyFont="1" applyFill="1" applyBorder="1" applyAlignment="1">
      <alignment horizontal="center" vertical="center"/>
    </xf>
    <xf numFmtId="0" fontId="21" fillId="2" borderId="49" xfId="0" applyFont="1" applyFill="1" applyBorder="1" applyAlignment="1">
      <alignment horizontal="center" vertical="center"/>
    </xf>
    <xf numFmtId="0" fontId="21" fillId="2" borderId="134" xfId="0" applyFont="1" applyFill="1" applyBorder="1" applyAlignment="1">
      <alignment horizontal="center" vertical="center"/>
    </xf>
    <xf numFmtId="0" fontId="21" fillId="2" borderId="124" xfId="0" applyFont="1" applyFill="1" applyBorder="1" applyAlignment="1">
      <alignment horizontal="center" vertical="center"/>
    </xf>
    <xf numFmtId="0" fontId="21" fillId="2" borderId="125" xfId="0" applyFont="1" applyFill="1" applyBorder="1" applyAlignment="1">
      <alignment horizontal="center" vertical="center"/>
    </xf>
    <xf numFmtId="0" fontId="27" fillId="2" borderId="135" xfId="0" applyFont="1" applyFill="1" applyBorder="1" applyAlignment="1">
      <alignment horizontal="center"/>
    </xf>
    <xf numFmtId="0" fontId="21" fillId="2" borderId="136" xfId="0" applyFont="1" applyFill="1" applyBorder="1" applyAlignment="1">
      <alignment horizontal="center" vertical="center"/>
    </xf>
    <xf numFmtId="0" fontId="21" fillId="2" borderId="137" xfId="0" applyFont="1" applyFill="1" applyBorder="1" applyAlignment="1">
      <alignment horizontal="center" vertical="center"/>
    </xf>
    <xf numFmtId="0" fontId="21" fillId="2" borderId="138" xfId="0" applyFont="1" applyFill="1" applyBorder="1" applyAlignment="1">
      <alignment horizontal="center" vertical="center"/>
    </xf>
    <xf numFmtId="0" fontId="21" fillId="2" borderId="99" xfId="0" applyFont="1" applyFill="1" applyBorder="1" applyAlignment="1">
      <alignment horizontal="center" vertical="center"/>
    </xf>
    <xf numFmtId="0" fontId="21" fillId="2" borderId="102" xfId="0" applyFont="1" applyFill="1" applyBorder="1" applyAlignment="1">
      <alignment horizontal="center" vertical="center"/>
    </xf>
    <xf numFmtId="0" fontId="21" fillId="2" borderId="139" xfId="0" applyFont="1" applyFill="1" applyBorder="1" applyAlignment="1">
      <alignment horizontal="center" vertical="center"/>
    </xf>
    <xf numFmtId="0" fontId="3" fillId="2" borderId="140" xfId="0" applyFont="1" applyFill="1" applyBorder="1" applyAlignment="1">
      <alignment horizontal="center" vertical="center"/>
    </xf>
    <xf numFmtId="0" fontId="3" fillId="2" borderId="141" xfId="0" applyFont="1" applyFill="1" applyBorder="1" applyAlignment="1">
      <alignment horizontal="center" vertical="center"/>
    </xf>
    <xf numFmtId="0" fontId="3" fillId="2" borderId="142" xfId="0" applyFont="1" applyFill="1" applyBorder="1" applyAlignment="1">
      <alignment horizontal="center" vertical="center"/>
    </xf>
    <xf numFmtId="0" fontId="15" fillId="2" borderId="83" xfId="0" applyFont="1" applyFill="1" applyBorder="1" applyAlignment="1">
      <alignment horizontal="center" vertical="center"/>
    </xf>
    <xf numFmtId="1" fontId="15" fillId="2" borderId="83" xfId="0" applyNumberFormat="1" applyFont="1" applyFill="1" applyBorder="1" applyAlignment="1">
      <alignment horizontal="center" vertical="center"/>
    </xf>
    <xf numFmtId="0" fontId="20" fillId="2" borderId="4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/>
    </xf>
    <xf numFmtId="0" fontId="21" fillId="2" borderId="109" xfId="0" applyFont="1" applyFill="1" applyBorder="1" applyAlignment="1">
      <alignment horizontal="left" vertical="center"/>
    </xf>
    <xf numFmtId="0" fontId="19" fillId="2" borderId="102" xfId="0" applyFont="1" applyFill="1" applyBorder="1" applyAlignment="1">
      <alignment horizontal="center" vertical="center"/>
    </xf>
    <xf numFmtId="1" fontId="3" fillId="2" borderId="14" xfId="0" applyNumberFormat="1" applyFont="1" applyFill="1" applyBorder="1" applyAlignment="1">
      <alignment horizontal="center" vertical="center"/>
    </xf>
    <xf numFmtId="1" fontId="3" fillId="2" borderId="115" xfId="0" applyNumberFormat="1" applyFont="1" applyFill="1" applyBorder="1" applyAlignment="1">
      <alignment horizontal="center" vertical="center"/>
    </xf>
    <xf numFmtId="1" fontId="19" fillId="2" borderId="27" xfId="0" applyNumberFormat="1" applyFont="1" applyFill="1" applyBorder="1" applyAlignment="1">
      <alignment horizontal="center" vertical="center"/>
    </xf>
    <xf numFmtId="0" fontId="3" fillId="2" borderId="75" xfId="0" applyFont="1" applyFill="1" applyBorder="1"/>
    <xf numFmtId="1" fontId="24" fillId="2" borderId="19" xfId="0" applyNumberFormat="1" applyFont="1" applyFill="1" applyBorder="1" applyAlignment="1">
      <alignment horizontal="center" vertical="center"/>
    </xf>
    <xf numFmtId="1" fontId="23" fillId="2" borderId="132" xfId="0" applyNumberFormat="1" applyFont="1" applyFill="1" applyBorder="1" applyAlignment="1">
      <alignment horizontal="center" vertical="center"/>
    </xf>
    <xf numFmtId="0" fontId="19" fillId="2" borderId="43" xfId="0" applyFont="1" applyFill="1" applyBorder="1" applyAlignment="1">
      <alignment vertical="center"/>
    </xf>
    <xf numFmtId="0" fontId="19" fillId="2" borderId="146" xfId="0" applyFont="1" applyFill="1" applyBorder="1" applyAlignment="1">
      <alignment horizontal="center" vertical="center"/>
    </xf>
    <xf numFmtId="0" fontId="19" fillId="2" borderId="54" xfId="0" applyFont="1" applyFill="1" applyBorder="1" applyAlignment="1">
      <alignment horizontal="left" vertical="center"/>
    </xf>
    <xf numFmtId="0" fontId="19" fillId="2" borderId="69" xfId="0" applyFont="1" applyFill="1" applyBorder="1" applyAlignment="1">
      <alignment horizontal="center" vertical="center"/>
    </xf>
    <xf numFmtId="12" fontId="20" fillId="2" borderId="47" xfId="0" applyNumberFormat="1" applyFont="1" applyFill="1" applyBorder="1" applyAlignment="1">
      <alignment horizontal="center" vertical="center"/>
    </xf>
    <xf numFmtId="0" fontId="21" fillId="2" borderId="100" xfId="0" applyFont="1" applyFill="1" applyBorder="1" applyAlignment="1">
      <alignment horizontal="center" vertical="center"/>
    </xf>
    <xf numFmtId="0" fontId="21" fillId="2" borderId="101" xfId="0" applyFont="1" applyFill="1" applyBorder="1" applyAlignment="1">
      <alignment horizontal="center" vertical="center"/>
    </xf>
    <xf numFmtId="49" fontId="19" fillId="2" borderId="60" xfId="0" applyNumberFormat="1" applyFont="1" applyFill="1" applyBorder="1" applyAlignment="1">
      <alignment horizontal="center" vertical="center" shrinkToFit="1"/>
    </xf>
    <xf numFmtId="0" fontId="19" fillId="2" borderId="54" xfId="0" applyFont="1" applyFill="1" applyBorder="1" applyAlignment="1">
      <alignment vertical="center"/>
    </xf>
    <xf numFmtId="49" fontId="19" fillId="2" borderId="54" xfId="0" applyNumberFormat="1" applyFont="1" applyFill="1" applyBorder="1" applyAlignment="1">
      <alignment vertical="center" wrapText="1" shrinkToFit="1"/>
    </xf>
    <xf numFmtId="0" fontId="21" fillId="2" borderId="109" xfId="0" applyFont="1" applyFill="1" applyBorder="1" applyAlignment="1">
      <alignment vertical="center"/>
    </xf>
    <xf numFmtId="1" fontId="19" fillId="2" borderId="63" xfId="0" applyNumberFormat="1" applyFont="1" applyFill="1" applyBorder="1" applyAlignment="1">
      <alignment horizontal="center" vertical="center"/>
    </xf>
    <xf numFmtId="1" fontId="19" fillId="2" borderId="110" xfId="0" applyNumberFormat="1" applyFont="1" applyFill="1" applyBorder="1" applyAlignment="1">
      <alignment horizontal="center" vertical="center"/>
    </xf>
    <xf numFmtId="0" fontId="21" fillId="2" borderId="133" xfId="0" applyFont="1" applyFill="1" applyBorder="1" applyAlignment="1">
      <alignment horizontal="center" vertical="center"/>
    </xf>
    <xf numFmtId="0" fontId="21" fillId="2" borderId="120" xfId="0" applyFont="1" applyFill="1" applyBorder="1" applyAlignment="1">
      <alignment horizontal="center" vertical="center"/>
    </xf>
    <xf numFmtId="49" fontId="19" fillId="2" borderId="45" xfId="0" applyNumberFormat="1" applyFont="1" applyFill="1" applyBorder="1" applyAlignment="1">
      <alignment horizontal="left" vertical="center" wrapText="1" shrinkToFit="1"/>
    </xf>
    <xf numFmtId="1" fontId="23" fillId="2" borderId="51" xfId="0" applyNumberFormat="1" applyFont="1" applyFill="1" applyBorder="1" applyAlignment="1">
      <alignment horizontal="center" vertical="center"/>
    </xf>
    <xf numFmtId="0" fontId="19" fillId="2" borderId="149" xfId="0" applyFont="1" applyFill="1" applyBorder="1" applyAlignment="1">
      <alignment horizontal="center" vertical="center"/>
    </xf>
    <xf numFmtId="0" fontId="19" fillId="2" borderId="151" xfId="0" applyFont="1" applyFill="1" applyBorder="1" applyAlignment="1">
      <alignment horizontal="center" vertical="center"/>
    </xf>
    <xf numFmtId="164" fontId="23" fillId="2" borderId="47" xfId="0" applyNumberFormat="1" applyFont="1" applyFill="1" applyBorder="1" applyAlignment="1">
      <alignment horizontal="center" vertical="center"/>
    </xf>
    <xf numFmtId="164" fontId="15" fillId="2" borderId="83" xfId="0" applyNumberFormat="1" applyFont="1" applyFill="1" applyBorder="1" applyAlignment="1">
      <alignment horizontal="center" vertical="center"/>
    </xf>
    <xf numFmtId="0" fontId="20" fillId="2" borderId="47" xfId="0" applyFont="1" applyFill="1" applyBorder="1" applyAlignment="1">
      <alignment horizontal="center" vertical="center"/>
    </xf>
    <xf numFmtId="1" fontId="23" fillId="2" borderId="124" xfId="0" applyNumberFormat="1" applyFont="1" applyFill="1" applyBorder="1" applyAlignment="1">
      <alignment horizontal="center" vertical="center"/>
    </xf>
    <xf numFmtId="49" fontId="19" fillId="2" borderId="51" xfId="0" applyNumberFormat="1" applyFont="1" applyFill="1" applyBorder="1" applyAlignment="1">
      <alignment horizontal="center" vertical="center" shrinkToFit="1"/>
    </xf>
    <xf numFmtId="164" fontId="3" fillId="2" borderId="54" xfId="0" applyNumberFormat="1" applyFont="1" applyFill="1" applyBorder="1" applyAlignment="1">
      <alignment horizontal="center" vertical="center"/>
    </xf>
    <xf numFmtId="1" fontId="23" fillId="2" borderId="152" xfId="0" applyNumberFormat="1" applyFont="1" applyFill="1" applyBorder="1" applyAlignment="1">
      <alignment horizontal="center" vertical="center"/>
    </xf>
    <xf numFmtId="12" fontId="20" fillId="2" borderId="61" xfId="0" applyNumberFormat="1" applyFont="1" applyFill="1" applyBorder="1" applyAlignment="1">
      <alignment horizontal="center" vertical="center"/>
    </xf>
    <xf numFmtId="1" fontId="23" fillId="2" borderId="153" xfId="0" applyNumberFormat="1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27" fillId="2" borderId="109" xfId="0" applyFont="1" applyFill="1" applyBorder="1" applyAlignment="1">
      <alignment horizontal="center"/>
    </xf>
    <xf numFmtId="1" fontId="27" fillId="2" borderId="154" xfId="0" applyNumberFormat="1" applyFont="1" applyFill="1" applyBorder="1" applyAlignment="1">
      <alignment horizontal="center" vertical="center"/>
    </xf>
    <xf numFmtId="1" fontId="3" fillId="2" borderId="111" xfId="0" applyNumberFormat="1" applyFont="1" applyFill="1" applyBorder="1" applyAlignment="1">
      <alignment horizontal="center" vertical="center"/>
    </xf>
    <xf numFmtId="0" fontId="19" fillId="2" borderId="113" xfId="0" applyFont="1" applyFill="1" applyBorder="1"/>
    <xf numFmtId="1" fontId="27" fillId="2" borderId="154" xfId="0" applyNumberFormat="1" applyFont="1" applyFill="1" applyBorder="1" applyAlignment="1">
      <alignment horizontal="center"/>
    </xf>
    <xf numFmtId="1" fontId="23" fillId="2" borderId="49" xfId="0" applyNumberFormat="1" applyFont="1" applyFill="1" applyBorder="1" applyAlignment="1">
      <alignment horizontal="center" vertical="center"/>
    </xf>
    <xf numFmtId="0" fontId="19" fillId="2" borderId="45" xfId="0" applyFont="1" applyFill="1" applyBorder="1" applyAlignment="1">
      <alignment horizontal="left" vertical="center" wrapText="1"/>
    </xf>
    <xf numFmtId="1" fontId="3" fillId="2" borderId="155" xfId="0" applyNumberFormat="1" applyFont="1" applyFill="1" applyBorder="1" applyAlignment="1">
      <alignment horizontal="center" vertical="center"/>
    </xf>
    <xf numFmtId="1" fontId="21" fillId="2" borderId="101" xfId="0" applyNumberFormat="1" applyFont="1" applyFill="1" applyBorder="1" applyAlignment="1">
      <alignment horizontal="center" vertical="center"/>
    </xf>
    <xf numFmtId="1" fontId="3" fillId="2" borderId="113" xfId="0" applyNumberFormat="1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vertical="center"/>
    </xf>
    <xf numFmtId="1" fontId="21" fillId="2" borderId="6" xfId="0" applyNumberFormat="1" applyFont="1" applyFill="1" applyBorder="1" applyAlignment="1">
      <alignment horizontal="center" vertical="center"/>
    </xf>
    <xf numFmtId="0" fontId="19" fillId="2" borderId="95" xfId="0" applyFont="1" applyFill="1" applyBorder="1" applyAlignment="1">
      <alignment horizontal="center" vertical="center"/>
    </xf>
    <xf numFmtId="1" fontId="21" fillId="2" borderId="69" xfId="0" applyNumberFormat="1" applyFont="1" applyFill="1" applyBorder="1" applyAlignment="1">
      <alignment horizontal="center" vertical="center"/>
    </xf>
    <xf numFmtId="1" fontId="21" fillId="2" borderId="61" xfId="0" applyNumberFormat="1" applyFont="1" applyFill="1" applyBorder="1" applyAlignment="1">
      <alignment horizontal="center" vertical="center"/>
    </xf>
    <xf numFmtId="1" fontId="21" fillId="2" borderId="70" xfId="0" applyNumberFormat="1" applyFont="1" applyFill="1" applyBorder="1" applyAlignment="1">
      <alignment horizontal="center" vertical="center"/>
    </xf>
    <xf numFmtId="1" fontId="23" fillId="2" borderId="85" xfId="0" applyNumberFormat="1" applyFont="1" applyFill="1" applyBorder="1" applyAlignment="1">
      <alignment horizontal="center" vertical="center"/>
    </xf>
    <xf numFmtId="0" fontId="21" fillId="2" borderId="157" xfId="0" applyFont="1" applyFill="1" applyBorder="1" applyAlignment="1">
      <alignment horizontal="center" vertical="center"/>
    </xf>
    <xf numFmtId="0" fontId="19" fillId="2" borderId="158" xfId="0" applyFont="1" applyFill="1" applyBorder="1"/>
    <xf numFmtId="1" fontId="21" fillId="2" borderId="79" xfId="0" applyNumberFormat="1" applyFont="1" applyFill="1" applyBorder="1" applyAlignment="1">
      <alignment horizontal="center" vertical="center"/>
    </xf>
    <xf numFmtId="1" fontId="21" fillId="2" borderId="85" xfId="0" applyNumberFormat="1" applyFont="1" applyFill="1" applyBorder="1" applyAlignment="1">
      <alignment horizontal="center" vertical="center"/>
    </xf>
    <xf numFmtId="1" fontId="27" fillId="2" borderId="120" xfId="0" applyNumberFormat="1" applyFont="1" applyFill="1" applyBorder="1" applyAlignment="1">
      <alignment horizontal="center"/>
    </xf>
    <xf numFmtId="1" fontId="3" fillId="2" borderId="84" xfId="0" applyNumberFormat="1" applyFont="1" applyFill="1" applyBorder="1" applyAlignment="1">
      <alignment horizontal="center" vertical="center"/>
    </xf>
    <xf numFmtId="49" fontId="19" fillId="4" borderId="29" xfId="0" applyNumberFormat="1" applyFont="1" applyFill="1" applyBorder="1" applyAlignment="1">
      <alignment horizontal="left" vertical="center" wrapText="1" shrinkToFit="1"/>
    </xf>
    <xf numFmtId="49" fontId="23" fillId="2" borderId="85" xfId="0" applyNumberFormat="1" applyFont="1" applyFill="1" applyBorder="1" applyAlignment="1">
      <alignment horizontal="center" vertical="center" shrinkToFit="1"/>
    </xf>
    <xf numFmtId="1" fontId="24" fillId="2" borderId="31" xfId="0" applyNumberFormat="1" applyFont="1" applyFill="1" applyBorder="1" applyAlignment="1">
      <alignment horizontal="center" vertical="center"/>
    </xf>
    <xf numFmtId="49" fontId="10" fillId="2" borderId="133" xfId="0" applyNumberFormat="1" applyFont="1" applyFill="1" applyBorder="1" applyAlignment="1">
      <alignment horizontal="center" vertical="center" shrinkToFit="1"/>
    </xf>
    <xf numFmtId="49" fontId="10" fillId="2" borderId="76" xfId="0" applyNumberFormat="1" applyFont="1" applyFill="1" applyBorder="1" applyAlignment="1">
      <alignment horizontal="center" vertical="center" shrinkToFit="1"/>
    </xf>
    <xf numFmtId="0" fontId="10" fillId="2" borderId="76" xfId="0" applyFont="1" applyFill="1" applyBorder="1" applyAlignment="1">
      <alignment horizontal="center" vertical="center" shrinkToFit="1"/>
    </xf>
    <xf numFmtId="0" fontId="10" fillId="2" borderId="82" xfId="0" applyFont="1" applyFill="1" applyBorder="1" applyAlignment="1">
      <alignment horizontal="center" vertical="center" shrinkToFit="1"/>
    </xf>
    <xf numFmtId="49" fontId="23" fillId="2" borderId="54" xfId="0" applyNumberFormat="1" applyFont="1" applyFill="1" applyBorder="1" applyAlignment="1">
      <alignment vertical="center" wrapText="1" shrinkToFit="1"/>
    </xf>
    <xf numFmtId="49" fontId="23" fillId="2" borderId="152" xfId="0" applyNumberFormat="1" applyFont="1" applyFill="1" applyBorder="1" applyAlignment="1">
      <alignment horizontal="center" vertical="center" shrinkToFit="1"/>
    </xf>
    <xf numFmtId="0" fontId="19" fillId="2" borderId="0" xfId="0" applyFont="1" applyFill="1" applyAlignment="1">
      <alignment vertical="center" wrapText="1"/>
    </xf>
    <xf numFmtId="1" fontId="21" fillId="2" borderId="160" xfId="0" applyNumberFormat="1" applyFont="1" applyFill="1" applyBorder="1" applyAlignment="1">
      <alignment horizontal="center" vertical="center"/>
    </xf>
    <xf numFmtId="1" fontId="19" fillId="2" borderId="16" xfId="0" applyNumberFormat="1" applyFont="1" applyFill="1" applyBorder="1" applyAlignment="1">
      <alignment horizontal="center" vertical="center"/>
    </xf>
    <xf numFmtId="1" fontId="19" fillId="2" borderId="47" xfId="0" applyNumberFormat="1" applyFont="1" applyFill="1" applyBorder="1" applyAlignment="1">
      <alignment horizontal="center" vertical="center"/>
    </xf>
    <xf numFmtId="0" fontId="21" fillId="2" borderId="161" xfId="0" applyFont="1" applyFill="1" applyBorder="1" applyAlignment="1">
      <alignment horizontal="center"/>
    </xf>
    <xf numFmtId="0" fontId="21" fillId="2" borderId="117" xfId="0" applyFont="1" applyFill="1" applyBorder="1" applyAlignment="1">
      <alignment horizontal="center"/>
    </xf>
    <xf numFmtId="0" fontId="21" fillId="2" borderId="116" xfId="0" applyFont="1" applyFill="1" applyBorder="1" applyAlignment="1">
      <alignment horizontal="center"/>
    </xf>
    <xf numFmtId="0" fontId="21" fillId="2" borderId="51" xfId="0" applyFont="1" applyFill="1" applyBorder="1" applyAlignment="1">
      <alignment horizontal="center" vertical="center"/>
    </xf>
    <xf numFmtId="0" fontId="3" fillId="2" borderId="162" xfId="0" applyFont="1" applyFill="1" applyBorder="1" applyAlignment="1">
      <alignment horizontal="center" vertical="center"/>
    </xf>
    <xf numFmtId="0" fontId="3" fillId="2" borderId="163" xfId="0" applyFont="1" applyFill="1" applyBorder="1" applyAlignment="1">
      <alignment horizontal="center" vertical="center"/>
    </xf>
    <xf numFmtId="0" fontId="3" fillId="2" borderId="164" xfId="0" applyFont="1" applyFill="1" applyBorder="1" applyAlignment="1">
      <alignment horizontal="center" vertical="center"/>
    </xf>
    <xf numFmtId="0" fontId="3" fillId="2" borderId="165" xfId="0" applyFont="1" applyFill="1" applyBorder="1" applyAlignment="1">
      <alignment horizontal="center" vertical="center"/>
    </xf>
    <xf numFmtId="0" fontId="19" fillId="2" borderId="145" xfId="0" applyFont="1" applyFill="1" applyBorder="1" applyAlignment="1">
      <alignment horizontal="center" vertical="center"/>
    </xf>
    <xf numFmtId="0" fontId="21" fillId="2" borderId="108" xfId="0" applyFont="1" applyFill="1" applyBorder="1" applyAlignment="1">
      <alignment horizontal="center" vertical="center"/>
    </xf>
    <xf numFmtId="1" fontId="15" fillId="2" borderId="87" xfId="0" applyNumberFormat="1" applyFont="1" applyFill="1" applyBorder="1" applyAlignment="1">
      <alignment horizontal="center" vertical="center"/>
    </xf>
    <xf numFmtId="49" fontId="23" fillId="2" borderId="97" xfId="0" applyNumberFormat="1" applyFont="1" applyFill="1" applyBorder="1" applyAlignment="1">
      <alignment horizontal="center" vertical="center" shrinkToFit="1"/>
    </xf>
    <xf numFmtId="49" fontId="23" fillId="2" borderId="129" xfId="0" applyNumberFormat="1" applyFont="1" applyFill="1" applyBorder="1" applyAlignment="1">
      <alignment horizontal="center" vertical="center" shrinkToFit="1"/>
    </xf>
    <xf numFmtId="0" fontId="10" fillId="5" borderId="166" xfId="2" applyFont="1" applyFill="1" applyBorder="1" applyAlignment="1">
      <alignment horizontal="center" vertical="center"/>
    </xf>
    <xf numFmtId="49" fontId="10" fillId="5" borderId="122" xfId="2" applyNumberFormat="1" applyFont="1" applyFill="1" applyBorder="1" applyAlignment="1">
      <alignment horizontal="center" vertical="center" wrapText="1"/>
    </xf>
    <xf numFmtId="0" fontId="10" fillId="5" borderId="122" xfId="2" applyFont="1" applyFill="1" applyBorder="1" applyAlignment="1">
      <alignment horizontal="center" vertical="center"/>
    </xf>
    <xf numFmtId="49" fontId="10" fillId="5" borderId="122" xfId="2" applyNumberFormat="1" applyFont="1" applyFill="1" applyBorder="1" applyAlignment="1">
      <alignment vertical="center" wrapText="1"/>
    </xf>
    <xf numFmtId="49" fontId="10" fillId="5" borderId="167" xfId="2" applyNumberFormat="1" applyFont="1" applyFill="1" applyBorder="1" applyAlignment="1">
      <alignment horizontal="center" vertical="center"/>
    </xf>
    <xf numFmtId="0" fontId="13" fillId="5" borderId="0" xfId="0" applyFont="1" applyFill="1"/>
    <xf numFmtId="0" fontId="2" fillId="5" borderId="0" xfId="2" applyFill="1" applyAlignment="1">
      <alignment horizontal="center"/>
    </xf>
    <xf numFmtId="0" fontId="10" fillId="5" borderId="0" xfId="2" applyFont="1" applyFill="1"/>
    <xf numFmtId="0" fontId="10" fillId="5" borderId="0" xfId="2" applyFont="1" applyFill="1" applyAlignment="1">
      <alignment horizontal="center"/>
    </xf>
    <xf numFmtId="0" fontId="10" fillId="5" borderId="0" xfId="2" applyFont="1" applyFill="1" applyAlignment="1">
      <alignment wrapText="1"/>
    </xf>
    <xf numFmtId="0" fontId="10" fillId="5" borderId="0" xfId="2" applyFont="1" applyFill="1" applyAlignment="1">
      <alignment horizontal="center" wrapText="1"/>
    </xf>
    <xf numFmtId="0" fontId="2" fillId="5" borderId="0" xfId="2" applyFill="1" applyAlignment="1">
      <alignment wrapText="1"/>
    </xf>
    <xf numFmtId="0" fontId="2" fillId="5" borderId="0" xfId="2" applyFill="1" applyAlignment="1">
      <alignment horizontal="center" wrapText="1"/>
    </xf>
    <xf numFmtId="0" fontId="4" fillId="2" borderId="0" xfId="2" applyFont="1" applyFill="1" applyAlignment="1">
      <alignment horizontal="center" vertical="center"/>
    </xf>
    <xf numFmtId="0" fontId="2" fillId="2" borderId="0" xfId="2" applyFill="1" applyAlignment="1">
      <alignment horizontal="center"/>
    </xf>
    <xf numFmtId="0" fontId="2" fillId="2" borderId="0" xfId="2" applyFill="1" applyAlignment="1">
      <alignment wrapText="1"/>
    </xf>
    <xf numFmtId="0" fontId="2" fillId="2" borderId="0" xfId="2" applyFill="1" applyAlignment="1">
      <alignment horizontal="center" wrapText="1"/>
    </xf>
    <xf numFmtId="0" fontId="6" fillId="2" borderId="0" xfId="2" applyFont="1" applyFill="1"/>
    <xf numFmtId="0" fontId="8" fillId="2" borderId="166" xfId="2" applyFont="1" applyFill="1" applyBorder="1" applyAlignment="1">
      <alignment horizontal="center" vertical="center"/>
    </xf>
    <xf numFmtId="0" fontId="9" fillId="2" borderId="122" xfId="3" applyFont="1" applyFill="1" applyBorder="1" applyAlignment="1">
      <alignment horizontal="center" vertical="center" wrapText="1"/>
    </xf>
    <xf numFmtId="0" fontId="8" fillId="2" borderId="122" xfId="2" applyFont="1" applyFill="1" applyBorder="1" applyAlignment="1">
      <alignment horizontal="center" vertical="center"/>
    </xf>
    <xf numFmtId="0" fontId="8" fillId="2" borderId="122" xfId="2" applyFont="1" applyFill="1" applyBorder="1" applyAlignment="1">
      <alignment horizontal="center" vertical="center" wrapText="1"/>
    </xf>
    <xf numFmtId="49" fontId="8" fillId="2" borderId="122" xfId="2" applyNumberFormat="1" applyFont="1" applyFill="1" applyBorder="1" applyAlignment="1">
      <alignment horizontal="center" vertical="center"/>
    </xf>
    <xf numFmtId="0" fontId="8" fillId="2" borderId="167" xfId="2" applyFont="1" applyFill="1" applyBorder="1" applyAlignment="1">
      <alignment horizontal="center" vertical="center" wrapText="1"/>
    </xf>
    <xf numFmtId="0" fontId="8" fillId="2" borderId="0" xfId="2" applyFont="1" applyFill="1"/>
    <xf numFmtId="49" fontId="10" fillId="2" borderId="52" xfId="2" applyNumberFormat="1" applyFont="1" applyFill="1" applyBorder="1" applyAlignment="1">
      <alignment vertical="center" wrapText="1"/>
    </xf>
    <xf numFmtId="49" fontId="10" fillId="2" borderId="52" xfId="2" applyNumberFormat="1" applyFont="1" applyFill="1" applyBorder="1" applyAlignment="1">
      <alignment horizontal="center" vertical="center" wrapText="1"/>
    </xf>
    <xf numFmtId="0" fontId="10" fillId="2" borderId="0" xfId="2" applyFont="1" applyFill="1" applyAlignment="1">
      <alignment vertical="center"/>
    </xf>
    <xf numFmtId="49" fontId="10" fillId="2" borderId="4" xfId="2" applyNumberFormat="1" applyFont="1" applyFill="1" applyBorder="1" applyAlignment="1">
      <alignment vertical="center" wrapText="1"/>
    </xf>
    <xf numFmtId="49" fontId="10" fillId="2" borderId="4" xfId="2" applyNumberFormat="1" applyFont="1" applyFill="1" applyBorder="1" applyAlignment="1">
      <alignment horizontal="center" vertical="center" wrapText="1"/>
    </xf>
    <xf numFmtId="49" fontId="10" fillId="2" borderId="76" xfId="2" applyNumberFormat="1" applyFont="1" applyFill="1" applyBorder="1" applyAlignment="1">
      <alignment horizontal="left" vertical="center" wrapText="1"/>
    </xf>
    <xf numFmtId="49" fontId="10" fillId="2" borderId="76" xfId="2" applyNumberFormat="1" applyFont="1" applyFill="1" applyBorder="1" applyAlignment="1">
      <alignment horizontal="center" vertical="center" wrapText="1"/>
    </xf>
    <xf numFmtId="1" fontId="10" fillId="2" borderId="0" xfId="2" applyNumberFormat="1" applyFont="1" applyFill="1" applyAlignment="1">
      <alignment vertical="center"/>
    </xf>
    <xf numFmtId="49" fontId="11" fillId="2" borderId="13" xfId="2" applyNumberFormat="1" applyFont="1" applyFill="1" applyBorder="1" applyAlignment="1">
      <alignment vertical="center" wrapText="1"/>
    </xf>
    <xf numFmtId="49" fontId="11" fillId="2" borderId="13" xfId="2" applyNumberFormat="1" applyFont="1" applyFill="1" applyBorder="1" applyAlignment="1">
      <alignment horizontal="center" vertical="center" wrapText="1"/>
    </xf>
    <xf numFmtId="49" fontId="11" fillId="2" borderId="151" xfId="2" applyNumberFormat="1" applyFont="1" applyFill="1" applyBorder="1" applyAlignment="1">
      <alignment horizontal="center" vertical="center"/>
    </xf>
    <xf numFmtId="0" fontId="11" fillId="2" borderId="0" xfId="2" applyFont="1" applyFill="1" applyAlignment="1">
      <alignment vertical="center"/>
    </xf>
    <xf numFmtId="49" fontId="11" fillId="2" borderId="4" xfId="2" applyNumberFormat="1" applyFont="1" applyFill="1" applyBorder="1" applyAlignment="1">
      <alignment vertical="center" wrapText="1"/>
    </xf>
    <xf numFmtId="49" fontId="11" fillId="2" borderId="4" xfId="2" applyNumberFormat="1" applyFont="1" applyFill="1" applyBorder="1" applyAlignment="1">
      <alignment horizontal="center" vertical="center" wrapText="1"/>
    </xf>
    <xf numFmtId="49" fontId="11" fillId="2" borderId="36" xfId="2" applyNumberFormat="1" applyFont="1" applyFill="1" applyBorder="1" applyAlignment="1">
      <alignment horizontal="center" vertical="center"/>
    </xf>
    <xf numFmtId="49" fontId="11" fillId="2" borderId="19" xfId="2" applyNumberFormat="1" applyFont="1" applyFill="1" applyBorder="1" applyAlignment="1">
      <alignment horizontal="left" vertical="center" wrapText="1"/>
    </xf>
    <xf numFmtId="49" fontId="11" fillId="2" borderId="19" xfId="2" applyNumberFormat="1" applyFont="1" applyFill="1" applyBorder="1" applyAlignment="1">
      <alignment horizontal="center" vertical="center" wrapText="1"/>
    </xf>
    <xf numFmtId="49" fontId="11" fillId="2" borderId="46" xfId="2" applyNumberFormat="1" applyFont="1" applyFill="1" applyBorder="1" applyAlignment="1">
      <alignment horizontal="center" vertical="center"/>
    </xf>
    <xf numFmtId="49" fontId="10" fillId="2" borderId="13" xfId="2" applyNumberFormat="1" applyFont="1" applyFill="1" applyBorder="1" applyAlignment="1">
      <alignment horizontal="center" vertical="center" wrapText="1"/>
    </xf>
    <xf numFmtId="49" fontId="10" fillId="2" borderId="151" xfId="2" applyNumberFormat="1" applyFont="1" applyFill="1" applyBorder="1" applyAlignment="1">
      <alignment horizontal="center" vertical="center"/>
    </xf>
    <xf numFmtId="49" fontId="10" fillId="2" borderId="9" xfId="2" applyNumberFormat="1" applyFont="1" applyFill="1" applyBorder="1" applyAlignment="1">
      <alignment horizontal="center" vertical="center" wrapText="1"/>
    </xf>
    <xf numFmtId="1" fontId="18" fillId="2" borderId="47" xfId="2" applyNumberFormat="1" applyFont="1" applyFill="1" applyBorder="1" applyAlignment="1">
      <alignment horizontal="center" vertical="center"/>
    </xf>
    <xf numFmtId="49" fontId="10" fillId="2" borderId="159" xfId="2" applyNumberFormat="1" applyFont="1" applyFill="1" applyBorder="1" applyAlignment="1">
      <alignment vertical="center" wrapText="1"/>
    </xf>
    <xf numFmtId="49" fontId="10" fillId="2" borderId="27" xfId="2" applyNumberFormat="1" applyFont="1" applyFill="1" applyBorder="1" applyAlignment="1">
      <alignment vertical="center" wrapText="1"/>
    </xf>
    <xf numFmtId="49" fontId="10" fillId="2" borderId="133" xfId="2" applyNumberFormat="1" applyFont="1" applyFill="1" applyBorder="1" applyAlignment="1">
      <alignment horizontal="left" vertical="center" wrapText="1"/>
    </xf>
    <xf numFmtId="49" fontId="10" fillId="2" borderId="36" xfId="2" applyNumberFormat="1" applyFont="1" applyFill="1" applyBorder="1" applyAlignment="1">
      <alignment horizontal="center" vertical="center"/>
    </xf>
    <xf numFmtId="49" fontId="10" fillId="2" borderId="19" xfId="2" applyNumberFormat="1" applyFont="1" applyFill="1" applyBorder="1" applyAlignment="1">
      <alignment horizontal="center" vertical="center" wrapText="1"/>
    </xf>
    <xf numFmtId="49" fontId="10" fillId="2" borderId="46" xfId="2" applyNumberFormat="1" applyFont="1" applyFill="1" applyBorder="1" applyAlignment="1">
      <alignment horizontal="center" vertical="center"/>
    </xf>
    <xf numFmtId="49" fontId="18" fillId="2" borderId="1" xfId="2" applyNumberFormat="1" applyFont="1" applyFill="1" applyBorder="1" applyAlignment="1">
      <alignment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18" fillId="2" borderId="39" xfId="2" applyNumberFormat="1" applyFont="1" applyFill="1" applyBorder="1" applyAlignment="1">
      <alignment horizontal="center" vertical="center"/>
    </xf>
    <xf numFmtId="0" fontId="18" fillId="2" borderId="0" xfId="2" applyFont="1" applyFill="1" applyAlignment="1">
      <alignment vertical="center"/>
    </xf>
    <xf numFmtId="49" fontId="18" fillId="2" borderId="4" xfId="2" applyNumberFormat="1" applyFont="1" applyFill="1" applyBorder="1" applyAlignment="1">
      <alignment vertical="center" wrapText="1"/>
    </xf>
    <xf numFmtId="49" fontId="18" fillId="2" borderId="4" xfId="2" applyNumberFormat="1" applyFont="1" applyFill="1" applyBorder="1" applyAlignment="1">
      <alignment horizontal="center" vertical="center" wrapText="1"/>
    </xf>
    <xf numFmtId="49" fontId="18" fillId="2" borderId="36" xfId="2" applyNumberFormat="1" applyFont="1" applyFill="1" applyBorder="1" applyAlignment="1">
      <alignment horizontal="center" vertical="center"/>
    </xf>
    <xf numFmtId="49" fontId="18" fillId="2" borderId="19" xfId="2" applyNumberFormat="1" applyFont="1" applyFill="1" applyBorder="1" applyAlignment="1">
      <alignment horizontal="left" vertical="center" wrapText="1"/>
    </xf>
    <xf numFmtId="49" fontId="18" fillId="2" borderId="19" xfId="2" applyNumberFormat="1" applyFont="1" applyFill="1" applyBorder="1" applyAlignment="1">
      <alignment horizontal="center" vertical="center" wrapText="1"/>
    </xf>
    <xf numFmtId="49" fontId="18" fillId="2" borderId="46" xfId="2" applyNumberFormat="1" applyFont="1" applyFill="1" applyBorder="1" applyAlignment="1">
      <alignment horizontal="center" vertical="center"/>
    </xf>
    <xf numFmtId="49" fontId="11" fillId="2" borderId="52" xfId="2" applyNumberFormat="1" applyFont="1" applyFill="1" applyBorder="1" applyAlignment="1">
      <alignment horizontal="center" vertical="center" wrapText="1"/>
    </xf>
    <xf numFmtId="49" fontId="11" fillId="2" borderId="76" xfId="2" applyNumberFormat="1" applyFont="1" applyFill="1" applyBorder="1" applyAlignment="1">
      <alignment horizontal="center" vertical="center" wrapText="1"/>
    </xf>
    <xf numFmtId="0" fontId="11" fillId="2" borderId="170" xfId="2" applyFont="1" applyFill="1" applyBorder="1" applyAlignment="1">
      <alignment vertical="center"/>
    </xf>
    <xf numFmtId="49" fontId="11" fillId="2" borderId="106" xfId="2" applyNumberFormat="1" applyFont="1" applyFill="1" applyBorder="1" applyAlignment="1">
      <alignment vertical="center" wrapText="1"/>
    </xf>
    <xf numFmtId="49" fontId="11" fillId="2" borderId="53" xfId="2" applyNumberFormat="1" applyFont="1" applyFill="1" applyBorder="1" applyAlignment="1">
      <alignment horizontal="center" vertical="center"/>
    </xf>
    <xf numFmtId="0" fontId="10" fillId="2" borderId="0" xfId="2" applyFont="1" applyFill="1"/>
    <xf numFmtId="0" fontId="11" fillId="2" borderId="110" xfId="2" applyFont="1" applyFill="1" applyBorder="1" applyAlignment="1">
      <alignment vertical="center"/>
    </xf>
    <xf numFmtId="49" fontId="11" fillId="2" borderId="9" xfId="2" applyNumberFormat="1" applyFont="1" applyFill="1" applyBorder="1" applyAlignment="1">
      <alignment vertical="center" wrapText="1"/>
    </xf>
    <xf numFmtId="1" fontId="10" fillId="2" borderId="0" xfId="2" applyNumberFormat="1" applyFont="1" applyFill="1"/>
    <xf numFmtId="0" fontId="11" fillId="2" borderId="162" xfId="2" applyFont="1" applyFill="1" applyBorder="1" applyAlignment="1">
      <alignment vertical="center"/>
    </xf>
    <xf numFmtId="49" fontId="11" fillId="2" borderId="163" xfId="2" applyNumberFormat="1" applyFont="1" applyFill="1" applyBorder="1" applyAlignment="1">
      <alignment vertical="center" wrapText="1"/>
    </xf>
    <xf numFmtId="49" fontId="11" fillId="2" borderId="133" xfId="2" applyNumberFormat="1" applyFont="1" applyFill="1" applyBorder="1" applyAlignment="1">
      <alignment horizontal="left" vertical="center" wrapText="1"/>
    </xf>
    <xf numFmtId="49" fontId="11" fillId="2" borderId="157" xfId="2" applyNumberFormat="1" applyFont="1" applyFill="1" applyBorder="1" applyAlignment="1">
      <alignment horizontal="center" vertical="center"/>
    </xf>
    <xf numFmtId="0" fontId="13" fillId="2" borderId="0" xfId="0" applyFont="1" applyFill="1"/>
    <xf numFmtId="0" fontId="14" fillId="2" borderId="0" xfId="0" applyFont="1" applyFill="1"/>
    <xf numFmtId="0" fontId="10" fillId="2" borderId="0" xfId="2" applyFont="1" applyFill="1" applyAlignment="1">
      <alignment horizontal="center"/>
    </xf>
    <xf numFmtId="164" fontId="18" fillId="2" borderId="47" xfId="2" applyNumberFormat="1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27" fillId="2" borderId="109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 wrapText="1"/>
    </xf>
    <xf numFmtId="49" fontId="19" fillId="2" borderId="59" xfId="0" applyNumberFormat="1" applyFont="1" applyFill="1" applyBorder="1" applyAlignment="1">
      <alignment horizontal="left" vertical="center" wrapText="1" shrinkToFit="1"/>
    </xf>
    <xf numFmtId="49" fontId="23" fillId="2" borderId="105" xfId="0" applyNumberFormat="1" applyFont="1" applyFill="1" applyBorder="1" applyAlignment="1">
      <alignment horizontal="center" vertical="center" shrinkToFit="1"/>
    </xf>
    <xf numFmtId="49" fontId="10" fillId="2" borderId="106" xfId="0" applyNumberFormat="1" applyFont="1" applyFill="1" applyBorder="1" applyAlignment="1">
      <alignment horizontal="center" vertical="center" wrapText="1" shrinkToFit="1"/>
    </xf>
    <xf numFmtId="0" fontId="23" fillId="2" borderId="106" xfId="0" applyFont="1" applyFill="1" applyBorder="1" applyAlignment="1">
      <alignment horizontal="center" vertical="center" shrinkToFit="1"/>
    </xf>
    <xf numFmtId="0" fontId="23" fillId="2" borderId="126" xfId="0" applyFont="1" applyFill="1" applyBorder="1" applyAlignment="1">
      <alignment horizontal="center" vertical="center" shrinkToFit="1"/>
    </xf>
    <xf numFmtId="49" fontId="10" fillId="2" borderId="13" xfId="0" applyNumberFormat="1" applyFont="1" applyFill="1" applyBorder="1" applyAlignment="1">
      <alignment horizontal="center" vertical="center" wrapText="1" shrinkToFit="1"/>
    </xf>
    <xf numFmtId="0" fontId="3" fillId="2" borderId="173" xfId="0" applyFont="1" applyFill="1" applyBorder="1" applyAlignment="1">
      <alignment horizontal="center" vertical="center" textRotation="90" wrapText="1"/>
    </xf>
    <xf numFmtId="0" fontId="3" fillId="2" borderId="73" xfId="0" applyFont="1" applyFill="1" applyBorder="1" applyAlignment="1">
      <alignment horizontal="center" vertical="center" textRotation="90"/>
    </xf>
    <xf numFmtId="0" fontId="3" fillId="2" borderId="169" xfId="0" applyFont="1" applyFill="1" applyBorder="1" applyAlignment="1">
      <alignment horizontal="center" vertical="center"/>
    </xf>
    <xf numFmtId="0" fontId="3" fillId="2" borderId="173" xfId="0" applyFont="1" applyFill="1" applyBorder="1" applyAlignment="1">
      <alignment horizontal="center" vertical="center" textRotation="90"/>
    </xf>
    <xf numFmtId="0" fontId="23" fillId="2" borderId="9" xfId="0" applyFont="1" applyFill="1" applyBorder="1" applyAlignment="1">
      <alignment horizontal="center" vertical="center" shrinkToFit="1"/>
    </xf>
    <xf numFmtId="0" fontId="19" fillId="2" borderId="202" xfId="0" applyFont="1" applyFill="1" applyBorder="1" applyAlignment="1">
      <alignment horizontal="center" vertical="center"/>
    </xf>
    <xf numFmtId="0" fontId="23" fillId="2" borderId="65" xfId="0" applyFont="1" applyFill="1" applyBorder="1" applyAlignment="1">
      <alignment horizontal="center" vertical="center" shrinkToFit="1"/>
    </xf>
    <xf numFmtId="49" fontId="23" fillId="2" borderId="65" xfId="0" applyNumberFormat="1" applyFont="1" applyFill="1" applyBorder="1" applyAlignment="1">
      <alignment horizontal="center" vertical="center" shrinkToFit="1"/>
    </xf>
    <xf numFmtId="0" fontId="19" fillId="2" borderId="207" xfId="0" applyFont="1" applyFill="1" applyBorder="1" applyAlignment="1">
      <alignment horizontal="center" vertical="center"/>
    </xf>
    <xf numFmtId="0" fontId="19" fillId="2" borderId="65" xfId="0" applyFont="1" applyFill="1" applyBorder="1" applyAlignment="1">
      <alignment horizontal="center" vertical="center"/>
    </xf>
    <xf numFmtId="12" fontId="20" fillId="2" borderId="65" xfId="0" applyNumberFormat="1" applyFont="1" applyFill="1" applyBorder="1" applyAlignment="1">
      <alignment horizontal="center" vertical="center"/>
    </xf>
    <xf numFmtId="0" fontId="19" fillId="2" borderId="199" xfId="0" applyFont="1" applyFill="1" applyBorder="1" applyAlignment="1">
      <alignment horizontal="center" vertical="center"/>
    </xf>
    <xf numFmtId="0" fontId="19" fillId="2" borderId="114" xfId="0" applyFont="1" applyFill="1" applyBorder="1" applyAlignment="1">
      <alignment horizontal="left" vertical="center" wrapText="1"/>
    </xf>
    <xf numFmtId="1" fontId="19" fillId="2" borderId="10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 shrinkToFit="1"/>
    </xf>
    <xf numFmtId="0" fontId="19" fillId="2" borderId="9" xfId="0" applyFont="1" applyFill="1" applyBorder="1" applyAlignment="1">
      <alignment horizontal="center" vertical="center" shrinkToFit="1"/>
    </xf>
    <xf numFmtId="164" fontId="27" fillId="2" borderId="74" xfId="0" applyNumberFormat="1" applyFont="1" applyFill="1" applyBorder="1" applyAlignment="1">
      <alignment horizontal="center" vertical="center"/>
    </xf>
    <xf numFmtId="0" fontId="19" fillId="2" borderId="138" xfId="0" applyFont="1" applyFill="1" applyBorder="1" applyAlignment="1">
      <alignment horizontal="center" vertical="center"/>
    </xf>
    <xf numFmtId="0" fontId="19" fillId="2" borderId="137" xfId="0" applyFont="1" applyFill="1" applyBorder="1" applyAlignment="1">
      <alignment horizontal="center" vertical="center"/>
    </xf>
    <xf numFmtId="0" fontId="19" fillId="2" borderId="136" xfId="0" applyFont="1" applyFill="1" applyBorder="1" applyAlignment="1">
      <alignment horizontal="center" vertical="center"/>
    </xf>
    <xf numFmtId="0" fontId="3" fillId="2" borderId="111" xfId="0" applyFont="1" applyFill="1" applyBorder="1" applyAlignment="1">
      <alignment horizontal="center" vertical="center"/>
    </xf>
    <xf numFmtId="1" fontId="23" fillId="2" borderId="125" xfId="0" applyNumberFormat="1" applyFont="1" applyFill="1" applyBorder="1" applyAlignment="1">
      <alignment horizontal="center" vertical="center"/>
    </xf>
    <xf numFmtId="49" fontId="23" fillId="2" borderId="64" xfId="0" applyNumberFormat="1" applyFont="1" applyFill="1" applyBorder="1" applyAlignment="1">
      <alignment vertical="center" wrapText="1" shrinkToFit="1"/>
    </xf>
    <xf numFmtId="0" fontId="19" fillId="0" borderId="50" xfId="0" applyFont="1" applyBorder="1" applyAlignment="1">
      <alignment horizontal="center" vertical="center"/>
    </xf>
    <xf numFmtId="1" fontId="23" fillId="2" borderId="215" xfId="0" applyNumberFormat="1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vertical="center" wrapText="1"/>
    </xf>
    <xf numFmtId="49" fontId="11" fillId="2" borderId="159" xfId="2" applyNumberFormat="1" applyFont="1" applyFill="1" applyBorder="1" applyAlignment="1">
      <alignment vertical="center" wrapText="1"/>
    </xf>
    <xf numFmtId="49" fontId="11" fillId="2" borderId="27" xfId="2" applyNumberFormat="1" applyFont="1" applyFill="1" applyBorder="1" applyAlignment="1">
      <alignment vertical="center" wrapText="1"/>
    </xf>
    <xf numFmtId="0" fontId="0" fillId="2" borderId="47" xfId="0" applyFill="1" applyBorder="1"/>
    <xf numFmtId="0" fontId="19" fillId="2" borderId="171" xfId="0" applyFont="1" applyFill="1" applyBorder="1" applyAlignment="1">
      <alignment horizontal="center" vertical="center"/>
    </xf>
    <xf numFmtId="0" fontId="19" fillId="2" borderId="172" xfId="0" applyFont="1" applyFill="1" applyBorder="1" applyAlignment="1">
      <alignment horizontal="center" vertical="center"/>
    </xf>
    <xf numFmtId="0" fontId="19" fillId="2" borderId="135" xfId="0" applyFont="1" applyFill="1" applyBorder="1" applyAlignment="1">
      <alignment horizontal="center" vertical="center"/>
    </xf>
    <xf numFmtId="2" fontId="21" fillId="2" borderId="102" xfId="0" applyNumberFormat="1" applyFont="1" applyFill="1" applyBorder="1" applyAlignment="1">
      <alignment horizontal="center" vertical="center"/>
    </xf>
    <xf numFmtId="2" fontId="15" fillId="2" borderId="83" xfId="0" applyNumberFormat="1" applyFont="1" applyFill="1" applyBorder="1" applyAlignment="1">
      <alignment horizontal="center" vertical="center"/>
    </xf>
    <xf numFmtId="2" fontId="15" fillId="2" borderId="73" xfId="0" applyNumberFormat="1" applyFont="1" applyFill="1" applyBorder="1" applyAlignment="1">
      <alignment horizontal="center" vertical="center"/>
    </xf>
    <xf numFmtId="2" fontId="27" fillId="2" borderId="109" xfId="0" applyNumberFormat="1" applyFont="1" applyFill="1" applyBorder="1" applyAlignment="1">
      <alignment horizontal="center" vertical="center"/>
    </xf>
    <xf numFmtId="0" fontId="19" fillId="0" borderId="29" xfId="0" applyFont="1" applyBorder="1" applyAlignment="1">
      <alignment horizontal="left" vertical="center"/>
    </xf>
    <xf numFmtId="0" fontId="19" fillId="0" borderId="54" xfId="0" applyFont="1" applyBorder="1" applyAlignment="1">
      <alignment horizontal="left" vertical="center"/>
    </xf>
    <xf numFmtId="0" fontId="19" fillId="0" borderId="54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19" fillId="0" borderId="54" xfId="0" applyFont="1" applyBorder="1" applyAlignment="1">
      <alignment vertical="center" wrapText="1"/>
    </xf>
    <xf numFmtId="164" fontId="3" fillId="2" borderId="26" xfId="0" applyNumberFormat="1" applyFont="1" applyFill="1" applyBorder="1" applyAlignment="1">
      <alignment horizontal="center" vertical="center"/>
    </xf>
    <xf numFmtId="1" fontId="21" fillId="2" borderId="35" xfId="0" applyNumberFormat="1" applyFont="1" applyFill="1" applyBorder="1" applyAlignment="1">
      <alignment horizontal="center" vertical="center"/>
    </xf>
    <xf numFmtId="164" fontId="27" fillId="2" borderId="75" xfId="0" applyNumberFormat="1" applyFont="1" applyFill="1" applyBorder="1" applyAlignment="1">
      <alignment horizontal="center" vertical="center"/>
    </xf>
    <xf numFmtId="1" fontId="3" fillId="2" borderId="90" xfId="0" applyNumberFormat="1" applyFont="1" applyFill="1" applyBorder="1" applyAlignment="1">
      <alignment horizontal="center" vertical="center"/>
    </xf>
    <xf numFmtId="164" fontId="30" fillId="2" borderId="59" xfId="0" applyNumberFormat="1" applyFont="1" applyFill="1" applyBorder="1" applyAlignment="1">
      <alignment horizontal="center" vertical="center"/>
    </xf>
    <xf numFmtId="164" fontId="3" fillId="2" borderId="84" xfId="0" applyNumberFormat="1" applyFont="1" applyFill="1" applyBorder="1" applyAlignment="1">
      <alignment horizontal="center" vertical="center"/>
    </xf>
    <xf numFmtId="2" fontId="21" fillId="2" borderId="31" xfId="0" applyNumberFormat="1" applyFont="1" applyFill="1" applyBorder="1" applyAlignment="1">
      <alignment horizontal="center" vertical="center"/>
    </xf>
    <xf numFmtId="2" fontId="27" fillId="2" borderId="30" xfId="0" applyNumberFormat="1" applyFont="1" applyFill="1" applyBorder="1" applyAlignment="1">
      <alignment horizontal="center" vertical="center"/>
    </xf>
    <xf numFmtId="0" fontId="19" fillId="2" borderId="32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49" fontId="23" fillId="2" borderId="67" xfId="0" applyNumberFormat="1" applyFont="1" applyFill="1" applyBorder="1" applyAlignment="1">
      <alignment vertical="center" wrapText="1" shrinkToFit="1"/>
    </xf>
    <xf numFmtId="0" fontId="19" fillId="2" borderId="68" xfId="0" applyFont="1" applyFill="1" applyBorder="1" applyAlignment="1">
      <alignment horizontal="center" vertical="center"/>
    </xf>
    <xf numFmtId="0" fontId="19" fillId="2" borderId="42" xfId="0" applyFont="1" applyFill="1" applyBorder="1" applyAlignment="1">
      <alignment horizontal="center" vertical="center"/>
    </xf>
    <xf numFmtId="0" fontId="19" fillId="2" borderId="62" xfId="0" applyFont="1" applyFill="1" applyBorder="1" applyAlignment="1">
      <alignment horizontal="center" vertical="center"/>
    </xf>
    <xf numFmtId="0" fontId="19" fillId="2" borderId="217" xfId="0" applyFont="1" applyFill="1" applyBorder="1" applyAlignment="1">
      <alignment horizontal="center" vertical="center"/>
    </xf>
    <xf numFmtId="0" fontId="19" fillId="2" borderId="218" xfId="0" applyFont="1" applyFill="1" applyBorder="1" applyAlignment="1">
      <alignment horizontal="center" vertical="center"/>
    </xf>
    <xf numFmtId="0" fontId="21" fillId="2" borderId="219" xfId="0" applyFont="1" applyFill="1" applyBorder="1" applyAlignment="1">
      <alignment horizontal="center" vertical="center"/>
    </xf>
    <xf numFmtId="0" fontId="21" fillId="2" borderId="220" xfId="0" applyFont="1" applyFill="1" applyBorder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0" fontId="10" fillId="2" borderId="110" xfId="2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1" fontId="10" fillId="2" borderId="0" xfId="2" applyNumberFormat="1" applyFont="1" applyFill="1" applyAlignment="1">
      <alignment horizontal="center" vertical="center"/>
    </xf>
    <xf numFmtId="49" fontId="10" fillId="2" borderId="38" xfId="2" applyNumberFormat="1" applyFont="1" applyFill="1" applyBorder="1" applyAlignment="1">
      <alignment horizontal="left" vertical="center" wrapText="1"/>
    </xf>
    <xf numFmtId="49" fontId="10" fillId="2" borderId="32" xfId="2" applyNumberFormat="1" applyFont="1" applyFill="1" applyBorder="1" applyAlignment="1">
      <alignment horizontal="left" vertical="center" wrapText="1"/>
    </xf>
    <xf numFmtId="0" fontId="10" fillId="2" borderId="170" xfId="2" applyFont="1" applyFill="1" applyBorder="1" applyAlignment="1">
      <alignment horizontal="center" vertical="center"/>
    </xf>
    <xf numFmtId="49" fontId="10" fillId="2" borderId="105" xfId="2" applyNumberFormat="1" applyFont="1" applyFill="1" applyBorder="1" applyAlignment="1">
      <alignment horizontal="left" vertical="center" wrapText="1"/>
    </xf>
    <xf numFmtId="49" fontId="10" fillId="2" borderId="106" xfId="2" applyNumberFormat="1" applyFont="1" applyFill="1" applyBorder="1" applyAlignment="1">
      <alignment horizontal="center" vertical="center" wrapText="1"/>
    </xf>
    <xf numFmtId="0" fontId="10" fillId="2" borderId="162" xfId="2" applyFont="1" applyFill="1" applyBorder="1" applyAlignment="1">
      <alignment horizontal="center" vertical="center"/>
    </xf>
    <xf numFmtId="49" fontId="10" fillId="2" borderId="222" xfId="2" applyNumberFormat="1" applyFont="1" applyFill="1" applyBorder="1" applyAlignment="1">
      <alignment horizontal="left" vertical="center" wrapText="1"/>
    </xf>
    <xf numFmtId="49" fontId="10" fillId="2" borderId="223" xfId="2" applyNumberFormat="1" applyFont="1" applyFill="1" applyBorder="1" applyAlignment="1">
      <alignment horizontal="left" vertical="center" wrapText="1"/>
    </xf>
    <xf numFmtId="49" fontId="10" fillId="2" borderId="163" xfId="2" applyNumberFormat="1" applyFont="1" applyFill="1" applyBorder="1" applyAlignment="1">
      <alignment horizontal="center" vertical="center" wrapText="1"/>
    </xf>
    <xf numFmtId="49" fontId="10" fillId="2" borderId="65" xfId="2" applyNumberFormat="1" applyFont="1" applyFill="1" applyBorder="1" applyAlignment="1">
      <alignment horizontal="center" vertical="center" wrapText="1"/>
    </xf>
    <xf numFmtId="49" fontId="10" fillId="2" borderId="199" xfId="2" applyNumberFormat="1" applyFont="1" applyFill="1" applyBorder="1" applyAlignment="1">
      <alignment horizontal="left" vertical="center" wrapText="1"/>
    </xf>
    <xf numFmtId="49" fontId="11" fillId="2" borderId="32" xfId="2" applyNumberFormat="1" applyFont="1" applyFill="1" applyBorder="1" applyAlignment="1">
      <alignment horizontal="left" vertical="center" wrapText="1"/>
    </xf>
    <xf numFmtId="49" fontId="11" fillId="2" borderId="199" xfId="2" applyNumberFormat="1" applyFont="1" applyFill="1" applyBorder="1" applyAlignment="1">
      <alignment horizontal="left" vertical="center" wrapText="1"/>
    </xf>
    <xf numFmtId="49" fontId="11" fillId="2" borderId="223" xfId="2" applyNumberFormat="1" applyFont="1" applyFill="1" applyBorder="1" applyAlignment="1">
      <alignment horizontal="left" vertical="center" wrapText="1"/>
    </xf>
    <xf numFmtId="49" fontId="23" fillId="2" borderId="227" xfId="0" applyNumberFormat="1" applyFont="1" applyFill="1" applyBorder="1" applyAlignment="1">
      <alignment horizontal="center" vertical="center" shrinkToFit="1"/>
    </xf>
    <xf numFmtId="1" fontId="23" fillId="2" borderId="65" xfId="0" applyNumberFormat="1" applyFont="1" applyFill="1" applyBorder="1" applyAlignment="1">
      <alignment horizontal="center" vertical="center"/>
    </xf>
    <xf numFmtId="1" fontId="23" fillId="4" borderId="65" xfId="0" applyNumberFormat="1" applyFont="1" applyFill="1" applyBorder="1" applyAlignment="1">
      <alignment horizontal="center" vertical="center"/>
    </xf>
    <xf numFmtId="1" fontId="23" fillId="2" borderId="224" xfId="0" applyNumberFormat="1" applyFont="1" applyFill="1" applyBorder="1" applyAlignment="1">
      <alignment horizontal="center" vertical="center"/>
    </xf>
    <xf numFmtId="1" fontId="23" fillId="2" borderId="199" xfId="0" applyNumberFormat="1" applyFont="1" applyFill="1" applyBorder="1" applyAlignment="1">
      <alignment horizontal="center" vertical="center"/>
    </xf>
    <xf numFmtId="0" fontId="19" fillId="2" borderId="227" xfId="0" applyFont="1" applyFill="1" applyBorder="1" applyAlignment="1">
      <alignment horizontal="center" vertical="center" wrapText="1"/>
    </xf>
    <xf numFmtId="0" fontId="21" fillId="2" borderId="231" xfId="0" applyFont="1" applyFill="1" applyBorder="1"/>
    <xf numFmtId="0" fontId="21" fillId="2" borderId="212" xfId="0" applyFont="1" applyFill="1" applyBorder="1" applyAlignment="1">
      <alignment horizontal="center"/>
    </xf>
    <xf numFmtId="0" fontId="21" fillId="2" borderId="214" xfId="0" applyFont="1" applyFill="1" applyBorder="1"/>
    <xf numFmtId="49" fontId="10" fillId="2" borderId="33" xfId="0" applyNumberFormat="1" applyFont="1" applyFill="1" applyBorder="1" applyAlignment="1">
      <alignment horizontal="center" vertical="center" wrapText="1" shrinkToFit="1"/>
    </xf>
    <xf numFmtId="0" fontId="19" fillId="0" borderId="51" xfId="0" applyFont="1" applyBorder="1" applyAlignment="1">
      <alignment horizontal="center" vertical="center"/>
    </xf>
    <xf numFmtId="49" fontId="26" fillId="0" borderId="47" xfId="0" applyNumberFormat="1" applyFont="1" applyBorder="1" applyAlignment="1">
      <alignment horizontal="center" vertical="center" wrapText="1" shrinkToFit="1"/>
    </xf>
    <xf numFmtId="49" fontId="23" fillId="0" borderId="47" xfId="0" applyNumberFormat="1" applyFont="1" applyBorder="1" applyAlignment="1">
      <alignment horizontal="center" vertical="center" shrinkToFit="1"/>
    </xf>
    <xf numFmtId="0" fontId="23" fillId="0" borderId="47" xfId="0" applyFont="1" applyBorder="1" applyAlignment="1">
      <alignment horizontal="center" vertical="center" shrinkToFit="1"/>
    </xf>
    <xf numFmtId="0" fontId="23" fillId="0" borderId="49" xfId="0" applyFont="1" applyBorder="1" applyAlignment="1">
      <alignment horizontal="center" vertical="center" shrinkToFit="1"/>
    </xf>
    <xf numFmtId="0" fontId="19" fillId="0" borderId="47" xfId="0" applyFont="1" applyBorder="1" applyAlignment="1">
      <alignment horizontal="center" vertical="center"/>
    </xf>
    <xf numFmtId="1" fontId="23" fillId="0" borderId="47" xfId="0" applyNumberFormat="1" applyFont="1" applyBorder="1" applyAlignment="1">
      <alignment horizontal="center" vertical="center"/>
    </xf>
    <xf numFmtId="1" fontId="23" fillId="0" borderId="49" xfId="0" applyNumberFormat="1" applyFont="1" applyBorder="1" applyAlignment="1">
      <alignment horizontal="center" vertical="center"/>
    </xf>
    <xf numFmtId="0" fontId="3" fillId="0" borderId="119" xfId="0" applyFont="1" applyBorder="1" applyAlignment="1">
      <alignment horizontal="center" vertical="center"/>
    </xf>
    <xf numFmtId="49" fontId="19" fillId="0" borderId="97" xfId="0" applyNumberFormat="1" applyFont="1" applyBorder="1" applyAlignment="1">
      <alignment horizontal="center" vertical="center" shrinkToFit="1"/>
    </xf>
    <xf numFmtId="49" fontId="19" fillId="0" borderId="96" xfId="0" applyNumberFormat="1" applyFont="1" applyBorder="1" applyAlignment="1">
      <alignment horizontal="center" vertical="center" shrinkToFit="1"/>
    </xf>
    <xf numFmtId="0" fontId="19" fillId="0" borderId="96" xfId="0" applyFont="1" applyBorder="1" applyAlignment="1">
      <alignment horizontal="center" vertical="center" shrinkToFit="1"/>
    </xf>
    <xf numFmtId="0" fontId="19" fillId="0" borderId="129" xfId="0" applyFont="1" applyBorder="1" applyAlignment="1">
      <alignment horizontal="center" vertical="center" shrinkToFit="1"/>
    </xf>
    <xf numFmtId="1" fontId="23" fillId="0" borderId="7" xfId="0" applyNumberFormat="1" applyFont="1" applyBorder="1" applyAlignment="1">
      <alignment horizontal="center" vertical="center"/>
    </xf>
    <xf numFmtId="1" fontId="23" fillId="0" borderId="6" xfId="0" applyNumberFormat="1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49" fontId="12" fillId="0" borderId="61" xfId="0" applyNumberFormat="1" applyFont="1" applyBorder="1" applyAlignment="1">
      <alignment horizontal="center" vertical="center" wrapText="1" shrinkToFit="1"/>
    </xf>
    <xf numFmtId="49" fontId="23" fillId="0" borderId="61" xfId="0" applyNumberFormat="1" applyFont="1" applyBorder="1" applyAlignment="1">
      <alignment horizontal="center" vertical="center" shrinkToFit="1"/>
    </xf>
    <xf numFmtId="0" fontId="23" fillId="0" borderId="61" xfId="0" applyFont="1" applyBorder="1" applyAlignment="1">
      <alignment horizontal="center" vertical="center" shrinkToFit="1"/>
    </xf>
    <xf numFmtId="0" fontId="23" fillId="0" borderId="70" xfId="0" applyFont="1" applyBorder="1" applyAlignment="1">
      <alignment horizontal="center" vertical="center" shrinkToFit="1"/>
    </xf>
    <xf numFmtId="0" fontId="19" fillId="0" borderId="61" xfId="0" applyFont="1" applyBorder="1" applyAlignment="1">
      <alignment horizontal="center" vertical="center"/>
    </xf>
    <xf numFmtId="1" fontId="23" fillId="0" borderId="61" xfId="0" applyNumberFormat="1" applyFont="1" applyBorder="1" applyAlignment="1">
      <alignment horizontal="center" vertical="center"/>
    </xf>
    <xf numFmtId="1" fontId="23" fillId="0" borderId="70" xfId="0" applyNumberFormat="1" applyFont="1" applyBorder="1" applyAlignment="1">
      <alignment horizontal="center" vertical="center"/>
    </xf>
    <xf numFmtId="49" fontId="23" fillId="0" borderId="69" xfId="0" applyNumberFormat="1" applyFont="1" applyBorder="1" applyAlignment="1">
      <alignment horizontal="center" vertical="center" shrinkToFit="1"/>
    </xf>
    <xf numFmtId="1" fontId="23" fillId="0" borderId="128" xfId="0" applyNumberFormat="1" applyFont="1" applyBorder="1" applyAlignment="1">
      <alignment horizontal="center" vertical="center"/>
    </xf>
    <xf numFmtId="1" fontId="23" fillId="0" borderId="149" xfId="0" applyNumberFormat="1" applyFont="1" applyBorder="1" applyAlignment="1">
      <alignment horizontal="center" vertical="center"/>
    </xf>
    <xf numFmtId="1" fontId="3" fillId="0" borderId="45" xfId="0" applyNumberFormat="1" applyFont="1" applyBorder="1" applyAlignment="1">
      <alignment horizontal="center" vertical="center"/>
    </xf>
    <xf numFmtId="49" fontId="23" fillId="0" borderId="51" xfId="0" applyNumberFormat="1" applyFont="1" applyBorder="1" applyAlignment="1">
      <alignment horizontal="center" vertical="center" shrinkToFit="1"/>
    </xf>
    <xf numFmtId="1" fontId="23" fillId="0" borderId="60" xfId="0" applyNumberFormat="1" applyFont="1" applyBorder="1" applyAlignment="1">
      <alignment horizontal="center" vertical="center"/>
    </xf>
    <xf numFmtId="1" fontId="23" fillId="0" borderId="94" xfId="0" applyNumberFormat="1" applyFont="1" applyBorder="1" applyAlignment="1">
      <alignment horizontal="center" vertical="center"/>
    </xf>
    <xf numFmtId="1" fontId="3" fillId="0" borderId="54" xfId="0" applyNumberFormat="1" applyFont="1" applyBorder="1" applyAlignment="1">
      <alignment horizontal="center" vertical="center"/>
    </xf>
    <xf numFmtId="49" fontId="19" fillId="0" borderId="54" xfId="0" applyNumberFormat="1" applyFont="1" applyBorder="1" applyAlignment="1">
      <alignment horizontal="left" vertical="center" wrapText="1" shrinkToFit="1"/>
    </xf>
    <xf numFmtId="0" fontId="19" fillId="0" borderId="49" xfId="0" applyFont="1" applyBorder="1" applyAlignment="1">
      <alignment horizontal="center" vertical="center"/>
    </xf>
    <xf numFmtId="164" fontId="23" fillId="0" borderId="47" xfId="0" applyNumberFormat="1" applyFont="1" applyBorder="1" applyAlignment="1">
      <alignment horizontal="center" vertical="center"/>
    </xf>
    <xf numFmtId="164" fontId="3" fillId="0" borderId="54" xfId="0" applyNumberFormat="1" applyFont="1" applyBorder="1" applyAlignment="1">
      <alignment horizontal="center" vertical="center"/>
    </xf>
    <xf numFmtId="49" fontId="23" fillId="0" borderId="49" xfId="0" applyNumberFormat="1" applyFont="1" applyBorder="1" applyAlignment="1">
      <alignment horizontal="center" vertical="center" shrinkToFit="1"/>
    </xf>
    <xf numFmtId="0" fontId="19" fillId="0" borderId="70" xfId="0" applyFont="1" applyBorder="1" applyAlignment="1">
      <alignment horizontal="center" vertical="center"/>
    </xf>
    <xf numFmtId="0" fontId="3" fillId="0" borderId="15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3" fillId="0" borderId="135" xfId="0" applyFont="1" applyBorder="1" applyAlignment="1">
      <alignment horizontal="center" vertical="center"/>
    </xf>
    <xf numFmtId="1" fontId="23" fillId="0" borderId="51" xfId="0" applyNumberFormat="1" applyFont="1" applyBorder="1" applyAlignment="1">
      <alignment horizontal="center" vertical="center"/>
    </xf>
    <xf numFmtId="49" fontId="23" fillId="0" borderId="47" xfId="0" applyNumberFormat="1" applyFont="1" applyBorder="1" applyAlignment="1">
      <alignment horizontal="center" vertical="center" wrapText="1" shrinkToFit="1"/>
    </xf>
    <xf numFmtId="0" fontId="21" fillId="0" borderId="109" xfId="0" applyFont="1" applyBorder="1" applyAlignment="1">
      <alignment horizontal="left" vertical="center"/>
    </xf>
    <xf numFmtId="0" fontId="19" fillId="0" borderId="99" xfId="0" applyFont="1" applyBorder="1" applyAlignment="1">
      <alignment horizontal="center" vertical="center"/>
    </xf>
    <xf numFmtId="0" fontId="19" fillId="0" borderId="100" xfId="0" applyFont="1" applyBorder="1" applyAlignment="1">
      <alignment horizontal="center" vertical="center"/>
    </xf>
    <xf numFmtId="0" fontId="19" fillId="0" borderId="101" xfId="0" applyFont="1" applyBorder="1" applyAlignment="1">
      <alignment horizontal="center" vertical="center"/>
    </xf>
    <xf numFmtId="0" fontId="21" fillId="0" borderId="99" xfId="0" applyFont="1" applyBorder="1" applyAlignment="1">
      <alignment horizontal="center" vertical="center"/>
    </xf>
    <xf numFmtId="0" fontId="21" fillId="0" borderId="100" xfId="0" applyFont="1" applyBorder="1" applyAlignment="1">
      <alignment horizontal="center" vertical="center"/>
    </xf>
    <xf numFmtId="0" fontId="21" fillId="0" borderId="101" xfId="0" applyFont="1" applyBorder="1" applyAlignment="1">
      <alignment horizontal="center" vertical="center"/>
    </xf>
    <xf numFmtId="0" fontId="27" fillId="0" borderId="139" xfId="0" applyFont="1" applyBorder="1" applyAlignment="1">
      <alignment horizontal="center" vertical="center"/>
    </xf>
    <xf numFmtId="0" fontId="19" fillId="0" borderId="94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9" fillId="0" borderId="151" xfId="0" applyFont="1" applyBorder="1" applyAlignment="1">
      <alignment horizontal="center" vertical="center"/>
    </xf>
    <xf numFmtId="49" fontId="23" fillId="0" borderId="42" xfId="0" applyNumberFormat="1" applyFont="1" applyBorder="1" applyAlignment="1">
      <alignment horizontal="center" vertical="center" shrinkToFit="1"/>
    </xf>
    <xf numFmtId="0" fontId="19" fillId="0" borderId="36" xfId="0" applyFont="1" applyBorder="1" applyAlignment="1">
      <alignment horizontal="center" vertical="center"/>
    </xf>
    <xf numFmtId="49" fontId="23" fillId="0" borderId="128" xfId="0" applyNumberFormat="1" applyFont="1" applyBorder="1" applyAlignment="1">
      <alignment horizontal="center" vertical="center" shrinkToFit="1"/>
    </xf>
    <xf numFmtId="0" fontId="19" fillId="0" borderId="5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49" fontId="23" fillId="0" borderId="0" xfId="0" applyNumberFormat="1" applyFont="1" applyAlignment="1">
      <alignment horizontal="center" vertical="center" shrinkToFit="1"/>
    </xf>
    <xf numFmtId="0" fontId="19" fillId="0" borderId="14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5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21" fillId="0" borderId="30" xfId="0" applyFont="1" applyBorder="1" applyAlignment="1">
      <alignment horizontal="left" vertical="center"/>
    </xf>
    <xf numFmtId="0" fontId="19" fillId="0" borderId="133" xfId="0" applyFont="1" applyBorder="1" applyAlignment="1">
      <alignment horizontal="center" vertical="center"/>
    </xf>
    <xf numFmtId="0" fontId="19" fillId="0" borderId="76" xfId="0" applyFont="1" applyBorder="1" applyAlignment="1">
      <alignment horizontal="center" vertical="center"/>
    </xf>
    <xf numFmtId="0" fontId="19" fillId="0" borderId="8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7" fillId="0" borderId="7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12" fontId="19" fillId="0" borderId="4" xfId="0" applyNumberFormat="1" applyFont="1" applyBorder="1" applyAlignment="1">
      <alignment horizontal="center" vertical="center"/>
    </xf>
    <xf numFmtId="0" fontId="19" fillId="0" borderId="128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 wrapText="1"/>
    </xf>
    <xf numFmtId="12" fontId="29" fillId="0" borderId="61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12" fontId="19" fillId="0" borderId="47" xfId="0" applyNumberFormat="1" applyFont="1" applyBorder="1" applyAlignment="1">
      <alignment horizontal="center" vertical="center"/>
    </xf>
    <xf numFmtId="1" fontId="23" fillId="0" borderId="27" xfId="0" applyNumberFormat="1" applyFont="1" applyBorder="1" applyAlignment="1">
      <alignment horizontal="center" vertical="center"/>
    </xf>
    <xf numFmtId="1" fontId="23" fillId="0" borderId="4" xfId="0" applyNumberFormat="1" applyFont="1" applyBorder="1" applyAlignment="1">
      <alignment horizontal="center" vertical="center"/>
    </xf>
    <xf numFmtId="1" fontId="23" fillId="0" borderId="36" xfId="0" applyNumberFormat="1" applyFont="1" applyBorder="1" applyAlignment="1">
      <alignment horizontal="center" vertical="center"/>
    </xf>
    <xf numFmtId="49" fontId="19" fillId="0" borderId="6" xfId="0" applyNumberFormat="1" applyFont="1" applyBorder="1" applyAlignment="1">
      <alignment horizontal="center" vertical="center" shrinkToFit="1"/>
    </xf>
    <xf numFmtId="0" fontId="19" fillId="0" borderId="47" xfId="0" applyFont="1" applyBorder="1" applyAlignment="1">
      <alignment horizontal="center" vertical="center" wrapText="1"/>
    </xf>
    <xf numFmtId="164" fontId="23" fillId="0" borderId="6" xfId="0" applyNumberFormat="1" applyFont="1" applyBorder="1" applyAlignment="1">
      <alignment horizontal="center" vertical="center"/>
    </xf>
    <xf numFmtId="0" fontId="19" fillId="0" borderId="132" xfId="0" applyFont="1" applyBorder="1" applyAlignment="1">
      <alignment horizontal="center" vertical="center"/>
    </xf>
    <xf numFmtId="0" fontId="21" fillId="0" borderId="114" xfId="0" applyFont="1" applyBorder="1" applyAlignment="1">
      <alignment horizontal="left" vertical="center"/>
    </xf>
    <xf numFmtId="0" fontId="19" fillId="0" borderId="97" xfId="0" applyFont="1" applyBorder="1" applyAlignment="1">
      <alignment horizontal="center" vertical="center"/>
    </xf>
    <xf numFmtId="0" fontId="19" fillId="0" borderId="96" xfId="0" applyFont="1" applyBorder="1" applyAlignment="1">
      <alignment horizontal="center" vertical="center"/>
    </xf>
    <xf numFmtId="0" fontId="19" fillId="0" borderId="129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12" fontId="29" fillId="0" borderId="47" xfId="0" applyNumberFormat="1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 wrapText="1"/>
    </xf>
    <xf numFmtId="0" fontId="19" fillId="0" borderId="134" xfId="0" applyFont="1" applyBorder="1" applyAlignment="1">
      <alignment horizontal="center" vertical="center"/>
    </xf>
    <xf numFmtId="0" fontId="19" fillId="0" borderId="124" xfId="0" applyFont="1" applyBorder="1" applyAlignment="1">
      <alignment horizontal="center" vertical="center" wrapText="1"/>
    </xf>
    <xf numFmtId="0" fontId="19" fillId="0" borderId="124" xfId="0" applyFont="1" applyBorder="1" applyAlignment="1">
      <alignment horizontal="center" vertical="center"/>
    </xf>
    <xf numFmtId="0" fontId="19" fillId="0" borderId="12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6" fillId="0" borderId="124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19" fillId="0" borderId="75" xfId="0" applyFont="1" applyBorder="1" applyAlignment="1">
      <alignment horizontal="center" vertical="center"/>
    </xf>
    <xf numFmtId="0" fontId="21" fillId="0" borderId="148" xfId="0" applyFont="1" applyBorder="1" applyAlignment="1">
      <alignment horizontal="center" vertical="center"/>
    </xf>
    <xf numFmtId="0" fontId="19" fillId="0" borderId="14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12" fontId="29" fillId="0" borderId="1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 wrapText="1"/>
    </xf>
    <xf numFmtId="49" fontId="19" fillId="0" borderId="56" xfId="0" applyNumberFormat="1" applyFont="1" applyBorder="1" applyAlignment="1">
      <alignment horizontal="left" vertical="center" wrapText="1" shrinkToFit="1"/>
    </xf>
    <xf numFmtId="1" fontId="23" fillId="0" borderId="32" xfId="0" applyNumberFormat="1" applyFont="1" applyBorder="1" applyAlignment="1">
      <alignment horizontal="center" vertical="center"/>
    </xf>
    <xf numFmtId="1" fontId="23" fillId="0" borderId="14" xfId="0" applyNumberFormat="1" applyFont="1" applyBorder="1" applyAlignment="1">
      <alignment horizontal="center" vertical="center"/>
    </xf>
    <xf numFmtId="164" fontId="23" fillId="0" borderId="16" xfId="0" applyNumberFormat="1" applyFont="1" applyBorder="1" applyAlignment="1">
      <alignment horizontal="center" vertical="center"/>
    </xf>
    <xf numFmtId="164" fontId="23" fillId="0" borderId="14" xfId="0" applyNumberFormat="1" applyFont="1" applyBorder="1" applyAlignment="1">
      <alignment horizontal="center" vertical="center"/>
    </xf>
    <xf numFmtId="164" fontId="23" fillId="0" borderId="42" xfId="0" applyNumberFormat="1" applyFont="1" applyBorder="1" applyAlignment="1">
      <alignment horizontal="center" vertical="center"/>
    </xf>
    <xf numFmtId="0" fontId="3" fillId="0" borderId="233" xfId="0" applyFont="1" applyBorder="1" applyAlignment="1">
      <alignment horizontal="center" vertical="center"/>
    </xf>
    <xf numFmtId="49" fontId="23" fillId="0" borderId="134" xfId="0" applyNumberFormat="1" applyFont="1" applyBorder="1" applyAlignment="1">
      <alignment horizontal="center" vertical="center" shrinkToFit="1"/>
    </xf>
    <xf numFmtId="49" fontId="23" fillId="0" borderId="124" xfId="0" applyNumberFormat="1" applyFont="1" applyBorder="1" applyAlignment="1">
      <alignment horizontal="center" vertical="center" shrinkToFit="1"/>
    </xf>
    <xf numFmtId="0" fontId="23" fillId="0" borderId="124" xfId="0" applyFont="1" applyBorder="1" applyAlignment="1">
      <alignment horizontal="center" vertical="center" shrinkToFit="1"/>
    </xf>
    <xf numFmtId="0" fontId="23" fillId="0" borderId="125" xfId="0" applyFont="1" applyBorder="1" applyAlignment="1">
      <alignment horizontal="center" vertical="center" shrinkToFit="1"/>
    </xf>
    <xf numFmtId="1" fontId="23" fillId="0" borderId="152" xfId="0" applyNumberFormat="1" applyFont="1" applyBorder="1" applyAlignment="1">
      <alignment horizontal="center" vertical="center"/>
    </xf>
    <xf numFmtId="1" fontId="23" fillId="0" borderId="124" xfId="0" applyNumberFormat="1" applyFont="1" applyBorder="1" applyAlignment="1">
      <alignment horizontal="center" vertical="center"/>
    </xf>
    <xf numFmtId="0" fontId="19" fillId="0" borderId="153" xfId="0" applyFont="1" applyBorder="1" applyAlignment="1">
      <alignment horizontal="center" vertical="center"/>
    </xf>
    <xf numFmtId="1" fontId="3" fillId="0" borderId="64" xfId="0" applyNumberFormat="1" applyFont="1" applyBorder="1" applyAlignment="1">
      <alignment horizontal="center" vertical="center"/>
    </xf>
    <xf numFmtId="0" fontId="19" fillId="0" borderId="79" xfId="0" applyFont="1" applyBorder="1" applyAlignment="1">
      <alignment horizontal="center" vertical="center"/>
    </xf>
    <xf numFmtId="0" fontId="21" fillId="0" borderId="80" xfId="0" applyFont="1" applyBorder="1" applyAlignment="1">
      <alignment horizontal="left" vertical="center"/>
    </xf>
    <xf numFmtId="0" fontId="19" fillId="0" borderId="81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4" fontId="23" fillId="0" borderId="4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1" fontId="23" fillId="0" borderId="11" xfId="0" applyNumberFormat="1" applyFont="1" applyBorder="1" applyAlignment="1">
      <alignment horizontal="center" vertical="center"/>
    </xf>
    <xf numFmtId="49" fontId="19" fillId="0" borderId="43" xfId="0" applyNumberFormat="1" applyFont="1" applyBorder="1" applyAlignment="1">
      <alignment horizontal="left" vertical="center" wrapText="1" shrinkToFit="1"/>
    </xf>
    <xf numFmtId="49" fontId="23" fillId="0" borderId="7" xfId="0" applyNumberFormat="1" applyFont="1" applyBorder="1" applyAlignment="1">
      <alignment horizontal="center" vertical="center" shrinkToFit="1"/>
    </xf>
    <xf numFmtId="49" fontId="23" fillId="0" borderId="6" xfId="0" applyNumberFormat="1" applyFont="1" applyBorder="1" applyAlignment="1">
      <alignment horizontal="center" vertical="center" wrapText="1" shrinkToFit="1"/>
    </xf>
    <xf numFmtId="49" fontId="23" fillId="0" borderId="6" xfId="0" applyNumberFormat="1" applyFont="1" applyBorder="1" applyAlignment="1">
      <alignment horizontal="center" vertical="center" shrinkToFit="1"/>
    </xf>
    <xf numFmtId="1" fontId="23" fillId="0" borderId="9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 shrinkToFit="1"/>
    </xf>
    <xf numFmtId="0" fontId="19" fillId="0" borderId="40" xfId="0" applyFont="1" applyBorder="1" applyAlignment="1">
      <alignment vertical="center" wrapText="1"/>
    </xf>
    <xf numFmtId="49" fontId="23" fillId="0" borderId="16" xfId="0" applyNumberFormat="1" applyFont="1" applyBorder="1" applyAlignment="1">
      <alignment horizontal="center" vertical="center" shrinkToFit="1"/>
    </xf>
    <xf numFmtId="49" fontId="26" fillId="0" borderId="14" xfId="0" applyNumberFormat="1" applyFont="1" applyBorder="1" applyAlignment="1">
      <alignment horizontal="left" vertical="center" wrapText="1" shrinkToFit="1"/>
    </xf>
    <xf numFmtId="49" fontId="23" fillId="0" borderId="14" xfId="0" applyNumberFormat="1" applyFont="1" applyBorder="1" applyAlignment="1">
      <alignment horizontal="center" vertical="center" shrinkToFit="1"/>
    </xf>
    <xf numFmtId="0" fontId="23" fillId="0" borderId="14" xfId="0" applyFont="1" applyBorder="1" applyAlignment="1">
      <alignment horizontal="center" vertical="center" shrinkToFit="1"/>
    </xf>
    <xf numFmtId="0" fontId="23" fillId="0" borderId="15" xfId="0" applyFont="1" applyBorder="1" applyAlignment="1">
      <alignment horizontal="center" vertical="center" shrinkToFit="1"/>
    </xf>
    <xf numFmtId="1" fontId="23" fillId="0" borderId="16" xfId="0" applyNumberFormat="1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1" fontId="23" fillId="0" borderId="62" xfId="0" applyNumberFormat="1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3" fillId="0" borderId="149" xfId="0" applyFont="1" applyBorder="1" applyAlignment="1">
      <alignment horizontal="center" vertical="center" shrinkToFit="1"/>
    </xf>
    <xf numFmtId="1" fontId="23" fillId="0" borderId="69" xfId="0" applyNumberFormat="1" applyFont="1" applyBorder="1" applyAlignment="1">
      <alignment horizontal="center" vertical="center"/>
    </xf>
    <xf numFmtId="0" fontId="3" fillId="0" borderId="155" xfId="0" applyFont="1" applyBorder="1" applyAlignment="1">
      <alignment horizontal="center" vertical="center"/>
    </xf>
    <xf numFmtId="49" fontId="23" fillId="0" borderId="60" xfId="0" applyNumberFormat="1" applyFont="1" applyBorder="1" applyAlignment="1">
      <alignment horizontal="center" vertical="center" shrinkToFit="1"/>
    </xf>
    <xf numFmtId="49" fontId="17" fillId="0" borderId="47" xfId="0" applyNumberFormat="1" applyFont="1" applyBorder="1" applyAlignment="1">
      <alignment horizontal="center" vertical="center" shrinkToFit="1"/>
    </xf>
    <xf numFmtId="0" fontId="23" fillId="0" borderId="94" xfId="0" applyFont="1" applyBorder="1" applyAlignment="1">
      <alignment horizontal="center" vertical="center" shrinkToFit="1"/>
    </xf>
    <xf numFmtId="1" fontId="3" fillId="0" borderId="119" xfId="0" applyNumberFormat="1" applyFont="1" applyBorder="1" applyAlignment="1">
      <alignment horizontal="center" vertical="center"/>
    </xf>
    <xf numFmtId="49" fontId="17" fillId="0" borderId="47" xfId="0" applyNumberFormat="1" applyFont="1" applyBorder="1" applyAlignment="1">
      <alignment horizontal="center" vertical="center" wrapText="1" shrinkToFit="1"/>
    </xf>
    <xf numFmtId="49" fontId="12" fillId="0" borderId="47" xfId="0" applyNumberFormat="1" applyFont="1" applyBorder="1" applyAlignment="1">
      <alignment horizontal="center" vertical="center" wrapText="1" shrinkToFit="1"/>
    </xf>
    <xf numFmtId="1" fontId="21" fillId="0" borderId="99" xfId="0" applyNumberFormat="1" applyFont="1" applyBorder="1" applyAlignment="1">
      <alignment horizontal="center" vertical="center"/>
    </xf>
    <xf numFmtId="1" fontId="21" fillId="0" borderId="100" xfId="0" applyNumberFormat="1" applyFont="1" applyBorder="1" applyAlignment="1">
      <alignment horizontal="center" vertical="center"/>
    </xf>
    <xf numFmtId="1" fontId="21" fillId="0" borderId="101" xfId="0" applyNumberFormat="1" applyFont="1" applyBorder="1" applyAlignment="1">
      <alignment horizontal="center" vertical="center"/>
    </xf>
    <xf numFmtId="0" fontId="27" fillId="0" borderId="120" xfId="0" applyFont="1" applyBorder="1" applyAlignment="1">
      <alignment horizontal="center" vertical="center"/>
    </xf>
    <xf numFmtId="49" fontId="23" fillId="0" borderId="152" xfId="0" applyNumberFormat="1" applyFont="1" applyBorder="1" applyAlignment="1">
      <alignment horizontal="center" vertical="center" shrinkToFit="1"/>
    </xf>
    <xf numFmtId="1" fontId="3" fillId="0" borderId="111" xfId="0" applyNumberFormat="1" applyFont="1" applyBorder="1" applyAlignment="1">
      <alignment horizontal="center" vertical="center"/>
    </xf>
    <xf numFmtId="49" fontId="19" fillId="0" borderId="9" xfId="0" applyNumberFormat="1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43" xfId="0" applyFont="1" applyBorder="1" applyAlignment="1">
      <alignment horizontal="center" vertical="center" shrinkToFit="1"/>
    </xf>
    <xf numFmtId="1" fontId="23" fillId="0" borderId="96" xfId="0" applyNumberFormat="1" applyFont="1" applyBorder="1" applyAlignment="1">
      <alignment horizontal="center" vertical="center"/>
    </xf>
    <xf numFmtId="0" fontId="19" fillId="0" borderId="102" xfId="0" applyFont="1" applyBorder="1" applyAlignment="1">
      <alignment horizontal="center" vertical="center"/>
    </xf>
    <xf numFmtId="49" fontId="23" fillId="0" borderId="18" xfId="0" applyNumberFormat="1" applyFont="1" applyBorder="1" applyAlignment="1">
      <alignment horizontal="center" vertical="center" shrinkToFit="1"/>
    </xf>
    <xf numFmtId="49" fontId="10" fillId="0" borderId="13" xfId="0" applyNumberFormat="1" applyFont="1" applyBorder="1" applyAlignment="1">
      <alignment horizontal="center" vertical="center" wrapText="1" shrinkToFit="1"/>
    </xf>
    <xf numFmtId="49" fontId="23" fillId="0" borderId="13" xfId="0" applyNumberFormat="1" applyFont="1" applyBorder="1" applyAlignment="1">
      <alignment horizontal="center" vertical="center" shrinkToFit="1"/>
    </xf>
    <xf numFmtId="0" fontId="23" fillId="0" borderId="13" xfId="0" applyFont="1" applyBorder="1" applyAlignment="1">
      <alignment horizontal="center" vertical="center" shrinkToFit="1"/>
    </xf>
    <xf numFmtId="49" fontId="23" fillId="0" borderId="151" xfId="0" applyNumberFormat="1" applyFont="1" applyBorder="1" applyAlignment="1">
      <alignment horizontal="center" vertical="center" shrinkToFit="1"/>
    </xf>
    <xf numFmtId="49" fontId="23" fillId="0" borderId="95" xfId="0" applyNumberFormat="1" applyFont="1" applyBorder="1" applyAlignment="1">
      <alignment horizontal="center" vertical="center" shrinkToFit="1"/>
    </xf>
    <xf numFmtId="49" fontId="23" fillId="0" borderId="96" xfId="0" applyNumberFormat="1" applyFont="1" applyBorder="1" applyAlignment="1">
      <alignment horizontal="center" vertical="center" shrinkToFit="1"/>
    </xf>
    <xf numFmtId="0" fontId="23" fillId="0" borderId="145" xfId="0" applyFont="1" applyBorder="1" applyAlignment="1">
      <alignment horizontal="center" vertical="center" shrinkToFit="1"/>
    </xf>
    <xf numFmtId="49" fontId="23" fillId="0" borderId="68" xfId="0" applyNumberFormat="1" applyFont="1" applyBorder="1" applyAlignment="1">
      <alignment horizontal="center" vertical="center" shrinkToFit="1"/>
    </xf>
    <xf numFmtId="49" fontId="12" fillId="0" borderId="42" xfId="0" applyNumberFormat="1" applyFont="1" applyBorder="1" applyAlignment="1">
      <alignment horizontal="center" vertical="center" wrapText="1" shrinkToFit="1"/>
    </xf>
    <xf numFmtId="0" fontId="23" fillId="0" borderId="42" xfId="0" applyFont="1" applyBorder="1" applyAlignment="1">
      <alignment horizontal="center" vertical="center" shrinkToFit="1"/>
    </xf>
    <xf numFmtId="49" fontId="23" fillId="0" borderId="144" xfId="0" applyNumberFormat="1" applyFont="1" applyBorder="1" applyAlignment="1">
      <alignment horizontal="center" vertical="center" shrinkToFit="1"/>
    </xf>
    <xf numFmtId="0" fontId="16" fillId="0" borderId="47" xfId="0" applyFont="1" applyBorder="1" applyAlignment="1">
      <alignment horizontal="center" vertical="center"/>
    </xf>
    <xf numFmtId="1" fontId="21" fillId="0" borderId="102" xfId="0" applyNumberFormat="1" applyFont="1" applyBorder="1" applyAlignment="1">
      <alignment horizontal="center" vertical="center"/>
    </xf>
    <xf numFmtId="1" fontId="21" fillId="0" borderId="108" xfId="0" applyNumberFormat="1" applyFont="1" applyBorder="1" applyAlignment="1">
      <alignment horizontal="center" vertical="center"/>
    </xf>
    <xf numFmtId="1" fontId="21" fillId="0" borderId="109" xfId="0" applyNumberFormat="1" applyFont="1" applyBorder="1" applyAlignment="1">
      <alignment horizontal="center" vertical="center"/>
    </xf>
    <xf numFmtId="1" fontId="23" fillId="0" borderId="125" xfId="0" applyNumberFormat="1" applyFont="1" applyBorder="1" applyAlignment="1">
      <alignment horizontal="center" vertical="center"/>
    </xf>
    <xf numFmtId="1" fontId="3" fillId="0" borderId="113" xfId="0" applyNumberFormat="1" applyFont="1" applyBorder="1" applyAlignment="1">
      <alignment horizontal="center" vertical="center"/>
    </xf>
    <xf numFmtId="49" fontId="23" fillId="0" borderId="99" xfId="0" applyNumberFormat="1" applyFont="1" applyBorder="1" applyAlignment="1">
      <alignment horizontal="center" vertical="center" shrinkToFit="1"/>
    </xf>
    <xf numFmtId="49" fontId="23" fillId="0" borderId="100" xfId="0" applyNumberFormat="1" applyFont="1" applyBorder="1" applyAlignment="1">
      <alignment horizontal="center" vertical="center" shrinkToFit="1"/>
    </xf>
    <xf numFmtId="0" fontId="23" fillId="0" borderId="101" xfId="0" applyFont="1" applyBorder="1" applyAlignment="1">
      <alignment horizontal="center" vertical="center" shrinkToFit="1"/>
    </xf>
    <xf numFmtId="1" fontId="24" fillId="0" borderId="102" xfId="0" applyNumberFormat="1" applyFont="1" applyBorder="1" applyAlignment="1">
      <alignment horizontal="center" vertical="center"/>
    </xf>
    <xf numFmtId="1" fontId="24" fillId="0" borderId="100" xfId="0" applyNumberFormat="1" applyFont="1" applyBorder="1" applyAlignment="1">
      <alignment horizontal="center" vertical="center"/>
    </xf>
    <xf numFmtId="1" fontId="24" fillId="0" borderId="101" xfId="0" applyNumberFormat="1" applyFont="1" applyBorder="1" applyAlignment="1">
      <alignment horizontal="center" vertical="center"/>
    </xf>
    <xf numFmtId="1" fontId="23" fillId="0" borderId="8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 wrapText="1" shrinkToFit="1"/>
    </xf>
    <xf numFmtId="1" fontId="23" fillId="0" borderId="1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49" fontId="17" fillId="0" borderId="61" xfId="0" applyNumberFormat="1" applyFont="1" applyBorder="1" applyAlignment="1">
      <alignment horizontal="center" vertical="center" wrapText="1" shrinkToFit="1"/>
    </xf>
    <xf numFmtId="1" fontId="23" fillId="0" borderId="38" xfId="0" applyNumberFormat="1" applyFont="1" applyBorder="1" applyAlignment="1">
      <alignment horizontal="center" vertical="center"/>
    </xf>
    <xf numFmtId="1" fontId="3" fillId="0" borderId="28" xfId="0" applyNumberFormat="1" applyFont="1" applyBorder="1" applyAlignment="1">
      <alignment horizontal="center" vertical="center"/>
    </xf>
    <xf numFmtId="49" fontId="10" fillId="0" borderId="124" xfId="0" applyNumberFormat="1" applyFont="1" applyBorder="1" applyAlignment="1">
      <alignment horizontal="center" vertical="center" wrapText="1" shrinkToFit="1"/>
    </xf>
    <xf numFmtId="1" fontId="23" fillId="0" borderId="35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0" fontId="21" fillId="0" borderId="102" xfId="0" applyFont="1" applyBorder="1"/>
    <xf numFmtId="0" fontId="21" fillId="0" borderId="100" xfId="0" applyFont="1" applyBorder="1"/>
    <xf numFmtId="0" fontId="21" fillId="0" borderId="101" xfId="0" applyFont="1" applyBorder="1"/>
    <xf numFmtId="1" fontId="3" fillId="0" borderId="102" xfId="0" applyNumberFormat="1" applyFont="1" applyBorder="1" applyAlignment="1">
      <alignment horizontal="center" vertical="center"/>
    </xf>
    <xf numFmtId="1" fontId="3" fillId="0" borderId="101" xfId="0" applyNumberFormat="1" applyFont="1" applyBorder="1" applyAlignment="1">
      <alignment horizontal="center" vertical="center"/>
    </xf>
    <xf numFmtId="49" fontId="10" fillId="0" borderId="106" xfId="0" applyNumberFormat="1" applyFont="1" applyBorder="1" applyAlignment="1">
      <alignment horizontal="center" vertical="center" wrapText="1" shrinkToFit="1"/>
    </xf>
    <xf numFmtId="0" fontId="23" fillId="0" borderId="106" xfId="0" applyFont="1" applyBorder="1" applyAlignment="1">
      <alignment horizontal="center" vertical="center" shrinkToFit="1"/>
    </xf>
    <xf numFmtId="1" fontId="23" fillId="0" borderId="10" xfId="0" applyNumberFormat="1" applyFont="1" applyBorder="1" applyAlignment="1">
      <alignment horizontal="center" vertical="center"/>
    </xf>
    <xf numFmtId="49" fontId="26" fillId="0" borderId="61" xfId="0" applyNumberFormat="1" applyFont="1" applyBorder="1" applyAlignment="1">
      <alignment horizontal="center" vertical="center" wrapText="1" shrinkToFit="1"/>
    </xf>
    <xf numFmtId="49" fontId="23" fillId="0" borderId="70" xfId="0" applyNumberFormat="1" applyFont="1" applyBorder="1" applyAlignment="1">
      <alignment horizontal="center" vertical="center" shrinkToFit="1"/>
    </xf>
    <xf numFmtId="49" fontId="23" fillId="0" borderId="71" xfId="0" applyNumberFormat="1" applyFont="1" applyBorder="1" applyAlignment="1">
      <alignment horizontal="center" vertical="center" shrinkToFit="1"/>
    </xf>
    <xf numFmtId="0" fontId="19" fillId="0" borderId="98" xfId="0" applyFont="1" applyBorder="1" applyAlignment="1">
      <alignment horizontal="center" vertical="center"/>
    </xf>
    <xf numFmtId="0" fontId="19" fillId="0" borderId="145" xfId="0" applyFont="1" applyBorder="1" applyAlignment="1">
      <alignment horizontal="center" vertical="center"/>
    </xf>
    <xf numFmtId="49" fontId="12" fillId="2" borderId="47" xfId="0" applyNumberFormat="1" applyFont="1" applyFill="1" applyBorder="1" applyAlignment="1">
      <alignment horizontal="center" vertical="center" wrapText="1" shrinkToFit="1"/>
    </xf>
    <xf numFmtId="49" fontId="23" fillId="0" borderId="32" xfId="0" applyNumberFormat="1" applyFont="1" applyBorder="1" applyAlignment="1">
      <alignment horizontal="center" vertical="center" shrinkToFit="1"/>
    </xf>
    <xf numFmtId="49" fontId="23" fillId="0" borderId="9" xfId="0" applyNumberFormat="1" applyFont="1" applyBorder="1" applyAlignment="1">
      <alignment horizontal="center" vertical="center" shrinkToFit="1"/>
    </xf>
    <xf numFmtId="49" fontId="23" fillId="0" borderId="4" xfId="0" applyNumberFormat="1" applyFont="1" applyBorder="1" applyAlignment="1">
      <alignment horizontal="center" vertical="center" shrinkToFit="1"/>
    </xf>
    <xf numFmtId="49" fontId="23" fillId="0" borderId="10" xfId="0" applyNumberFormat="1" applyFont="1" applyBorder="1" applyAlignment="1">
      <alignment horizontal="center" vertical="center" shrinkToFit="1"/>
    </xf>
    <xf numFmtId="0" fontId="23" fillId="0" borderId="35" xfId="0" applyFont="1" applyBorder="1" applyAlignment="1">
      <alignment horizontal="center" vertical="center" shrinkToFit="1"/>
    </xf>
    <xf numFmtId="0" fontId="19" fillId="0" borderId="11" xfId="0" applyFont="1" applyBorder="1" applyAlignment="1">
      <alignment horizontal="center" vertical="center"/>
    </xf>
    <xf numFmtId="164" fontId="23" fillId="0" borderId="124" xfId="0" applyNumberFormat="1" applyFont="1" applyBorder="1" applyAlignment="1">
      <alignment horizontal="center" vertical="center"/>
    </xf>
    <xf numFmtId="0" fontId="19" fillId="2" borderId="206" xfId="0" applyFont="1" applyFill="1" applyBorder="1" applyAlignment="1">
      <alignment horizontal="center" vertical="center"/>
    </xf>
    <xf numFmtId="49" fontId="12" fillId="2" borderId="13" xfId="0" applyNumberFormat="1" applyFont="1" applyFill="1" applyBorder="1" applyAlignment="1">
      <alignment horizontal="center" vertical="center" wrapText="1" shrinkToFit="1"/>
    </xf>
    <xf numFmtId="49" fontId="23" fillId="0" borderId="235" xfId="0" applyNumberFormat="1" applyFont="1" applyBorder="1" applyAlignment="1">
      <alignment horizontal="center" vertical="center" shrinkToFit="1"/>
    </xf>
    <xf numFmtId="0" fontId="19" fillId="0" borderId="236" xfId="0" applyFont="1" applyBorder="1" applyAlignment="1">
      <alignment horizontal="center" vertical="center"/>
    </xf>
    <xf numFmtId="0" fontId="31" fillId="0" borderId="61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49" fontId="23" fillId="2" borderId="195" xfId="0" applyNumberFormat="1" applyFont="1" applyFill="1" applyBorder="1" applyAlignment="1">
      <alignment horizontal="center" vertical="center" shrinkToFit="1"/>
    </xf>
    <xf numFmtId="12" fontId="19" fillId="2" borderId="195" xfId="0" applyNumberFormat="1" applyFont="1" applyFill="1" applyBorder="1" applyAlignment="1">
      <alignment horizontal="center" vertical="center"/>
    </xf>
    <xf numFmtId="1" fontId="23" fillId="2" borderId="195" xfId="0" applyNumberFormat="1" applyFont="1" applyFill="1" applyBorder="1" applyAlignment="1">
      <alignment horizontal="center" vertical="center"/>
    </xf>
    <xf numFmtId="0" fontId="0" fillId="8" borderId="237" xfId="0" applyFill="1" applyBorder="1"/>
    <xf numFmtId="2" fontId="23" fillId="2" borderId="47" xfId="0" applyNumberFormat="1" applyFont="1" applyFill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0" fontId="19" fillId="0" borderId="217" xfId="0" applyFont="1" applyBorder="1" applyAlignment="1">
      <alignment horizontal="center" vertical="center"/>
    </xf>
    <xf numFmtId="49" fontId="19" fillId="0" borderId="238" xfId="0" applyNumberFormat="1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/>
    </xf>
    <xf numFmtId="0" fontId="19" fillId="0" borderId="65" xfId="0" applyFont="1" applyBorder="1" applyAlignment="1">
      <alignment horizontal="center" vertical="center"/>
    </xf>
    <xf numFmtId="0" fontId="19" fillId="0" borderId="224" xfId="0" applyFont="1" applyBorder="1" applyAlignment="1">
      <alignment horizontal="center" vertical="center"/>
    </xf>
    <xf numFmtId="1" fontId="19" fillId="2" borderId="239" xfId="0" applyNumberFormat="1" applyFont="1" applyFill="1" applyBorder="1" applyAlignment="1">
      <alignment horizontal="center" vertical="center"/>
    </xf>
    <xf numFmtId="1" fontId="19" fillId="2" borderId="33" xfId="0" applyNumberFormat="1" applyFont="1" applyFill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152" xfId="0" applyFont="1" applyBorder="1" applyAlignment="1">
      <alignment horizontal="center" vertical="center"/>
    </xf>
    <xf numFmtId="0" fontId="19" fillId="0" borderId="195" xfId="0" applyFont="1" applyBorder="1" applyAlignment="1">
      <alignment horizontal="center" vertical="center"/>
    </xf>
    <xf numFmtId="1" fontId="23" fillId="0" borderId="134" xfId="0" applyNumberFormat="1" applyFont="1" applyBorder="1" applyAlignment="1">
      <alignment horizontal="center" vertical="center"/>
    </xf>
    <xf numFmtId="1" fontId="25" fillId="0" borderId="124" xfId="0" applyNumberFormat="1" applyFont="1" applyBorder="1" applyAlignment="1">
      <alignment horizontal="center" vertical="center"/>
    </xf>
    <xf numFmtId="0" fontId="23" fillId="0" borderId="124" xfId="0" applyFont="1" applyBorder="1" applyAlignment="1">
      <alignment horizontal="center" vertical="center"/>
    </xf>
    <xf numFmtId="1" fontId="25" fillId="0" borderId="125" xfId="0" applyNumberFormat="1" applyFont="1" applyBorder="1" applyAlignment="1">
      <alignment horizontal="center" vertical="center"/>
    </xf>
    <xf numFmtId="0" fontId="19" fillId="0" borderId="135" xfId="0" applyFont="1" applyBorder="1" applyAlignment="1">
      <alignment horizontal="center" vertical="center"/>
    </xf>
    <xf numFmtId="0" fontId="19" fillId="0" borderId="228" xfId="0" applyFont="1" applyBorder="1" applyAlignment="1">
      <alignment horizontal="center" vertical="center"/>
    </xf>
    <xf numFmtId="2" fontId="19" fillId="0" borderId="4" xfId="0" applyNumberFormat="1" applyFont="1" applyBorder="1" applyAlignment="1">
      <alignment horizontal="center" vertical="center"/>
    </xf>
    <xf numFmtId="164" fontId="21" fillId="2" borderId="102" xfId="0" applyNumberFormat="1" applyFont="1" applyFill="1" applyBorder="1" applyAlignment="1">
      <alignment horizontal="center" vertical="center"/>
    </xf>
    <xf numFmtId="0" fontId="23" fillId="0" borderId="45" xfId="0" applyFont="1" applyBorder="1" applyAlignment="1">
      <alignment vertical="center" wrapText="1"/>
    </xf>
    <xf numFmtId="49" fontId="19" fillId="0" borderId="84" xfId="0" applyNumberFormat="1" applyFont="1" applyBorder="1" applyAlignment="1">
      <alignment horizontal="left" vertical="center" wrapText="1" shrinkToFit="1"/>
    </xf>
    <xf numFmtId="0" fontId="19" fillId="0" borderId="89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justify"/>
    </xf>
    <xf numFmtId="0" fontId="19" fillId="0" borderId="71" xfId="0" applyFont="1" applyBorder="1" applyAlignment="1">
      <alignment vertical="center" wrapText="1"/>
    </xf>
    <xf numFmtId="164" fontId="27" fillId="2" borderId="74" xfId="0" applyNumberFormat="1" applyFont="1" applyFill="1" applyBorder="1" applyAlignment="1">
      <alignment horizontal="center"/>
    </xf>
    <xf numFmtId="49" fontId="32" fillId="0" borderId="47" xfId="0" applyNumberFormat="1" applyFont="1" applyBorder="1" applyAlignment="1">
      <alignment horizontal="center" vertical="center" wrapText="1" shrinkToFit="1"/>
    </xf>
    <xf numFmtId="164" fontId="23" fillId="0" borderId="27" xfId="0" applyNumberFormat="1" applyFont="1" applyBorder="1" applyAlignment="1">
      <alignment horizontal="center" vertical="center"/>
    </xf>
    <xf numFmtId="1" fontId="19" fillId="0" borderId="4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1" fontId="19" fillId="0" borderId="4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19" fillId="0" borderId="168" xfId="0" applyFont="1" applyBorder="1" applyAlignment="1">
      <alignment horizontal="center" vertical="center"/>
    </xf>
    <xf numFmtId="0" fontId="19" fillId="0" borderId="229" xfId="0" applyFont="1" applyBorder="1" applyAlignment="1">
      <alignment horizontal="center" vertical="center"/>
    </xf>
    <xf numFmtId="12" fontId="19" fillId="0" borderId="172" xfId="0" applyNumberFormat="1" applyFont="1" applyBorder="1" applyAlignment="1">
      <alignment horizontal="center" vertical="center"/>
    </xf>
    <xf numFmtId="0" fontId="16" fillId="0" borderId="241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49" fontId="23" fillId="0" borderId="242" xfId="0" applyNumberFormat="1" applyFont="1" applyBorder="1" applyAlignment="1">
      <alignment horizontal="center" vertical="center" shrinkToFit="1"/>
    </xf>
    <xf numFmtId="0" fontId="19" fillId="0" borderId="226" xfId="0" applyFont="1" applyBorder="1" applyAlignment="1">
      <alignment horizontal="center" vertical="center"/>
    </xf>
    <xf numFmtId="49" fontId="23" fillId="2" borderId="134" xfId="0" applyNumberFormat="1" applyFont="1" applyFill="1" applyBorder="1" applyAlignment="1">
      <alignment horizontal="center" vertical="center" shrinkToFit="1"/>
    </xf>
    <xf numFmtId="49" fontId="23" fillId="2" borderId="124" xfId="0" applyNumberFormat="1" applyFont="1" applyFill="1" applyBorder="1" applyAlignment="1">
      <alignment horizontal="center" vertical="center" shrinkToFit="1"/>
    </xf>
    <xf numFmtId="1" fontId="3" fillId="2" borderId="233" xfId="0" applyNumberFormat="1" applyFont="1" applyFill="1" applyBorder="1" applyAlignment="1">
      <alignment horizontal="center" vertical="center"/>
    </xf>
    <xf numFmtId="1" fontId="3" fillId="2" borderId="243" xfId="0" applyNumberFormat="1" applyFont="1" applyFill="1" applyBorder="1" applyAlignment="1">
      <alignment horizontal="center" vertical="center"/>
    </xf>
    <xf numFmtId="0" fontId="20" fillId="2" borderId="96" xfId="0" applyFont="1" applyFill="1" applyBorder="1" applyAlignment="1">
      <alignment horizontal="center" vertical="center" wrapText="1"/>
    </xf>
    <xf numFmtId="12" fontId="19" fillId="2" borderId="96" xfId="0" applyNumberFormat="1" applyFont="1" applyFill="1" applyBorder="1" applyAlignment="1">
      <alignment horizontal="center" vertical="center"/>
    </xf>
    <xf numFmtId="49" fontId="12" fillId="0" borderId="124" xfId="0" applyNumberFormat="1" applyFont="1" applyBorder="1" applyAlignment="1">
      <alignment horizontal="center" vertical="center" wrapText="1" shrinkToFit="1"/>
    </xf>
    <xf numFmtId="0" fontId="3" fillId="0" borderId="244" xfId="0" applyFont="1" applyBorder="1" applyAlignment="1">
      <alignment horizontal="center" vertical="center"/>
    </xf>
    <xf numFmtId="0" fontId="19" fillId="0" borderId="56" xfId="0" applyFont="1" applyBorder="1" applyAlignment="1">
      <alignment vertical="center" wrapText="1"/>
    </xf>
    <xf numFmtId="0" fontId="19" fillId="0" borderId="197" xfId="0" applyFont="1" applyBorder="1" applyAlignment="1">
      <alignment horizontal="center" vertical="center"/>
    </xf>
    <xf numFmtId="1" fontId="23" fillId="2" borderId="131" xfId="0" applyNumberFormat="1" applyFont="1" applyFill="1" applyBorder="1" applyAlignment="1">
      <alignment horizontal="center" vertical="center"/>
    </xf>
    <xf numFmtId="49" fontId="19" fillId="0" borderId="170" xfId="0" applyNumberFormat="1" applyFont="1" applyBorder="1" applyAlignment="1">
      <alignment horizontal="center" vertical="center" shrinkToFit="1"/>
    </xf>
    <xf numFmtId="0" fontId="19" fillId="0" borderId="32" xfId="0" applyFont="1" applyBorder="1" applyAlignment="1">
      <alignment horizontal="center" vertical="center"/>
    </xf>
    <xf numFmtId="1" fontId="23" fillId="0" borderId="18" xfId="0" applyNumberFormat="1" applyFont="1" applyBorder="1" applyAlignment="1">
      <alignment horizontal="center" vertical="center"/>
    </xf>
    <xf numFmtId="1" fontId="23" fillId="0" borderId="151" xfId="0" applyNumberFormat="1" applyFont="1" applyBorder="1" applyAlignment="1">
      <alignment horizontal="center" vertical="center"/>
    </xf>
    <xf numFmtId="1" fontId="23" fillId="0" borderId="234" xfId="0" applyNumberFormat="1" applyFont="1" applyBorder="1" applyAlignment="1">
      <alignment horizontal="center" vertical="center"/>
    </xf>
    <xf numFmtId="1" fontId="23" fillId="0" borderId="245" xfId="0" applyNumberFormat="1" applyFont="1" applyBorder="1" applyAlignment="1">
      <alignment horizontal="center" vertical="center"/>
    </xf>
    <xf numFmtId="1" fontId="23" fillId="0" borderId="235" xfId="0" applyNumberFormat="1" applyFont="1" applyBorder="1" applyAlignment="1">
      <alignment horizontal="center" vertical="center"/>
    </xf>
    <xf numFmtId="1" fontId="23" fillId="0" borderId="246" xfId="0" applyNumberFormat="1" applyFont="1" applyBorder="1" applyAlignment="1">
      <alignment horizontal="center" vertical="center"/>
    </xf>
    <xf numFmtId="0" fontId="23" fillId="0" borderId="43" xfId="0" applyFont="1" applyBorder="1" applyAlignment="1">
      <alignment vertical="center" wrapText="1"/>
    </xf>
    <xf numFmtId="49" fontId="10" fillId="2" borderId="9" xfId="0" applyNumberFormat="1" applyFont="1" applyFill="1" applyBorder="1" applyAlignment="1">
      <alignment horizontal="center" vertical="center" shrinkToFit="1"/>
    </xf>
    <xf numFmtId="0" fontId="23" fillId="2" borderId="10" xfId="0" applyFont="1" applyFill="1" applyBorder="1" applyAlignment="1">
      <alignment horizontal="center" vertical="center" shrinkToFit="1"/>
    </xf>
    <xf numFmtId="1" fontId="23" fillId="4" borderId="9" xfId="0" applyNumberFormat="1" applyFont="1" applyFill="1" applyBorder="1" applyAlignment="1">
      <alignment horizontal="center" vertical="center"/>
    </xf>
    <xf numFmtId="49" fontId="12" fillId="2" borderId="124" xfId="0" applyNumberFormat="1" applyFont="1" applyFill="1" applyBorder="1" applyAlignment="1">
      <alignment horizontal="center" vertical="center" wrapText="1" shrinkToFit="1"/>
    </xf>
    <xf numFmtId="0" fontId="23" fillId="2" borderId="124" xfId="0" applyFont="1" applyFill="1" applyBorder="1" applyAlignment="1">
      <alignment horizontal="center" vertical="center" shrinkToFit="1"/>
    </xf>
    <xf numFmtId="0" fontId="23" fillId="2" borderId="125" xfId="0" applyFont="1" applyFill="1" applyBorder="1" applyAlignment="1">
      <alignment horizontal="center" vertical="center" shrinkToFit="1"/>
    </xf>
    <xf numFmtId="1" fontId="3" fillId="2" borderId="75" xfId="0" applyNumberFormat="1" applyFont="1" applyFill="1" applyBorder="1" applyAlignment="1">
      <alignment horizontal="center" vertical="center"/>
    </xf>
    <xf numFmtId="49" fontId="19" fillId="0" borderId="45" xfId="0" applyNumberFormat="1" applyFont="1" applyBorder="1" applyAlignment="1">
      <alignment horizontal="left" vertical="center" wrapText="1" shrinkToFit="1"/>
    </xf>
    <xf numFmtId="0" fontId="19" fillId="2" borderId="247" xfId="0" applyFont="1" applyFill="1" applyBorder="1" applyAlignment="1">
      <alignment horizontal="center" vertical="center"/>
    </xf>
    <xf numFmtId="49" fontId="26" fillId="2" borderId="47" xfId="0" applyNumberFormat="1" applyFont="1" applyFill="1" applyBorder="1" applyAlignment="1">
      <alignment horizontal="center" vertical="center" wrapText="1" shrinkToFit="1"/>
    </xf>
    <xf numFmtId="1" fontId="23" fillId="2" borderId="248" xfId="0" applyNumberFormat="1" applyFont="1" applyFill="1" applyBorder="1" applyAlignment="1">
      <alignment horizontal="center" vertical="center"/>
    </xf>
    <xf numFmtId="1" fontId="23" fillId="2" borderId="249" xfId="0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shrinkToFit="1"/>
    </xf>
    <xf numFmtId="0" fontId="19" fillId="0" borderId="13" xfId="0" applyFont="1" applyBorder="1" applyAlignment="1">
      <alignment horizontal="center" vertical="center" shrinkToFit="1"/>
    </xf>
    <xf numFmtId="0" fontId="19" fillId="0" borderId="147" xfId="0" applyFont="1" applyBorder="1" applyAlignment="1">
      <alignment horizontal="center" vertical="center" shrinkToFit="1"/>
    </xf>
    <xf numFmtId="1" fontId="23" fillId="0" borderId="241" xfId="0" applyNumberFormat="1" applyFont="1" applyBorder="1" applyAlignment="1">
      <alignment horizontal="center" vertical="center"/>
    </xf>
    <xf numFmtId="0" fontId="23" fillId="0" borderId="198" xfId="0" applyFont="1" applyBorder="1" applyAlignment="1">
      <alignment horizontal="center" vertical="center" shrinkToFit="1"/>
    </xf>
    <xf numFmtId="2" fontId="23" fillId="0" borderId="9" xfId="0" applyNumberFormat="1" applyFont="1" applyBorder="1" applyAlignment="1">
      <alignment horizontal="center" vertical="center"/>
    </xf>
    <xf numFmtId="49" fontId="10" fillId="0" borderId="47" xfId="0" applyNumberFormat="1" applyFont="1" applyBorder="1" applyAlignment="1">
      <alignment horizontal="center" vertical="center" wrapText="1" shrinkToFit="1"/>
    </xf>
    <xf numFmtId="49" fontId="23" fillId="0" borderId="45" xfId="0" applyNumberFormat="1" applyFont="1" applyBorder="1" applyAlignment="1">
      <alignment vertical="center" wrapText="1" shrinkToFit="1"/>
    </xf>
    <xf numFmtId="49" fontId="23" fillId="2" borderId="95" xfId="0" applyNumberFormat="1" applyFont="1" applyFill="1" applyBorder="1" applyAlignment="1">
      <alignment horizontal="center" vertical="center" shrinkToFit="1"/>
    </xf>
    <xf numFmtId="0" fontId="19" fillId="0" borderId="238" xfId="0" applyFont="1" applyBorder="1" applyAlignment="1">
      <alignment horizontal="center" vertical="center"/>
    </xf>
    <xf numFmtId="0" fontId="19" fillId="0" borderId="123" xfId="0" applyFont="1" applyBorder="1" applyAlignment="1">
      <alignment horizontal="center" vertical="center"/>
    </xf>
    <xf numFmtId="0" fontId="19" fillId="0" borderId="250" xfId="0" applyFont="1" applyBorder="1" applyAlignment="1">
      <alignment horizontal="center" vertical="center"/>
    </xf>
    <xf numFmtId="49" fontId="17" fillId="2" borderId="47" xfId="0" applyNumberFormat="1" applyFont="1" applyFill="1" applyBorder="1" applyAlignment="1">
      <alignment horizontal="center" vertical="center" wrapText="1" shrinkToFit="1"/>
    </xf>
    <xf numFmtId="0" fontId="19" fillId="2" borderId="251" xfId="0" applyFont="1" applyFill="1" applyBorder="1" applyAlignment="1">
      <alignment horizontal="center" vertical="center"/>
    </xf>
    <xf numFmtId="0" fontId="19" fillId="2" borderId="131" xfId="0" applyFont="1" applyFill="1" applyBorder="1" applyAlignment="1">
      <alignment horizontal="center" vertical="center"/>
    </xf>
    <xf numFmtId="164" fontId="3" fillId="0" borderId="102" xfId="0" applyNumberFormat="1" applyFont="1" applyBorder="1" applyAlignment="1">
      <alignment horizontal="center" vertical="center"/>
    </xf>
    <xf numFmtId="164" fontId="27" fillId="2" borderId="154" xfId="0" applyNumberFormat="1" applyFont="1" applyFill="1" applyBorder="1" applyAlignment="1">
      <alignment horizontal="center"/>
    </xf>
    <xf numFmtId="0" fontId="23" fillId="0" borderId="64" xfId="0" applyFont="1" applyBorder="1" applyAlignment="1">
      <alignment vertical="center" wrapText="1"/>
    </xf>
    <xf numFmtId="0" fontId="19" fillId="0" borderId="40" xfId="0" applyFont="1" applyBorder="1" applyAlignment="1">
      <alignment horizontal="left" vertical="center"/>
    </xf>
    <xf numFmtId="49" fontId="19" fillId="0" borderId="67" xfId="0" applyNumberFormat="1" applyFont="1" applyBorder="1" applyAlignment="1">
      <alignment horizontal="left" vertical="center" wrapText="1" shrinkToFit="1"/>
    </xf>
    <xf numFmtId="0" fontId="23" fillId="0" borderId="127" xfId="0" applyFont="1" applyBorder="1" applyAlignment="1">
      <alignment vertical="center" wrapText="1"/>
    </xf>
    <xf numFmtId="49" fontId="19" fillId="0" borderId="64" xfId="0" applyNumberFormat="1" applyFont="1" applyBorder="1" applyAlignment="1">
      <alignment horizontal="left" vertical="center" wrapText="1" shrinkToFit="1"/>
    </xf>
    <xf numFmtId="0" fontId="19" fillId="0" borderId="130" xfId="0" applyFont="1" applyBorder="1" applyAlignment="1">
      <alignment horizontal="left" vertical="center"/>
    </xf>
    <xf numFmtId="0" fontId="19" fillId="0" borderId="130" xfId="0" applyFont="1" applyBorder="1" applyAlignment="1">
      <alignment horizontal="left" vertical="center" wrapText="1"/>
    </xf>
    <xf numFmtId="0" fontId="19" fillId="0" borderId="28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/>
    </xf>
    <xf numFmtId="0" fontId="19" fillId="0" borderId="41" xfId="0" applyFont="1" applyBorder="1" applyAlignment="1">
      <alignment horizontal="left" vertical="center"/>
    </xf>
    <xf numFmtId="0" fontId="19" fillId="0" borderId="84" xfId="0" applyFont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 wrapText="1" shrinkToFit="1"/>
    </xf>
    <xf numFmtId="49" fontId="19" fillId="0" borderId="54" xfId="0" applyNumberFormat="1" applyFont="1" applyBorder="1" applyAlignment="1">
      <alignment vertical="center" wrapText="1" shrinkToFit="1"/>
    </xf>
    <xf numFmtId="0" fontId="19" fillId="0" borderId="26" xfId="0" applyFont="1" applyBorder="1" applyAlignment="1">
      <alignment wrapText="1"/>
    </xf>
    <xf numFmtId="0" fontId="19" fillId="0" borderId="45" xfId="0" applyFont="1" applyBorder="1" applyAlignment="1">
      <alignment vertical="center" wrapText="1"/>
    </xf>
    <xf numFmtId="0" fontId="19" fillId="0" borderId="43" xfId="0" applyFont="1" applyBorder="1" applyAlignment="1">
      <alignment horizontal="left" vertical="center" wrapText="1"/>
    </xf>
    <xf numFmtId="0" fontId="23" fillId="0" borderId="54" xfId="0" applyFont="1" applyBorder="1" applyAlignment="1">
      <alignment vertical="center" wrapText="1"/>
    </xf>
    <xf numFmtId="49" fontId="23" fillId="0" borderId="43" xfId="0" applyNumberFormat="1" applyFont="1" applyBorder="1" applyAlignment="1">
      <alignment vertical="center" wrapText="1" shrinkToFit="1"/>
    </xf>
    <xf numFmtId="0" fontId="19" fillId="0" borderId="45" xfId="0" applyFont="1" applyBorder="1" applyAlignment="1">
      <alignment horizontal="left" vertical="center" wrapText="1"/>
    </xf>
    <xf numFmtId="49" fontId="19" fillId="0" borderId="114" xfId="0" applyNumberFormat="1" applyFont="1" applyBorder="1" applyAlignment="1">
      <alignment horizontal="left" vertical="center" wrapText="1" shrinkToFit="1"/>
    </xf>
    <xf numFmtId="0" fontId="19" fillId="0" borderId="156" xfId="0" applyFont="1" applyBorder="1" applyAlignment="1">
      <alignment vertical="center" wrapText="1"/>
    </xf>
    <xf numFmtId="0" fontId="19" fillId="0" borderId="71" xfId="0" applyFont="1" applyBorder="1" applyAlignment="1">
      <alignment horizontal="left" vertical="center" wrapText="1"/>
    </xf>
    <xf numFmtId="2" fontId="3" fillId="2" borderId="60" xfId="0" applyNumberFormat="1" applyFont="1" applyFill="1" applyBorder="1" applyAlignment="1">
      <alignment horizontal="center" vertical="center"/>
    </xf>
    <xf numFmtId="49" fontId="19" fillId="0" borderId="150" xfId="0" applyNumberFormat="1" applyFont="1" applyBorder="1" applyAlignment="1">
      <alignment horizontal="left" vertical="center" shrinkToFit="1"/>
    </xf>
    <xf numFmtId="0" fontId="23" fillId="0" borderId="135" xfId="0" applyFont="1" applyBorder="1" applyAlignment="1">
      <alignment vertical="center" wrapText="1"/>
    </xf>
    <xf numFmtId="49" fontId="19" fillId="0" borderId="135" xfId="0" applyNumberFormat="1" applyFont="1" applyBorder="1" applyAlignment="1">
      <alignment horizontal="left" vertical="center" wrapText="1" shrinkToFit="1"/>
    </xf>
    <xf numFmtId="0" fontId="19" fillId="0" borderId="135" xfId="0" applyFont="1" applyBorder="1" applyAlignment="1">
      <alignment vertical="center" wrapText="1"/>
    </xf>
    <xf numFmtId="49" fontId="23" fillId="0" borderId="168" xfId="0" applyNumberFormat="1" applyFont="1" applyBorder="1" applyAlignment="1">
      <alignment vertical="center" wrapText="1" shrinkToFit="1"/>
    </xf>
    <xf numFmtId="0" fontId="19" fillId="0" borderId="132" xfId="0" applyFont="1" applyBorder="1" applyAlignment="1">
      <alignment horizontal="left" vertical="center" wrapText="1"/>
    </xf>
    <xf numFmtId="0" fontId="19" fillId="0" borderId="195" xfId="0" applyFont="1" applyBorder="1" applyAlignment="1">
      <alignment horizontal="left" vertical="center" wrapText="1"/>
    </xf>
    <xf numFmtId="0" fontId="19" fillId="0" borderId="252" xfId="0" applyFont="1" applyBorder="1" applyAlignment="1">
      <alignment vertical="center" wrapText="1"/>
    </xf>
    <xf numFmtId="0" fontId="21" fillId="0" borderId="139" xfId="0" applyFont="1" applyBorder="1" applyAlignment="1">
      <alignment horizontal="left" vertical="center"/>
    </xf>
    <xf numFmtId="49" fontId="19" fillId="0" borderId="253" xfId="0" applyNumberFormat="1" applyFont="1" applyBorder="1" applyAlignment="1">
      <alignment horizontal="left" vertical="center" wrapText="1" shrinkToFit="1"/>
    </xf>
    <xf numFmtId="49" fontId="19" fillId="0" borderId="98" xfId="0" applyNumberFormat="1" applyFont="1" applyBorder="1" applyAlignment="1">
      <alignment horizontal="left" vertical="center" wrapText="1" shrinkToFit="1"/>
    </xf>
    <xf numFmtId="0" fontId="19" fillId="0" borderId="135" xfId="0" applyFont="1" applyBorder="1" applyAlignment="1">
      <alignment vertical="center"/>
    </xf>
    <xf numFmtId="0" fontId="21" fillId="2" borderId="139" xfId="0" applyFont="1" applyFill="1" applyBorder="1" applyAlignment="1">
      <alignment vertical="center"/>
    </xf>
    <xf numFmtId="0" fontId="21" fillId="2" borderId="93" xfId="0" applyFont="1" applyFill="1" applyBorder="1"/>
    <xf numFmtId="0" fontId="19" fillId="0" borderId="254" xfId="0" applyFont="1" applyBorder="1" applyAlignment="1">
      <alignment horizontal="left" vertical="center" wrapText="1"/>
    </xf>
    <xf numFmtId="0" fontId="19" fillId="2" borderId="64" xfId="0" applyFont="1" applyFill="1" applyBorder="1" applyAlignment="1">
      <alignment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2" borderId="123" xfId="0" applyFont="1" applyFill="1" applyBorder="1" applyAlignment="1">
      <alignment horizontal="center" vertical="center" wrapText="1"/>
    </xf>
    <xf numFmtId="0" fontId="19" fillId="2" borderId="123" xfId="0" applyFont="1" applyFill="1" applyBorder="1" applyAlignment="1">
      <alignment horizontal="center" vertical="center"/>
    </xf>
    <xf numFmtId="0" fontId="19" fillId="2" borderId="255" xfId="0" applyFont="1" applyFill="1" applyBorder="1" applyAlignment="1">
      <alignment horizontal="center" vertical="center"/>
    </xf>
    <xf numFmtId="0" fontId="19" fillId="2" borderId="250" xfId="0" applyFont="1" applyFill="1" applyBorder="1" applyAlignment="1">
      <alignment horizontal="center" vertical="center"/>
    </xf>
    <xf numFmtId="49" fontId="23" fillId="2" borderId="94" xfId="0" applyNumberFormat="1" applyFont="1" applyFill="1" applyBorder="1" applyAlignment="1">
      <alignment horizontal="center" vertical="center" shrinkToFit="1"/>
    </xf>
    <xf numFmtId="49" fontId="19" fillId="0" borderId="28" xfId="0" applyNumberFormat="1" applyFont="1" applyBorder="1" applyAlignment="1">
      <alignment horizontal="left" vertical="center" wrapText="1" shrinkToFit="1"/>
    </xf>
    <xf numFmtId="49" fontId="23" fillId="0" borderId="28" xfId="0" applyNumberFormat="1" applyFont="1" applyBorder="1" applyAlignment="1">
      <alignment vertical="center" wrapText="1" shrinkToFit="1"/>
    </xf>
    <xf numFmtId="49" fontId="23" fillId="0" borderId="54" xfId="0" applyNumberFormat="1" applyFont="1" applyBorder="1" applyAlignment="1">
      <alignment vertical="center" wrapText="1" shrinkToFit="1"/>
    </xf>
    <xf numFmtId="49" fontId="23" fillId="0" borderId="64" xfId="0" applyNumberFormat="1" applyFont="1" applyBorder="1" applyAlignment="1">
      <alignment vertical="center" wrapText="1" shrinkToFit="1"/>
    </xf>
    <xf numFmtId="49" fontId="23" fillId="2" borderId="124" xfId="0" applyNumberFormat="1" applyFont="1" applyFill="1" applyBorder="1" applyAlignment="1">
      <alignment horizontal="center" vertical="center" wrapText="1" shrinkToFit="1"/>
    </xf>
    <xf numFmtId="49" fontId="19" fillId="0" borderId="40" xfId="0" applyNumberFormat="1" applyFont="1" applyBorder="1" applyAlignment="1">
      <alignment horizontal="left" vertical="center" wrapText="1" shrinkToFit="1"/>
    </xf>
    <xf numFmtId="0" fontId="19" fillId="0" borderId="40" xfId="0" applyFont="1" applyBorder="1" applyAlignment="1">
      <alignment horizontal="left" vertical="center" wrapText="1"/>
    </xf>
    <xf numFmtId="0" fontId="19" fillId="0" borderId="240" xfId="0" applyFont="1" applyBorder="1" applyAlignment="1">
      <alignment horizontal="left" vertical="center" wrapText="1"/>
    </xf>
    <xf numFmtId="1" fontId="3" fillId="0" borderId="51" xfId="0" applyNumberFormat="1" applyFont="1" applyBorder="1" applyAlignment="1">
      <alignment horizontal="center" vertical="center"/>
    </xf>
    <xf numFmtId="1" fontId="21" fillId="2" borderId="256" xfId="0" applyNumberFormat="1" applyFont="1" applyFill="1" applyBorder="1" applyAlignment="1">
      <alignment horizontal="center" vertical="center"/>
    </xf>
    <xf numFmtId="49" fontId="23" fillId="0" borderId="29" xfId="0" applyNumberFormat="1" applyFont="1" applyBorder="1" applyAlignment="1">
      <alignment vertical="center" wrapText="1" shrinkToFit="1"/>
    </xf>
    <xf numFmtId="0" fontId="23" fillId="0" borderId="41" xfId="0" applyFont="1" applyBorder="1" applyAlignment="1">
      <alignment vertical="center" wrapText="1"/>
    </xf>
    <xf numFmtId="0" fontId="19" fillId="0" borderId="56" xfId="0" applyFont="1" applyBorder="1" applyAlignment="1">
      <alignment horizontal="justify"/>
    </xf>
    <xf numFmtId="0" fontId="19" fillId="0" borderId="56" xfId="0" applyFont="1" applyBorder="1" applyAlignment="1">
      <alignment horizontal="left" vertical="center"/>
    </xf>
    <xf numFmtId="0" fontId="19" fillId="0" borderId="71" xfId="0" applyFont="1" applyBorder="1" applyAlignment="1">
      <alignment horizontal="justify"/>
    </xf>
    <xf numFmtId="49" fontId="23" fillId="2" borderId="110" xfId="0" applyNumberFormat="1" applyFont="1" applyFill="1" applyBorder="1" applyAlignment="1">
      <alignment horizontal="center" vertical="center" shrinkToFit="1"/>
    </xf>
    <xf numFmtId="49" fontId="23" fillId="2" borderId="143" xfId="0" applyNumberFormat="1" applyFont="1" applyFill="1" applyBorder="1" applyAlignment="1">
      <alignment horizontal="center" vertical="center" shrinkToFit="1"/>
    </xf>
    <xf numFmtId="49" fontId="19" fillId="0" borderId="257" xfId="0" applyNumberFormat="1" applyFont="1" applyBorder="1" applyAlignment="1">
      <alignment horizontal="left" vertical="center" wrapText="1" shrinkToFit="1"/>
    </xf>
    <xf numFmtId="1" fontId="3" fillId="0" borderId="69" xfId="0" applyNumberFormat="1" applyFont="1" applyBorder="1" applyAlignment="1">
      <alignment horizontal="center" vertical="center"/>
    </xf>
    <xf numFmtId="49" fontId="23" fillId="0" borderId="94" xfId="0" applyNumberFormat="1" applyFont="1" applyBorder="1" applyAlignment="1">
      <alignment horizontal="center" vertical="center" shrinkToFit="1"/>
    </xf>
    <xf numFmtId="1" fontId="23" fillId="0" borderId="48" xfId="0" applyNumberFormat="1" applyFont="1" applyBorder="1" applyAlignment="1">
      <alignment horizontal="center" vertical="center"/>
    </xf>
    <xf numFmtId="0" fontId="19" fillId="0" borderId="259" xfId="0" applyFont="1" applyBorder="1" applyAlignment="1">
      <alignment horizontal="left" vertical="center" wrapText="1"/>
    </xf>
    <xf numFmtId="0" fontId="19" fillId="0" borderId="258" xfId="0" applyFont="1" applyBorder="1" applyAlignment="1">
      <alignment horizontal="center" vertical="center"/>
    </xf>
    <xf numFmtId="1" fontId="3" fillId="0" borderId="84" xfId="0" applyNumberFormat="1" applyFont="1" applyBorder="1" applyAlignment="1">
      <alignment horizontal="center" vertical="center"/>
    </xf>
    <xf numFmtId="164" fontId="28" fillId="2" borderId="47" xfId="2" applyNumberFormat="1" applyFont="1" applyFill="1" applyBorder="1" applyAlignment="1">
      <alignment horizontal="center" vertical="center"/>
    </xf>
    <xf numFmtId="164" fontId="3" fillId="0" borderId="75" xfId="0" applyNumberFormat="1" applyFont="1" applyBorder="1" applyAlignment="1">
      <alignment horizontal="center" vertical="center"/>
    </xf>
    <xf numFmtId="2" fontId="11" fillId="2" borderId="47" xfId="2" applyNumberFormat="1" applyFont="1" applyFill="1" applyBorder="1" applyAlignment="1">
      <alignment horizontal="center" vertical="center"/>
    </xf>
    <xf numFmtId="1" fontId="21" fillId="2" borderId="260" xfId="0" applyNumberFormat="1" applyFont="1" applyFill="1" applyBorder="1" applyAlignment="1">
      <alignment horizontal="center" vertical="center"/>
    </xf>
    <xf numFmtId="1" fontId="11" fillId="2" borderId="47" xfId="2" applyNumberFormat="1" applyFont="1" applyFill="1" applyBorder="1" applyAlignment="1">
      <alignment horizontal="center" vertical="center"/>
    </xf>
    <xf numFmtId="2" fontId="21" fillId="0" borderId="102" xfId="0" applyNumberFormat="1" applyFont="1" applyBorder="1" applyAlignment="1">
      <alignment horizontal="center" vertical="center"/>
    </xf>
    <xf numFmtId="164" fontId="27" fillId="0" borderId="87" xfId="0" applyNumberFormat="1" applyFont="1" applyBorder="1" applyAlignment="1">
      <alignment horizontal="center" vertical="center"/>
    </xf>
    <xf numFmtId="2" fontId="23" fillId="0" borderId="13" xfId="0" applyNumberFormat="1" applyFont="1" applyBorder="1" applyAlignment="1">
      <alignment horizontal="center" vertical="center"/>
    </xf>
    <xf numFmtId="2" fontId="3" fillId="0" borderId="64" xfId="0" applyNumberFormat="1" applyFont="1" applyBorder="1" applyAlignment="1">
      <alignment horizontal="center" vertical="center"/>
    </xf>
    <xf numFmtId="1" fontId="27" fillId="2" borderId="7" xfId="0" applyNumberFormat="1" applyFont="1" applyFill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 vertical="center"/>
    </xf>
    <xf numFmtId="49" fontId="13" fillId="0" borderId="96" xfId="0" applyNumberFormat="1" applyFont="1" applyBorder="1" applyAlignment="1">
      <alignment horizontal="center" vertical="center" wrapText="1" shrinkToFit="1"/>
    </xf>
    <xf numFmtId="0" fontId="19" fillId="0" borderId="54" xfId="0" applyFont="1" applyBorder="1" applyAlignment="1">
      <alignment horizontal="justify"/>
    </xf>
    <xf numFmtId="1" fontId="23" fillId="2" borderId="261" xfId="0" applyNumberFormat="1" applyFont="1" applyFill="1" applyBorder="1" applyAlignment="1">
      <alignment horizontal="center" vertical="center"/>
    </xf>
    <xf numFmtId="0" fontId="19" fillId="0" borderId="199" xfId="0" applyFont="1" applyBorder="1" applyAlignment="1">
      <alignment horizontal="center" vertical="center"/>
    </xf>
    <xf numFmtId="0" fontId="19" fillId="0" borderId="207" xfId="0" applyFont="1" applyBorder="1" applyAlignment="1">
      <alignment horizontal="center" vertical="center"/>
    </xf>
    <xf numFmtId="0" fontId="19" fillId="0" borderId="64" xfId="0" applyFont="1" applyBorder="1" applyAlignment="1">
      <alignment vertical="center" wrapText="1"/>
    </xf>
    <xf numFmtId="49" fontId="23" fillId="2" borderId="235" xfId="0" applyNumberFormat="1" applyFont="1" applyFill="1" applyBorder="1" applyAlignment="1">
      <alignment horizontal="center" vertical="center" shrinkToFit="1"/>
    </xf>
    <xf numFmtId="49" fontId="12" fillId="2" borderId="235" xfId="0" applyNumberFormat="1" applyFont="1" applyFill="1" applyBorder="1" applyAlignment="1">
      <alignment horizontal="center" vertical="center" wrapText="1" shrinkToFit="1"/>
    </xf>
    <xf numFmtId="49" fontId="23" fillId="2" borderId="245" xfId="0" applyNumberFormat="1" applyFont="1" applyFill="1" applyBorder="1" applyAlignment="1">
      <alignment horizontal="center" vertical="center" shrinkToFit="1"/>
    </xf>
    <xf numFmtId="1" fontId="23" fillId="2" borderId="245" xfId="0" applyNumberFormat="1" applyFont="1" applyFill="1" applyBorder="1" applyAlignment="1">
      <alignment horizontal="center" vertical="center"/>
    </xf>
    <xf numFmtId="1" fontId="23" fillId="2" borderId="263" xfId="0" applyNumberFormat="1" applyFont="1" applyFill="1" applyBorder="1" applyAlignment="1">
      <alignment horizontal="center" vertical="center"/>
    </xf>
    <xf numFmtId="1" fontId="23" fillId="2" borderId="235" xfId="0" applyNumberFormat="1" applyFont="1" applyFill="1" applyBorder="1" applyAlignment="1">
      <alignment horizontal="center" vertical="center"/>
    </xf>
    <xf numFmtId="1" fontId="25" fillId="2" borderId="245" xfId="0" applyNumberFormat="1" applyFont="1" applyFill="1" applyBorder="1" applyAlignment="1">
      <alignment horizontal="center" vertical="center"/>
    </xf>
    <xf numFmtId="164" fontId="23" fillId="2" borderId="245" xfId="0" applyNumberFormat="1" applyFont="1" applyFill="1" applyBorder="1" applyAlignment="1">
      <alignment horizontal="center" vertical="center"/>
    </xf>
    <xf numFmtId="0" fontId="23" fillId="2" borderId="245" xfId="0" applyFont="1" applyFill="1" applyBorder="1" applyAlignment="1">
      <alignment horizontal="center" vertical="center"/>
    </xf>
    <xf numFmtId="1" fontId="25" fillId="2" borderId="263" xfId="0" applyNumberFormat="1" applyFont="1" applyFill="1" applyBorder="1" applyAlignment="1">
      <alignment horizontal="center" vertical="center"/>
    </xf>
    <xf numFmtId="164" fontId="3" fillId="2" borderId="262" xfId="0" applyNumberFormat="1" applyFont="1" applyFill="1" applyBorder="1" applyAlignment="1">
      <alignment horizontal="center" vertical="center"/>
    </xf>
    <xf numFmtId="1" fontId="19" fillId="0" borderId="7" xfId="0" applyNumberFormat="1" applyFont="1" applyBorder="1" applyAlignment="1">
      <alignment horizontal="center" vertical="center"/>
    </xf>
    <xf numFmtId="164" fontId="19" fillId="2" borderId="14" xfId="0" applyNumberFormat="1" applyFont="1" applyFill="1" applyBorder="1" applyAlignment="1">
      <alignment horizontal="center" vertical="center"/>
    </xf>
    <xf numFmtId="2" fontId="3" fillId="2" borderId="54" xfId="0" applyNumberFormat="1" applyFont="1" applyFill="1" applyBorder="1" applyAlignment="1">
      <alignment horizontal="center" vertical="center"/>
    </xf>
    <xf numFmtId="0" fontId="13" fillId="2" borderId="205" xfId="0" applyFont="1" applyFill="1" applyBorder="1" applyAlignment="1">
      <alignment horizontal="center" vertical="center" wrapText="1"/>
    </xf>
    <xf numFmtId="0" fontId="23" fillId="0" borderId="226" xfId="0" applyFont="1" applyBorder="1" applyAlignment="1">
      <alignment horizontal="center" vertical="center" shrinkToFit="1"/>
    </xf>
    <xf numFmtId="1" fontId="21" fillId="0" borderId="96" xfId="0" applyNumberFormat="1" applyFont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49" fontId="15" fillId="2" borderId="73" xfId="0" applyNumberFormat="1" applyFont="1" applyFill="1" applyBorder="1" applyAlignment="1">
      <alignment horizontal="center" vertical="center"/>
    </xf>
    <xf numFmtId="2" fontId="3" fillId="0" borderId="102" xfId="0" applyNumberFormat="1" applyFont="1" applyBorder="1" applyAlignment="1">
      <alignment horizontal="center" vertical="center"/>
    </xf>
    <xf numFmtId="1" fontId="3" fillId="0" borderId="40" xfId="0" applyNumberFormat="1" applyFont="1" applyBorder="1" applyAlignment="1">
      <alignment horizontal="center" vertical="center"/>
    </xf>
    <xf numFmtId="1" fontId="23" fillId="0" borderId="199" xfId="0" applyNumberFormat="1" applyFont="1" applyBorder="1" applyAlignment="1">
      <alignment horizontal="center" vertical="center"/>
    </xf>
    <xf numFmtId="0" fontId="23" fillId="2" borderId="135" xfId="0" applyFont="1" applyFill="1" applyBorder="1" applyAlignment="1">
      <alignment horizontal="center" vertical="center" shrinkToFit="1"/>
    </xf>
    <xf numFmtId="1" fontId="23" fillId="2" borderId="264" xfId="0" applyNumberFormat="1" applyFont="1" applyFill="1" applyBorder="1" applyAlignment="1">
      <alignment horizontal="center" vertical="center"/>
    </xf>
    <xf numFmtId="164" fontId="23" fillId="2" borderId="199" xfId="0" applyNumberFormat="1" applyFont="1" applyFill="1" applyBorder="1" applyAlignment="1">
      <alignment horizontal="center" vertical="center"/>
    </xf>
    <xf numFmtId="164" fontId="21" fillId="0" borderId="102" xfId="0" applyNumberFormat="1" applyFont="1" applyBorder="1" applyAlignment="1">
      <alignment horizontal="center" vertical="center"/>
    </xf>
    <xf numFmtId="1" fontId="27" fillId="2" borderId="24" xfId="0" applyNumberFormat="1" applyFont="1" applyFill="1" applyBorder="1" applyAlignment="1">
      <alignment horizontal="center"/>
    </xf>
    <xf numFmtId="1" fontId="23" fillId="0" borderId="63" xfId="0" applyNumberFormat="1" applyFont="1" applyBorder="1" applyAlignment="1">
      <alignment horizontal="center" vertical="center"/>
    </xf>
    <xf numFmtId="49" fontId="19" fillId="0" borderId="156" xfId="0" applyNumberFormat="1" applyFont="1" applyBorder="1" applyAlignment="1">
      <alignment horizontal="left" vertical="center" wrapText="1" shrinkToFit="1"/>
    </xf>
    <xf numFmtId="0" fontId="19" fillId="0" borderId="6" xfId="0" applyFont="1" applyBorder="1" applyAlignment="1">
      <alignment horizontal="center" vertical="center" wrapText="1"/>
    </xf>
    <xf numFmtId="12" fontId="19" fillId="0" borderId="96" xfId="0" applyNumberFormat="1" applyFont="1" applyBorder="1" applyAlignment="1">
      <alignment horizontal="center" vertical="center"/>
    </xf>
    <xf numFmtId="12" fontId="13" fillId="0" borderId="47" xfId="0" applyNumberFormat="1" applyFont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1" fontId="15" fillId="0" borderId="73" xfId="0" applyNumberFormat="1" applyFont="1" applyBorder="1" applyAlignment="1">
      <alignment horizontal="center" vertical="center"/>
    </xf>
    <xf numFmtId="0" fontId="33" fillId="0" borderId="29" xfId="0" applyFont="1" applyBorder="1" applyAlignment="1">
      <alignment horizontal="left" vertical="center"/>
    </xf>
    <xf numFmtId="1" fontId="21" fillId="2" borderId="219" xfId="0" applyNumberFormat="1" applyFont="1" applyFill="1" applyBorder="1" applyAlignment="1">
      <alignment horizontal="center" vertical="center"/>
    </xf>
    <xf numFmtId="164" fontId="24" fillId="0" borderId="100" xfId="0" applyNumberFormat="1" applyFont="1" applyBorder="1" applyAlignment="1">
      <alignment horizontal="center" vertical="center"/>
    </xf>
    <xf numFmtId="0" fontId="16" fillId="0" borderId="128" xfId="0" applyFont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textRotation="90"/>
    </xf>
    <xf numFmtId="0" fontId="21" fillId="2" borderId="0" xfId="0" applyFont="1" applyFill="1"/>
    <xf numFmtId="0" fontId="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9" fillId="9" borderId="25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22" xfId="0" applyFont="1" applyFill="1" applyBorder="1" applyAlignment="1">
      <alignment horizontal="center" vertical="center"/>
    </xf>
    <xf numFmtId="0" fontId="15" fillId="9" borderId="73" xfId="0" applyFont="1" applyFill="1" applyBorder="1" applyAlignment="1">
      <alignment horizontal="center" vertical="center"/>
    </xf>
    <xf numFmtId="0" fontId="3" fillId="9" borderId="173" xfId="0" applyFont="1" applyFill="1" applyBorder="1" applyAlignment="1">
      <alignment horizontal="center" vertical="center"/>
    </xf>
    <xf numFmtId="0" fontId="23" fillId="9" borderId="49" xfId="0" applyFont="1" applyFill="1" applyBorder="1" applyAlignment="1">
      <alignment horizontal="center" vertical="center" shrinkToFit="1"/>
    </xf>
    <xf numFmtId="0" fontId="3" fillId="9" borderId="24" xfId="0" applyFont="1" applyFill="1" applyBorder="1" applyAlignment="1">
      <alignment horizontal="center" vertical="center"/>
    </xf>
    <xf numFmtId="0" fontId="19" fillId="9" borderId="61" xfId="0" applyFont="1" applyFill="1" applyBorder="1" applyAlignment="1">
      <alignment horizontal="center" vertical="center"/>
    </xf>
    <xf numFmtId="1" fontId="21" fillId="9" borderId="100" xfId="0" applyNumberFormat="1" applyFont="1" applyFill="1" applyBorder="1" applyAlignment="1">
      <alignment horizontal="center" vertical="center"/>
    </xf>
    <xf numFmtId="1" fontId="15" fillId="9" borderId="73" xfId="0" applyNumberFormat="1" applyFont="1" applyFill="1" applyBorder="1" applyAlignment="1">
      <alignment horizontal="center" vertical="center"/>
    </xf>
    <xf numFmtId="1" fontId="27" fillId="9" borderId="30" xfId="0" applyNumberFormat="1" applyFont="1" applyFill="1" applyBorder="1" applyAlignment="1">
      <alignment horizontal="center" vertical="center"/>
    </xf>
    <xf numFmtId="1" fontId="3" fillId="9" borderId="155" xfId="0" applyNumberFormat="1" applyFont="1" applyFill="1" applyBorder="1" applyAlignment="1">
      <alignment horizontal="center" vertical="center"/>
    </xf>
    <xf numFmtId="1" fontId="23" fillId="9" borderId="47" xfId="0" applyNumberFormat="1" applyFont="1" applyFill="1" applyBorder="1" applyAlignment="1">
      <alignment horizontal="center" vertical="center"/>
    </xf>
    <xf numFmtId="1" fontId="24" fillId="9" borderId="100" xfId="0" applyNumberFormat="1" applyFont="1" applyFill="1" applyBorder="1" applyAlignment="1">
      <alignment horizontal="center" vertical="center"/>
    </xf>
    <xf numFmtId="164" fontId="27" fillId="9" borderId="201" xfId="0" applyNumberFormat="1" applyFont="1" applyFill="1" applyBorder="1" applyAlignment="1">
      <alignment horizontal="center" vertical="center"/>
    </xf>
    <xf numFmtId="164" fontId="15" fillId="9" borderId="73" xfId="0" applyNumberFormat="1" applyFont="1" applyFill="1" applyBorder="1" applyAlignment="1">
      <alignment horizontal="center" vertical="center"/>
    </xf>
    <xf numFmtId="164" fontId="19" fillId="9" borderId="4" xfId="0" applyNumberFormat="1" applyFont="1" applyFill="1" applyBorder="1" applyAlignment="1">
      <alignment horizontal="center" vertical="center"/>
    </xf>
    <xf numFmtId="164" fontId="15" fillId="9" borderId="83" xfId="0" applyNumberFormat="1" applyFont="1" applyFill="1" applyBorder="1" applyAlignment="1">
      <alignment horizontal="center" vertical="center"/>
    </xf>
    <xf numFmtId="0" fontId="19" fillId="9" borderId="85" xfId="0" applyFont="1" applyFill="1" applyBorder="1" applyAlignment="1">
      <alignment horizontal="center" vertical="center"/>
    </xf>
    <xf numFmtId="1" fontId="23" fillId="9" borderId="248" xfId="0" applyNumberFormat="1" applyFont="1" applyFill="1" applyBorder="1" applyAlignment="1">
      <alignment horizontal="center" vertical="center"/>
    </xf>
    <xf numFmtId="1" fontId="23" fillId="9" borderId="60" xfId="0" applyNumberFormat="1" applyFont="1" applyFill="1" applyBorder="1" applyAlignment="1">
      <alignment horizontal="center" vertical="center"/>
    </xf>
    <xf numFmtId="164" fontId="3" fillId="0" borderId="202" xfId="0" applyNumberFormat="1" applyFont="1" applyBorder="1" applyAlignment="1">
      <alignment horizontal="center" vertical="center"/>
    </xf>
    <xf numFmtId="164" fontId="3" fillId="0" borderId="111" xfId="0" applyNumberFormat="1" applyFont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1" fontId="19" fillId="9" borderId="4" xfId="0" applyNumberFormat="1" applyFont="1" applyFill="1" applyBorder="1" applyAlignment="1">
      <alignment horizontal="center" vertical="center"/>
    </xf>
    <xf numFmtId="0" fontId="19" fillId="9" borderId="50" xfId="0" applyFont="1" applyFill="1" applyBorder="1" applyAlignment="1">
      <alignment horizontal="center" vertical="center"/>
    </xf>
    <xf numFmtId="1" fontId="23" fillId="9" borderId="14" xfId="0" applyNumberFormat="1" applyFont="1" applyFill="1" applyBorder="1" applyAlignment="1">
      <alignment horizontal="center" vertical="center"/>
    </xf>
    <xf numFmtId="1" fontId="21" fillId="0" borderId="19" xfId="0" applyNumberFormat="1" applyFont="1" applyBorder="1" applyAlignment="1">
      <alignment horizontal="center" vertical="center"/>
    </xf>
    <xf numFmtId="2" fontId="15" fillId="0" borderId="73" xfId="0" applyNumberFormat="1" applyFont="1" applyBorder="1" applyAlignment="1">
      <alignment horizontal="center" vertical="center"/>
    </xf>
    <xf numFmtId="164" fontId="23" fillId="9" borderId="47" xfId="0" applyNumberFormat="1" applyFont="1" applyFill="1" applyBorder="1" applyAlignment="1">
      <alignment horizontal="center" vertical="center"/>
    </xf>
    <xf numFmtId="164" fontId="3" fillId="9" borderId="113" xfId="0" applyNumberFormat="1" applyFont="1" applyFill="1" applyBorder="1" applyAlignment="1">
      <alignment horizontal="center" vertical="center"/>
    </xf>
    <xf numFmtId="1" fontId="10" fillId="0" borderId="0" xfId="2" applyNumberFormat="1" applyFont="1" applyAlignment="1">
      <alignment horizontal="center" vertical="center"/>
    </xf>
    <xf numFmtId="1" fontId="15" fillId="2" borderId="161" xfId="0" applyNumberFormat="1" applyFont="1" applyFill="1" applyBorder="1" applyAlignment="1">
      <alignment horizontal="center" vertical="center"/>
    </xf>
    <xf numFmtId="1" fontId="15" fillId="2" borderId="116" xfId="0" applyNumberFormat="1" applyFont="1" applyFill="1" applyBorder="1" applyAlignment="1">
      <alignment horizontal="center" vertical="center"/>
    </xf>
    <xf numFmtId="1" fontId="15" fillId="9" borderId="175" xfId="0" applyNumberFormat="1" applyFont="1" applyFill="1" applyBorder="1" applyAlignment="1">
      <alignment horizontal="center" vertical="center"/>
    </xf>
    <xf numFmtId="1" fontId="15" fillId="2" borderId="176" xfId="0" applyNumberFormat="1" applyFont="1" applyFill="1" applyBorder="1" applyAlignment="1">
      <alignment horizontal="center" vertical="center"/>
    </xf>
    <xf numFmtId="1" fontId="15" fillId="2" borderId="177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/>
    </xf>
    <xf numFmtId="0" fontId="19" fillId="9" borderId="49" xfId="0" applyFont="1" applyFill="1" applyBorder="1" applyAlignment="1">
      <alignment horizontal="center" vertical="center"/>
    </xf>
    <xf numFmtId="49" fontId="18" fillId="2" borderId="13" xfId="2" applyNumberFormat="1" applyFont="1" applyFill="1" applyBorder="1" applyAlignment="1">
      <alignment horizontal="center" vertical="center" wrapText="1"/>
    </xf>
    <xf numFmtId="49" fontId="18" fillId="2" borderId="151" xfId="2" applyNumberFormat="1" applyFont="1" applyFill="1" applyBorder="1" applyAlignment="1">
      <alignment horizontal="center" vertical="center"/>
    </xf>
    <xf numFmtId="49" fontId="10" fillId="2" borderId="6" xfId="2" applyNumberFormat="1" applyFont="1" applyFill="1" applyBorder="1" applyAlignment="1">
      <alignment horizontal="center" vertical="center" wrapText="1"/>
    </xf>
    <xf numFmtId="49" fontId="10" fillId="0" borderId="159" xfId="2" applyNumberFormat="1" applyFont="1" applyBorder="1" applyAlignment="1">
      <alignment vertical="center" wrapText="1"/>
    </xf>
    <xf numFmtId="49" fontId="10" fillId="0" borderId="52" xfId="2" applyNumberFormat="1" applyFont="1" applyBorder="1" applyAlignment="1">
      <alignment horizontal="center" vertical="center" wrapText="1"/>
    </xf>
    <xf numFmtId="49" fontId="10" fillId="0" borderId="27" xfId="2" applyNumberFormat="1" applyFont="1" applyBorder="1" applyAlignment="1">
      <alignment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49" fontId="10" fillId="0" borderId="133" xfId="2" applyNumberFormat="1" applyFont="1" applyBorder="1" applyAlignment="1">
      <alignment horizontal="left" vertical="center" wrapText="1"/>
    </xf>
    <xf numFmtId="49" fontId="10" fillId="0" borderId="76" xfId="2" applyNumberFormat="1" applyFont="1" applyBorder="1" applyAlignment="1">
      <alignment horizontal="center" vertical="center" wrapText="1"/>
    </xf>
    <xf numFmtId="0" fontId="13" fillId="0" borderId="0" xfId="0" applyFont="1"/>
    <xf numFmtId="0" fontId="10" fillId="0" borderId="0" xfId="2" applyFont="1" applyAlignment="1">
      <alignment horizontal="center" vertical="center"/>
    </xf>
    <xf numFmtId="0" fontId="14" fillId="0" borderId="0" xfId="0" applyFont="1"/>
    <xf numFmtId="0" fontId="19" fillId="0" borderId="144" xfId="0" applyFont="1" applyBorder="1" applyAlignment="1">
      <alignment horizontal="center" vertical="center"/>
    </xf>
    <xf numFmtId="1" fontId="23" fillId="2" borderId="144" xfId="0" applyNumberFormat="1" applyFont="1" applyFill="1" applyBorder="1" applyAlignment="1">
      <alignment horizontal="center" vertical="center"/>
    </xf>
    <xf numFmtId="1" fontId="23" fillId="0" borderId="268" xfId="0" applyNumberFormat="1" applyFont="1" applyBorder="1" applyAlignment="1">
      <alignment horizontal="center" vertical="center"/>
    </xf>
    <xf numFmtId="1" fontId="21" fillId="0" borderId="160" xfId="0" applyNumberFormat="1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3" fillId="9" borderId="67" xfId="0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/>
    </xf>
    <xf numFmtId="0" fontId="10" fillId="2" borderId="0" xfId="2" applyFont="1" applyFill="1" applyAlignment="1">
      <alignment horizontal="left"/>
    </xf>
    <xf numFmtId="0" fontId="3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49" fontId="14" fillId="0" borderId="126" xfId="2" applyNumberFormat="1" applyFont="1" applyBorder="1" applyAlignment="1">
      <alignment vertical="center"/>
    </xf>
    <xf numFmtId="49" fontId="14" fillId="0" borderId="216" xfId="2" applyNumberFormat="1" applyFont="1" applyBorder="1" applyAlignment="1">
      <alignment vertical="center"/>
    </xf>
    <xf numFmtId="49" fontId="14" fillId="0" borderId="104" xfId="2" applyNumberFormat="1" applyFont="1" applyBorder="1" applyAlignment="1">
      <alignment vertical="center"/>
    </xf>
    <xf numFmtId="0" fontId="10" fillId="2" borderId="52" xfId="2" applyFont="1" applyFill="1" applyBorder="1" applyAlignment="1">
      <alignment horizontal="center" vertical="center" wrapText="1"/>
    </xf>
    <xf numFmtId="0" fontId="10" fillId="2" borderId="141" xfId="2" applyFont="1" applyFill="1" applyBorder="1" applyAlignment="1">
      <alignment horizontal="center" vertical="center"/>
    </xf>
    <xf numFmtId="49" fontId="10" fillId="2" borderId="53" xfId="2" applyNumberFormat="1" applyFont="1" applyFill="1" applyBorder="1" applyAlignment="1">
      <alignment horizontal="center" vertical="center"/>
    </xf>
    <xf numFmtId="49" fontId="10" fillId="2" borderId="157" xfId="2" applyNumberFormat="1" applyFont="1" applyFill="1" applyBorder="1" applyAlignment="1">
      <alignment horizontal="center" vertical="center"/>
    </xf>
    <xf numFmtId="49" fontId="10" fillId="2" borderId="38" xfId="2" applyNumberFormat="1" applyFont="1" applyFill="1" applyBorder="1" applyAlignment="1">
      <alignment horizontal="center" vertical="center"/>
    </xf>
    <xf numFmtId="49" fontId="10" fillId="2" borderId="264" xfId="2" applyNumberFormat="1" applyFont="1" applyFill="1" applyBorder="1" applyAlignment="1">
      <alignment horizontal="center" vertical="center"/>
    </xf>
    <xf numFmtId="49" fontId="10" fillId="2" borderId="107" xfId="2" applyNumberFormat="1" applyFont="1" applyFill="1" applyBorder="1" applyAlignment="1">
      <alignment horizontal="center" vertical="center"/>
    </xf>
    <xf numFmtId="49" fontId="10" fillId="2" borderId="222" xfId="2" applyNumberFormat="1" applyFont="1" applyFill="1" applyBorder="1" applyAlignment="1">
      <alignment horizontal="center" vertical="center"/>
    </xf>
    <xf numFmtId="49" fontId="10" fillId="2" borderId="35" xfId="2" applyNumberFormat="1" applyFont="1" applyFill="1" applyBorder="1" applyAlignment="1">
      <alignment horizontal="center" vertical="center"/>
    </xf>
    <xf numFmtId="49" fontId="10" fillId="0" borderId="53" xfId="2" applyNumberFormat="1" applyFont="1" applyBorder="1" applyAlignment="1">
      <alignment horizontal="center" vertical="center"/>
    </xf>
    <xf numFmtId="49" fontId="10" fillId="0" borderId="36" xfId="2" applyNumberFormat="1" applyFont="1" applyBorder="1" applyAlignment="1">
      <alignment horizontal="center" vertical="center"/>
    </xf>
    <xf numFmtId="49" fontId="10" fillId="0" borderId="157" xfId="2" applyNumberFormat="1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 wrapText="1"/>
    </xf>
    <xf numFmtId="0" fontId="8" fillId="2" borderId="60" xfId="2" applyFont="1" applyFill="1" applyBorder="1"/>
    <xf numFmtId="0" fontId="10" fillId="2" borderId="60" xfId="2" applyFont="1" applyFill="1" applyBorder="1" applyAlignment="1">
      <alignment vertical="center"/>
    </xf>
    <xf numFmtId="0" fontId="11" fillId="2" borderId="60" xfId="2" applyFont="1" applyFill="1" applyBorder="1" applyAlignment="1">
      <alignment vertical="center"/>
    </xf>
    <xf numFmtId="1" fontId="18" fillId="2" borderId="60" xfId="2" applyNumberFormat="1" applyFont="1" applyFill="1" applyBorder="1" applyAlignment="1">
      <alignment vertical="center"/>
    </xf>
    <xf numFmtId="0" fontId="18" fillId="2" borderId="60" xfId="2" applyFont="1" applyFill="1" applyBorder="1" applyAlignment="1">
      <alignment vertical="center"/>
    </xf>
    <xf numFmtId="0" fontId="10" fillId="0" borderId="60" xfId="2" applyFont="1" applyBorder="1" applyAlignment="1">
      <alignment vertical="center"/>
    </xf>
    <xf numFmtId="0" fontId="10" fillId="2" borderId="60" xfId="2" applyFont="1" applyFill="1" applyBorder="1"/>
    <xf numFmtId="0" fontId="7" fillId="2" borderId="47" xfId="0" applyFont="1" applyFill="1" applyBorder="1" applyAlignment="1">
      <alignment horizontal="left" vertical="center"/>
    </xf>
    <xf numFmtId="0" fontId="7" fillId="2" borderId="47" xfId="0" applyFont="1" applyFill="1" applyBorder="1" applyAlignment="1">
      <alignment horizontal="left" vertical="center" wrapText="1"/>
    </xf>
    <xf numFmtId="0" fontId="8" fillId="2" borderId="47" xfId="2" applyFont="1" applyFill="1" applyBorder="1" applyAlignment="1">
      <alignment horizontal="center" vertical="center" wrapText="1"/>
    </xf>
    <xf numFmtId="1" fontId="10" fillId="2" borderId="47" xfId="2" applyNumberFormat="1" applyFont="1" applyFill="1" applyBorder="1" applyAlignment="1">
      <alignment horizontal="center" vertical="center"/>
    </xf>
    <xf numFmtId="164" fontId="10" fillId="2" borderId="47" xfId="2" applyNumberFormat="1" applyFont="1" applyFill="1" applyBorder="1" applyAlignment="1">
      <alignment horizontal="center" vertical="center"/>
    </xf>
    <xf numFmtId="1" fontId="10" fillId="9" borderId="47" xfId="2" applyNumberFormat="1" applyFont="1" applyFill="1" applyBorder="1" applyAlignment="1">
      <alignment horizontal="center" vertical="center"/>
    </xf>
    <xf numFmtId="2" fontId="10" fillId="2" borderId="47" xfId="2" applyNumberFormat="1" applyFont="1" applyFill="1" applyBorder="1" applyAlignment="1">
      <alignment horizontal="center" vertical="center"/>
    </xf>
    <xf numFmtId="0" fontId="10" fillId="2" borderId="47" xfId="2" applyFont="1" applyFill="1" applyBorder="1" applyAlignment="1">
      <alignment horizontal="center" vertical="center"/>
    </xf>
    <xf numFmtId="1" fontId="12" fillId="2" borderId="47" xfId="2" applyNumberFormat="1" applyFont="1" applyFill="1" applyBorder="1" applyAlignment="1">
      <alignment horizontal="center" vertical="center"/>
    </xf>
    <xf numFmtId="1" fontId="28" fillId="2" borderId="47" xfId="2" applyNumberFormat="1" applyFont="1" applyFill="1" applyBorder="1" applyAlignment="1">
      <alignment horizontal="center" vertical="center"/>
    </xf>
    <xf numFmtId="1" fontId="10" fillId="0" borderId="47" xfId="2" applyNumberFormat="1" applyFont="1" applyBorder="1" applyAlignment="1">
      <alignment horizontal="center" vertical="center"/>
    </xf>
    <xf numFmtId="1" fontId="13" fillId="2" borderId="47" xfId="2" applyNumberFormat="1" applyFont="1" applyFill="1" applyBorder="1" applyAlignment="1">
      <alignment horizontal="center" vertical="center"/>
    </xf>
    <xf numFmtId="164" fontId="10" fillId="0" borderId="47" xfId="2" applyNumberFormat="1" applyFont="1" applyBorder="1" applyAlignment="1">
      <alignment horizontal="center" vertical="center"/>
    </xf>
    <xf numFmtId="1" fontId="10" fillId="5" borderId="47" xfId="2" applyNumberFormat="1" applyFont="1" applyFill="1" applyBorder="1" applyAlignment="1">
      <alignment horizontal="center" vertical="center"/>
    </xf>
    <xf numFmtId="164" fontId="11" fillId="2" borderId="47" xfId="2" applyNumberFormat="1" applyFont="1" applyFill="1" applyBorder="1" applyAlignment="1">
      <alignment horizontal="center" vertical="center"/>
    </xf>
    <xf numFmtId="1" fontId="11" fillId="0" borderId="47" xfId="2" applyNumberFormat="1" applyFont="1" applyBorder="1" applyAlignment="1">
      <alignment horizontal="center" vertical="center"/>
    </xf>
    <xf numFmtId="164" fontId="11" fillId="0" borderId="47" xfId="2" applyNumberFormat="1" applyFont="1" applyBorder="1" applyAlignment="1">
      <alignment horizontal="center" vertical="center"/>
    </xf>
    <xf numFmtId="1" fontId="28" fillId="0" borderId="47" xfId="2" applyNumberFormat="1" applyFont="1" applyBorder="1" applyAlignment="1">
      <alignment horizontal="center" vertical="center"/>
    </xf>
    <xf numFmtId="164" fontId="28" fillId="0" borderId="47" xfId="2" applyNumberFormat="1" applyFont="1" applyBorder="1" applyAlignment="1">
      <alignment horizontal="center" vertical="center"/>
    </xf>
    <xf numFmtId="0" fontId="4" fillId="2" borderId="0" xfId="2" applyFont="1" applyFill="1" applyAlignment="1">
      <alignment horizontal="center"/>
    </xf>
    <xf numFmtId="164" fontId="18" fillId="2" borderId="47" xfId="2" applyNumberFormat="1" applyFont="1" applyFill="1" applyBorder="1" applyAlignment="1">
      <alignment horizontal="center"/>
    </xf>
    <xf numFmtId="1" fontId="18" fillId="2" borderId="47" xfId="2" applyNumberFormat="1" applyFont="1" applyFill="1" applyBorder="1" applyAlignment="1">
      <alignment horizontal="center"/>
    </xf>
    <xf numFmtId="164" fontId="11" fillId="2" borderId="47" xfId="2" applyNumberFormat="1" applyFont="1" applyFill="1" applyBorder="1" applyAlignment="1">
      <alignment horizontal="center"/>
    </xf>
    <xf numFmtId="164" fontId="10" fillId="2" borderId="47" xfId="2" applyNumberFormat="1" applyFont="1" applyFill="1" applyBorder="1" applyAlignment="1">
      <alignment horizontal="center"/>
    </xf>
    <xf numFmtId="164" fontId="10" fillId="9" borderId="47" xfId="2" applyNumberFormat="1" applyFont="1" applyFill="1" applyBorder="1" applyAlignment="1">
      <alignment horizontal="center" wrapText="1"/>
    </xf>
    <xf numFmtId="164" fontId="10" fillId="2" borderId="47" xfId="2" applyNumberFormat="1" applyFont="1" applyFill="1" applyBorder="1" applyAlignment="1">
      <alignment horizontal="center" wrapText="1"/>
    </xf>
    <xf numFmtId="1" fontId="10" fillId="2" borderId="47" xfId="2" applyNumberFormat="1" applyFont="1" applyFill="1" applyBorder="1" applyAlignment="1">
      <alignment horizontal="center"/>
    </xf>
    <xf numFmtId="2" fontId="10" fillId="2" borderId="47" xfId="2" applyNumberFormat="1" applyFont="1" applyFill="1" applyBorder="1" applyAlignment="1">
      <alignment horizontal="center"/>
    </xf>
    <xf numFmtId="164" fontId="13" fillId="9" borderId="47" xfId="2" applyNumberFormat="1" applyFont="1" applyFill="1" applyBorder="1" applyAlignment="1">
      <alignment horizontal="center"/>
    </xf>
    <xf numFmtId="164" fontId="13" fillId="0" borderId="47" xfId="2" applyNumberFormat="1" applyFont="1" applyBorder="1" applyAlignment="1">
      <alignment horizontal="center"/>
    </xf>
    <xf numFmtId="164" fontId="10" fillId="9" borderId="47" xfId="2" applyNumberFormat="1" applyFont="1" applyFill="1" applyBorder="1" applyAlignment="1">
      <alignment horizontal="center"/>
    </xf>
    <xf numFmtId="1" fontId="10" fillId="0" borderId="47" xfId="2" applyNumberFormat="1" applyFont="1" applyBorder="1" applyAlignment="1">
      <alignment horizontal="center"/>
    </xf>
    <xf numFmtId="164" fontId="10" fillId="0" borderId="47" xfId="2" applyNumberFormat="1" applyFont="1" applyBorder="1" applyAlignment="1">
      <alignment horizontal="center"/>
    </xf>
    <xf numFmtId="0" fontId="10" fillId="5" borderId="47" xfId="2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64" fontId="10" fillId="2" borderId="0" xfId="2" applyNumberFormat="1" applyFont="1" applyFill="1" applyAlignment="1">
      <alignment horizontal="center"/>
    </xf>
    <xf numFmtId="1" fontId="10" fillId="5" borderId="168" xfId="2" applyNumberFormat="1" applyFont="1" applyFill="1" applyBorder="1" applyAlignment="1">
      <alignment horizontal="center"/>
    </xf>
    <xf numFmtId="0" fontId="10" fillId="5" borderId="168" xfId="2" applyFont="1" applyFill="1" applyBorder="1" applyAlignment="1">
      <alignment horizontal="center"/>
    </xf>
    <xf numFmtId="0" fontId="2" fillId="5" borderId="168" xfId="2" applyFill="1" applyBorder="1" applyAlignment="1">
      <alignment horizontal="center"/>
    </xf>
    <xf numFmtId="0" fontId="2" fillId="5" borderId="43" xfId="2" applyFill="1" applyBorder="1" applyAlignment="1">
      <alignment horizontal="center"/>
    </xf>
    <xf numFmtId="0" fontId="6" fillId="0" borderId="47" xfId="4" applyFont="1" applyBorder="1" applyAlignment="1">
      <alignment horizontal="center" vertical="center" wrapText="1"/>
    </xf>
    <xf numFmtId="0" fontId="6" fillId="0" borderId="47" xfId="4" applyFont="1" applyBorder="1" applyAlignment="1">
      <alignment horizontal="center" vertical="center"/>
    </xf>
    <xf numFmtId="0" fontId="6" fillId="2" borderId="47" xfId="2" applyFont="1" applyFill="1" applyBorder="1" applyAlignment="1">
      <alignment vertical="center"/>
    </xf>
    <xf numFmtId="0" fontId="10" fillId="2" borderId="47" xfId="2" applyFont="1" applyFill="1" applyBorder="1" applyAlignment="1">
      <alignment horizontal="center" vertical="center" wrapText="1"/>
    </xf>
    <xf numFmtId="0" fontId="10" fillId="2" borderId="60" xfId="2" applyFont="1" applyFill="1" applyBorder="1" applyAlignment="1">
      <alignment horizontal="center" vertical="center"/>
    </xf>
    <xf numFmtId="0" fontId="10" fillId="2" borderId="106" xfId="2" applyFont="1" applyFill="1" applyBorder="1" applyAlignment="1">
      <alignment horizontal="center" vertical="center" wrapText="1"/>
    </xf>
    <xf numFmtId="49" fontId="10" fillId="2" borderId="18" xfId="2" applyNumberFormat="1" applyFont="1" applyFill="1" applyBorder="1" applyAlignment="1">
      <alignment vertical="center" wrapText="1"/>
    </xf>
    <xf numFmtId="49" fontId="10" fillId="2" borderId="7" xfId="2" applyNumberFormat="1" applyFont="1" applyFill="1" applyBorder="1" applyAlignment="1">
      <alignment horizontal="left" vertical="center" wrapText="1"/>
    </xf>
    <xf numFmtId="0" fontId="10" fillId="0" borderId="47" xfId="2" applyFont="1" applyBorder="1" applyAlignment="1">
      <alignment horizontal="center" vertical="center"/>
    </xf>
    <xf numFmtId="49" fontId="18" fillId="2" borderId="18" xfId="2" applyNumberFormat="1" applyFont="1" applyFill="1" applyBorder="1" applyAlignment="1">
      <alignment vertical="center" wrapText="1"/>
    </xf>
    <xf numFmtId="49" fontId="18" fillId="2" borderId="27" xfId="2" applyNumberFormat="1" applyFont="1" applyFill="1" applyBorder="1" applyAlignment="1">
      <alignment vertical="center" wrapText="1"/>
    </xf>
    <xf numFmtId="49" fontId="18" fillId="2" borderId="31" xfId="2" applyNumberFormat="1" applyFont="1" applyFill="1" applyBorder="1" applyAlignment="1">
      <alignment horizontal="left" vertical="center" wrapText="1"/>
    </xf>
    <xf numFmtId="49" fontId="10" fillId="2" borderId="31" xfId="2" applyNumberFormat="1" applyFont="1" applyFill="1" applyBorder="1" applyAlignment="1">
      <alignment horizontal="left" vertical="center" wrapText="1"/>
    </xf>
    <xf numFmtId="0" fontId="17" fillId="2" borderId="47" xfId="2" applyFont="1" applyFill="1" applyBorder="1" applyAlignment="1">
      <alignment horizontal="center" vertical="center"/>
    </xf>
    <xf numFmtId="0" fontId="17" fillId="2" borderId="141" xfId="2" applyFont="1" applyFill="1" applyBorder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6" fillId="2" borderId="170" xfId="2" applyFont="1" applyFill="1" applyBorder="1" applyAlignment="1">
      <alignment horizontal="center" vertical="center" textRotation="90"/>
    </xf>
    <xf numFmtId="0" fontId="6" fillId="2" borderId="166" xfId="2" applyFont="1" applyFill="1" applyBorder="1" applyAlignment="1">
      <alignment horizontal="center" vertical="center" textRotation="90"/>
    </xf>
    <xf numFmtId="0" fontId="7" fillId="2" borderId="106" xfId="3" applyFont="1" applyFill="1" applyBorder="1" applyAlignment="1">
      <alignment horizontal="center" vertical="center" wrapText="1"/>
    </xf>
    <xf numFmtId="0" fontId="7" fillId="2" borderId="122" xfId="3" applyFont="1" applyFill="1" applyBorder="1" applyAlignment="1">
      <alignment horizontal="center" vertical="center" wrapText="1"/>
    </xf>
    <xf numFmtId="0" fontId="6" fillId="2" borderId="106" xfId="2" applyFont="1" applyFill="1" applyBorder="1" applyAlignment="1">
      <alignment horizontal="center" vertical="center"/>
    </xf>
    <xf numFmtId="0" fontId="6" fillId="2" borderId="122" xfId="2" applyFont="1" applyFill="1" applyBorder="1" applyAlignment="1">
      <alignment horizontal="center" vertical="center"/>
    </xf>
    <xf numFmtId="0" fontId="6" fillId="2" borderId="174" xfId="2" applyFont="1" applyFill="1" applyBorder="1" applyAlignment="1">
      <alignment horizontal="center" vertical="center" wrapText="1"/>
    </xf>
    <xf numFmtId="0" fontId="6" fillId="2" borderId="77" xfId="2" applyFont="1" applyFill="1" applyBorder="1" applyAlignment="1">
      <alignment horizontal="center" vertical="center" wrapText="1"/>
    </xf>
    <xf numFmtId="0" fontId="6" fillId="2" borderId="47" xfId="2" applyFont="1" applyFill="1" applyBorder="1" applyAlignment="1">
      <alignment horizontal="center"/>
    </xf>
    <xf numFmtId="49" fontId="6" fillId="2" borderId="106" xfId="2" applyNumberFormat="1" applyFont="1" applyFill="1" applyBorder="1" applyAlignment="1">
      <alignment horizontal="center" vertical="center"/>
    </xf>
    <xf numFmtId="49" fontId="6" fillId="2" borderId="122" xfId="2" applyNumberFormat="1" applyFont="1" applyFill="1" applyBorder="1" applyAlignment="1">
      <alignment horizontal="center" vertical="center"/>
    </xf>
    <xf numFmtId="0" fontId="6" fillId="2" borderId="107" xfId="2" applyFont="1" applyFill="1" applyBorder="1" applyAlignment="1">
      <alignment horizontal="center" vertical="center" wrapText="1"/>
    </xf>
    <xf numFmtId="0" fontId="6" fillId="2" borderId="167" xfId="2" applyFont="1" applyFill="1" applyBorder="1" applyAlignment="1">
      <alignment horizontal="center" vertical="center" wrapText="1"/>
    </xf>
    <xf numFmtId="0" fontId="6" fillId="2" borderId="106" xfId="2" applyFont="1" applyFill="1" applyBorder="1" applyAlignment="1">
      <alignment horizontal="center" vertical="center" wrapText="1"/>
    </xf>
    <xf numFmtId="0" fontId="6" fillId="2" borderId="122" xfId="2" applyFont="1" applyFill="1" applyBorder="1" applyAlignment="1">
      <alignment horizontal="center" vertical="center" wrapText="1"/>
    </xf>
    <xf numFmtId="0" fontId="10" fillId="2" borderId="179" xfId="2" applyFont="1" applyFill="1" applyBorder="1" applyAlignment="1">
      <alignment horizontal="center" vertical="center"/>
    </xf>
    <xf numFmtId="0" fontId="10" fillId="2" borderId="178" xfId="2" applyFont="1" applyFill="1" applyBorder="1" applyAlignment="1">
      <alignment horizontal="center" vertical="center"/>
    </xf>
    <xf numFmtId="0" fontId="10" fillId="2" borderId="180" xfId="2" applyFont="1" applyFill="1" applyBorder="1" applyAlignment="1">
      <alignment horizontal="center" vertical="center"/>
    </xf>
    <xf numFmtId="49" fontId="10" fillId="2" borderId="174" xfId="2" applyNumberFormat="1" applyFont="1" applyFill="1" applyBorder="1" applyAlignment="1">
      <alignment horizontal="left" vertical="center" wrapText="1"/>
    </xf>
    <xf numFmtId="49" fontId="10" fillId="2" borderId="77" xfId="2" applyNumberFormat="1" applyFont="1" applyFill="1" applyBorder="1" applyAlignment="1">
      <alignment horizontal="left" vertical="center" wrapText="1"/>
    </xf>
    <xf numFmtId="49" fontId="10" fillId="2" borderId="181" xfId="2" applyNumberFormat="1" applyFont="1" applyFill="1" applyBorder="1" applyAlignment="1">
      <alignment horizontal="left" vertical="center" wrapText="1"/>
    </xf>
    <xf numFmtId="49" fontId="10" fillId="2" borderId="106" xfId="2" applyNumberFormat="1" applyFont="1" applyFill="1" applyBorder="1" applyAlignment="1">
      <alignment horizontal="left" vertical="center" wrapText="1"/>
    </xf>
    <xf numFmtId="49" fontId="10" fillId="2" borderId="9" xfId="2" applyNumberFormat="1" applyFont="1" applyFill="1" applyBorder="1" applyAlignment="1">
      <alignment horizontal="left" vertical="center" wrapText="1"/>
    </xf>
    <xf numFmtId="49" fontId="10" fillId="2" borderId="163" xfId="2" applyNumberFormat="1" applyFont="1" applyFill="1" applyBorder="1" applyAlignment="1">
      <alignment horizontal="left" vertical="center" wrapText="1"/>
    </xf>
    <xf numFmtId="1" fontId="10" fillId="2" borderId="174" xfId="2" applyNumberFormat="1" applyFont="1" applyFill="1" applyBorder="1" applyAlignment="1">
      <alignment horizontal="center" vertical="center"/>
    </xf>
    <xf numFmtId="1" fontId="10" fillId="2" borderId="77" xfId="2" applyNumberFormat="1" applyFont="1" applyFill="1" applyBorder="1" applyAlignment="1">
      <alignment horizontal="center" vertical="center"/>
    </xf>
    <xf numFmtId="1" fontId="10" fillId="2" borderId="181" xfId="2" applyNumberFormat="1" applyFont="1" applyFill="1" applyBorder="1" applyAlignment="1">
      <alignment horizontal="center" vertical="center"/>
    </xf>
    <xf numFmtId="0" fontId="11" fillId="2" borderId="182" xfId="2" applyFont="1" applyFill="1" applyBorder="1" applyAlignment="1">
      <alignment horizontal="center" vertical="center"/>
    </xf>
    <xf numFmtId="0" fontId="11" fillId="2" borderId="178" xfId="2" applyFont="1" applyFill="1" applyBorder="1" applyAlignment="1">
      <alignment horizontal="center" vertical="center"/>
    </xf>
    <xf numFmtId="49" fontId="11" fillId="2" borderId="77" xfId="2" applyNumberFormat="1" applyFont="1" applyFill="1" applyBorder="1" applyAlignment="1">
      <alignment horizontal="left" vertical="center" wrapText="1"/>
    </xf>
    <xf numFmtId="49" fontId="11" fillId="2" borderId="122" xfId="2" applyNumberFormat="1" applyFont="1" applyFill="1" applyBorder="1" applyAlignment="1">
      <alignment horizontal="left" vertical="center" wrapText="1"/>
    </xf>
    <xf numFmtId="49" fontId="10" fillId="2" borderId="183" xfId="2" applyNumberFormat="1" applyFont="1" applyFill="1" applyBorder="1" applyAlignment="1">
      <alignment horizontal="left" vertical="center" wrapText="1"/>
    </xf>
    <xf numFmtId="49" fontId="10" fillId="2" borderId="103" xfId="2" applyNumberFormat="1" applyFont="1" applyFill="1" applyBorder="1" applyAlignment="1">
      <alignment horizontal="left" vertical="center" wrapText="1"/>
    </xf>
    <xf numFmtId="49" fontId="10" fillId="2" borderId="184" xfId="2" applyNumberFormat="1" applyFont="1" applyFill="1" applyBorder="1" applyAlignment="1">
      <alignment horizontal="left" vertical="center" wrapText="1"/>
    </xf>
    <xf numFmtId="49" fontId="11" fillId="2" borderId="141" xfId="2" applyNumberFormat="1" applyFont="1" applyFill="1" applyBorder="1" applyAlignment="1">
      <alignment horizontal="left" vertical="center" wrapText="1"/>
    </xf>
    <xf numFmtId="0" fontId="11" fillId="2" borderId="141" xfId="2" applyFont="1" applyFill="1" applyBorder="1" applyAlignment="1">
      <alignment horizontal="center" vertical="center"/>
    </xf>
    <xf numFmtId="0" fontId="11" fillId="2" borderId="77" xfId="2" applyFont="1" applyFill="1" applyBorder="1" applyAlignment="1">
      <alignment horizontal="center" vertical="center"/>
    </xf>
    <xf numFmtId="0" fontId="11" fillId="2" borderId="122" xfId="2" applyFont="1" applyFill="1" applyBorder="1" applyAlignment="1">
      <alignment horizontal="center" vertical="center"/>
    </xf>
    <xf numFmtId="49" fontId="10" fillId="2" borderId="107" xfId="2" applyNumberFormat="1" applyFont="1" applyFill="1" applyBorder="1" applyAlignment="1">
      <alignment horizontal="left" vertical="center" wrapText="1"/>
    </xf>
    <xf numFmtId="49" fontId="10" fillId="2" borderId="38" xfId="2" applyNumberFormat="1" applyFont="1" applyFill="1" applyBorder="1" applyAlignment="1">
      <alignment horizontal="left" vertical="center" wrapText="1"/>
    </xf>
    <xf numFmtId="49" fontId="10" fillId="2" borderId="222" xfId="2" applyNumberFormat="1" applyFont="1" applyFill="1" applyBorder="1" applyAlignment="1">
      <alignment horizontal="left" vertical="center" wrapText="1"/>
    </xf>
    <xf numFmtId="0" fontId="28" fillId="2" borderId="9" xfId="2" applyFont="1" applyFill="1" applyBorder="1" applyAlignment="1">
      <alignment horizontal="center" vertical="center"/>
    </xf>
    <xf numFmtId="0" fontId="28" fillId="2" borderId="163" xfId="2" applyFont="1" applyFill="1" applyBorder="1" applyAlignment="1">
      <alignment horizontal="center" vertical="center"/>
    </xf>
    <xf numFmtId="0" fontId="10" fillId="2" borderId="182" xfId="2" applyFont="1" applyFill="1" applyBorder="1" applyAlignment="1">
      <alignment horizontal="center" vertical="center"/>
    </xf>
    <xf numFmtId="49" fontId="13" fillId="2" borderId="141" xfId="2" applyNumberFormat="1" applyFont="1" applyFill="1" applyBorder="1" applyAlignment="1">
      <alignment horizontal="left" vertical="center" wrapText="1"/>
    </xf>
    <xf numFmtId="49" fontId="13" fillId="2" borderId="77" xfId="2" applyNumberFormat="1" applyFont="1" applyFill="1" applyBorder="1" applyAlignment="1">
      <alignment horizontal="left" vertical="center" wrapText="1"/>
    </xf>
    <xf numFmtId="49" fontId="10" fillId="2" borderId="165" xfId="2" applyNumberFormat="1" applyFont="1" applyFill="1" applyBorder="1" applyAlignment="1">
      <alignment horizontal="left" vertical="center" wrapText="1"/>
    </xf>
    <xf numFmtId="0" fontId="10" fillId="2" borderId="166" xfId="2" applyFont="1" applyFill="1" applyBorder="1" applyAlignment="1">
      <alignment horizontal="center" vertical="center"/>
    </xf>
    <xf numFmtId="49" fontId="10" fillId="2" borderId="141" xfId="2" applyNumberFormat="1" applyFont="1" applyFill="1" applyBorder="1" applyAlignment="1">
      <alignment horizontal="left" vertical="center" wrapText="1"/>
    </xf>
    <xf numFmtId="49" fontId="10" fillId="2" borderId="122" xfId="2" applyNumberFormat="1" applyFont="1" applyFill="1" applyBorder="1" applyAlignment="1">
      <alignment horizontal="left" vertical="center" wrapText="1"/>
    </xf>
    <xf numFmtId="0" fontId="18" fillId="2" borderId="182" xfId="2" applyFont="1" applyFill="1" applyBorder="1" applyAlignment="1">
      <alignment horizontal="center" vertical="center"/>
    </xf>
    <xf numFmtId="0" fontId="18" fillId="2" borderId="178" xfId="2" applyFont="1" applyFill="1" applyBorder="1" applyAlignment="1">
      <alignment horizontal="center" vertical="center"/>
    </xf>
    <xf numFmtId="49" fontId="18" fillId="2" borderId="141" xfId="2" applyNumberFormat="1" applyFont="1" applyFill="1" applyBorder="1" applyAlignment="1">
      <alignment horizontal="left" vertical="center" wrapText="1"/>
    </xf>
    <xf numFmtId="49" fontId="18" fillId="2" borderId="77" xfId="2" applyNumberFormat="1" applyFont="1" applyFill="1" applyBorder="1" applyAlignment="1">
      <alignment horizontal="left" vertical="center" wrapText="1"/>
    </xf>
    <xf numFmtId="49" fontId="18" fillId="2" borderId="165" xfId="2" applyNumberFormat="1" applyFont="1" applyFill="1" applyBorder="1" applyAlignment="1">
      <alignment horizontal="left" vertical="center" wrapText="1"/>
    </xf>
    <xf numFmtId="49" fontId="18" fillId="2" borderId="103" xfId="2" applyNumberFormat="1" applyFont="1" applyFill="1" applyBorder="1" applyAlignment="1">
      <alignment horizontal="left" vertical="center" wrapText="1"/>
    </xf>
    <xf numFmtId="0" fontId="10" fillId="0" borderId="179" xfId="2" applyFont="1" applyBorder="1" applyAlignment="1">
      <alignment horizontal="center" vertical="center"/>
    </xf>
    <xf numFmtId="0" fontId="10" fillId="0" borderId="178" xfId="2" applyFont="1" applyBorder="1" applyAlignment="1">
      <alignment horizontal="center" vertical="center"/>
    </xf>
    <xf numFmtId="0" fontId="10" fillId="0" borderId="180" xfId="2" applyFont="1" applyBorder="1" applyAlignment="1">
      <alignment horizontal="center" vertical="center"/>
    </xf>
    <xf numFmtId="49" fontId="10" fillId="0" borderId="174" xfId="2" applyNumberFormat="1" applyFont="1" applyBorder="1" applyAlignment="1">
      <alignment horizontal="left" vertical="center" wrapText="1"/>
    </xf>
    <xf numFmtId="49" fontId="10" fillId="0" borderId="77" xfId="2" applyNumberFormat="1" applyFont="1" applyBorder="1" applyAlignment="1">
      <alignment horizontal="left" vertical="center" wrapText="1"/>
    </xf>
    <xf numFmtId="49" fontId="10" fillId="0" borderId="181" xfId="2" applyNumberFormat="1" applyFont="1" applyBorder="1" applyAlignment="1">
      <alignment horizontal="left" vertical="center" wrapText="1"/>
    </xf>
    <xf numFmtId="49" fontId="10" fillId="0" borderId="183" xfId="2" applyNumberFormat="1" applyFont="1" applyBorder="1" applyAlignment="1">
      <alignment horizontal="left" vertical="center" wrapText="1"/>
    </xf>
    <xf numFmtId="49" fontId="10" fillId="0" borderId="103" xfId="2" applyNumberFormat="1" applyFont="1" applyBorder="1" applyAlignment="1">
      <alignment horizontal="left" vertical="center" wrapText="1"/>
    </xf>
    <xf numFmtId="49" fontId="10" fillId="0" borderId="184" xfId="2" applyNumberFormat="1" applyFont="1" applyBorder="1" applyAlignment="1">
      <alignment horizontal="left" vertical="center" wrapText="1"/>
    </xf>
    <xf numFmtId="0" fontId="13" fillId="5" borderId="0" xfId="2" applyFont="1" applyFill="1" applyAlignment="1">
      <alignment horizontal="center"/>
    </xf>
    <xf numFmtId="49" fontId="11" fillId="2" borderId="174" xfId="2" applyNumberFormat="1" applyFont="1" applyFill="1" applyBorder="1" applyAlignment="1">
      <alignment horizontal="left" vertical="center" wrapText="1"/>
    </xf>
    <xf numFmtId="49" fontId="11" fillId="2" borderId="184" xfId="2" applyNumberFormat="1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left"/>
    </xf>
    <xf numFmtId="49" fontId="18" fillId="2" borderId="106" xfId="2" applyNumberFormat="1" applyFont="1" applyFill="1" applyBorder="1" applyAlignment="1">
      <alignment horizontal="left" vertical="center" wrapText="1"/>
    </xf>
    <xf numFmtId="49" fontId="17" fillId="2" borderId="9" xfId="2" applyNumberFormat="1" applyFont="1" applyFill="1" applyBorder="1" applyAlignment="1">
      <alignment horizontal="left" vertical="center" wrapText="1"/>
    </xf>
    <xf numFmtId="49" fontId="17" fillId="2" borderId="163" xfId="2" applyNumberFormat="1" applyFont="1" applyFill="1" applyBorder="1" applyAlignment="1">
      <alignment horizontal="left" vertical="center" wrapText="1"/>
    </xf>
    <xf numFmtId="0" fontId="11" fillId="2" borderId="225" xfId="2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left"/>
    </xf>
    <xf numFmtId="0" fontId="3" fillId="2" borderId="73" xfId="0" applyFont="1" applyFill="1" applyBorder="1" applyAlignment="1">
      <alignment horizontal="center" vertical="center" textRotation="90"/>
    </xf>
    <xf numFmtId="0" fontId="19" fillId="2" borderId="142" xfId="0" applyFont="1" applyFill="1" applyBorder="1" applyAlignment="1">
      <alignment horizontal="center" vertical="center" wrapText="1"/>
    </xf>
    <xf numFmtId="0" fontId="19" fillId="2" borderId="78" xfId="0" applyFont="1" applyFill="1" applyBorder="1" applyAlignment="1">
      <alignment horizontal="center" vertical="center" wrapText="1"/>
    </xf>
    <xf numFmtId="0" fontId="3" fillId="2" borderId="161" xfId="0" applyFont="1" applyFill="1" applyBorder="1" applyAlignment="1">
      <alignment horizontal="center" vertical="center" textRotation="90"/>
    </xf>
    <xf numFmtId="0" fontId="3" fillId="2" borderId="91" xfId="0" applyFont="1" applyFill="1" applyBorder="1" applyAlignment="1">
      <alignment horizontal="center" vertical="center" textRotation="90"/>
    </xf>
    <xf numFmtId="0" fontId="3" fillId="2" borderId="194" xfId="0" applyFont="1" applyFill="1" applyBorder="1" applyAlignment="1">
      <alignment horizontal="center"/>
    </xf>
    <xf numFmtId="0" fontId="19" fillId="2" borderId="140" xfId="0" applyFont="1" applyFill="1" applyBorder="1" applyAlignment="1">
      <alignment horizontal="center" vertical="center"/>
    </xf>
    <xf numFmtId="0" fontId="19" fillId="2" borderId="169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 wrapText="1"/>
    </xf>
    <xf numFmtId="0" fontId="3" fillId="2" borderId="7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13" xfId="0" applyFont="1" applyFill="1" applyBorder="1" applyAlignment="1">
      <alignment horizontal="center"/>
    </xf>
    <xf numFmtId="0" fontId="3" fillId="2" borderId="214" xfId="0" applyFont="1" applyFill="1" applyBorder="1" applyAlignment="1">
      <alignment horizontal="center"/>
    </xf>
    <xf numFmtId="0" fontId="19" fillId="2" borderId="141" xfId="0" applyFont="1" applyFill="1" applyBorder="1" applyAlignment="1">
      <alignment horizontal="center" vertical="center" wrapText="1"/>
    </xf>
    <xf numFmtId="0" fontId="19" fillId="2" borderId="77" xfId="0" applyFont="1" applyFill="1" applyBorder="1" applyAlignment="1">
      <alignment horizontal="center" vertical="center" wrapText="1"/>
    </xf>
    <xf numFmtId="0" fontId="3" fillId="2" borderId="73" xfId="0" applyFont="1" applyFill="1" applyBorder="1" applyAlignment="1">
      <alignment horizontal="center"/>
    </xf>
    <xf numFmtId="0" fontId="3" fillId="2" borderId="173" xfId="0" applyFont="1" applyFill="1" applyBorder="1" applyAlignment="1">
      <alignment horizontal="center"/>
    </xf>
    <xf numFmtId="0" fontId="19" fillId="2" borderId="92" xfId="0" applyFont="1" applyFill="1" applyBorder="1" applyAlignment="1">
      <alignment horizontal="center" vertical="center" wrapText="1"/>
    </xf>
    <xf numFmtId="0" fontId="21" fillId="2" borderId="73" xfId="0" applyFont="1" applyFill="1" applyBorder="1" applyAlignment="1">
      <alignment horizontal="center"/>
    </xf>
    <xf numFmtId="2" fontId="27" fillId="0" borderId="73" xfId="0" applyNumberFormat="1" applyFont="1" applyBorder="1" applyAlignment="1">
      <alignment horizontal="center" vertical="center"/>
    </xf>
    <xf numFmtId="0" fontId="3" fillId="2" borderId="173" xfId="0" applyFont="1" applyFill="1" applyBorder="1" applyAlignment="1">
      <alignment horizontal="center" vertical="center" wrapText="1"/>
    </xf>
    <xf numFmtId="0" fontId="3" fillId="2" borderId="83" xfId="0" applyFont="1" applyFill="1" applyBorder="1" applyAlignment="1">
      <alignment horizontal="center" vertical="center" wrapText="1"/>
    </xf>
    <xf numFmtId="0" fontId="3" fillId="2" borderId="173" xfId="0" applyFont="1" applyFill="1" applyBorder="1" applyAlignment="1">
      <alignment horizontal="center" vertical="center" textRotation="90"/>
    </xf>
    <xf numFmtId="0" fontId="3" fillId="2" borderId="83" xfId="0" applyFont="1" applyFill="1" applyBorder="1" applyAlignment="1">
      <alignment horizontal="center" vertical="center" textRotation="90"/>
    </xf>
    <xf numFmtId="0" fontId="3" fillId="2" borderId="209" xfId="0" applyFont="1" applyFill="1" applyBorder="1" applyAlignment="1">
      <alignment horizontal="center" vertical="center" textRotation="90"/>
    </xf>
    <xf numFmtId="0" fontId="3" fillId="2" borderId="209" xfId="0" applyFont="1" applyFill="1" applyBorder="1" applyAlignment="1">
      <alignment horizontal="center" vertical="center"/>
    </xf>
    <xf numFmtId="0" fontId="3" fillId="2" borderId="210" xfId="0" applyFont="1" applyFill="1" applyBorder="1" applyAlignment="1">
      <alignment horizontal="center" vertical="center" textRotation="90"/>
    </xf>
    <xf numFmtId="0" fontId="3" fillId="2" borderId="212" xfId="0" applyFont="1" applyFill="1" applyBorder="1" applyAlignment="1">
      <alignment horizontal="center" vertical="center" textRotation="90"/>
    </xf>
    <xf numFmtId="1" fontId="27" fillId="0" borderId="73" xfId="0" applyNumberFormat="1" applyFont="1" applyBorder="1" applyAlignment="1">
      <alignment horizontal="center" vertical="center"/>
    </xf>
    <xf numFmtId="0" fontId="3" fillId="2" borderId="208" xfId="0" applyFont="1" applyFill="1" applyBorder="1" applyAlignment="1">
      <alignment horizontal="center" vertical="center" textRotation="90"/>
    </xf>
    <xf numFmtId="0" fontId="3" fillId="2" borderId="211" xfId="0" applyFont="1" applyFill="1" applyBorder="1" applyAlignment="1">
      <alignment horizontal="center" vertical="center" textRotation="90"/>
    </xf>
    <xf numFmtId="0" fontId="3" fillId="2" borderId="209" xfId="0" applyFont="1" applyFill="1" applyBorder="1" applyAlignment="1">
      <alignment horizontal="center" vertical="center" wrapText="1"/>
    </xf>
    <xf numFmtId="0" fontId="19" fillId="2" borderId="188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91" xfId="0" applyFont="1" applyFill="1" applyBorder="1" applyAlignment="1">
      <alignment horizontal="center" vertical="center"/>
    </xf>
    <xf numFmtId="0" fontId="3" fillId="2" borderId="173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87" xfId="0" applyFont="1" applyFill="1" applyBorder="1" applyAlignment="1">
      <alignment horizontal="center"/>
    </xf>
    <xf numFmtId="0" fontId="3" fillId="2" borderId="185" xfId="0" applyFont="1" applyFill="1" applyBorder="1" applyAlignment="1">
      <alignment horizontal="center"/>
    </xf>
    <xf numFmtId="0" fontId="3" fillId="2" borderId="186" xfId="0" applyFont="1" applyFill="1" applyBorder="1" applyAlignment="1">
      <alignment horizontal="center"/>
    </xf>
    <xf numFmtId="0" fontId="19" fillId="2" borderId="267" xfId="0" applyFont="1" applyFill="1" applyBorder="1" applyAlignment="1">
      <alignment horizontal="center" vertical="center"/>
    </xf>
    <xf numFmtId="0" fontId="19" fillId="2" borderId="34" xfId="0" applyFont="1" applyFill="1" applyBorder="1" applyAlignment="1">
      <alignment horizontal="center" vertical="center"/>
    </xf>
    <xf numFmtId="0" fontId="19" fillId="2" borderId="122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9" fillId="2" borderId="266" xfId="0" applyFont="1" applyFill="1" applyBorder="1" applyAlignment="1">
      <alignment horizontal="center" vertical="center" wrapText="1"/>
    </xf>
    <xf numFmtId="0" fontId="3" fillId="2" borderId="187" xfId="0" applyFont="1" applyFill="1" applyBorder="1" applyAlignment="1">
      <alignment horizontal="center" vertical="center" textRotation="90"/>
    </xf>
    <xf numFmtId="0" fontId="3" fillId="2" borderId="193" xfId="0" applyFont="1" applyFill="1" applyBorder="1" applyAlignment="1">
      <alignment horizontal="center" vertical="center" textRotation="90"/>
    </xf>
    <xf numFmtId="0" fontId="3" fillId="2" borderId="265" xfId="0" applyFont="1" applyFill="1" applyBorder="1" applyAlignment="1">
      <alignment horizontal="center" vertical="center" textRotation="90"/>
    </xf>
    <xf numFmtId="0" fontId="3" fillId="2" borderId="265" xfId="0" applyFont="1" applyFill="1" applyBorder="1" applyAlignment="1">
      <alignment horizontal="center" vertical="center" wrapText="1"/>
    </xf>
    <xf numFmtId="0" fontId="3" fillId="2" borderId="265" xfId="0" applyFont="1" applyFill="1" applyBorder="1" applyAlignment="1">
      <alignment horizontal="center" vertical="center"/>
    </xf>
    <xf numFmtId="0" fontId="3" fillId="2" borderId="203" xfId="0" applyFont="1" applyFill="1" applyBorder="1" applyAlignment="1">
      <alignment horizontal="center"/>
    </xf>
    <xf numFmtId="0" fontId="3" fillId="2" borderId="221" xfId="0" applyFont="1" applyFill="1" applyBorder="1" applyAlignment="1">
      <alignment horizontal="center"/>
    </xf>
    <xf numFmtId="0" fontId="3" fillId="2" borderId="253" xfId="0" applyFont="1" applyFill="1" applyBorder="1" applyAlignment="1">
      <alignment horizontal="center"/>
    </xf>
    <xf numFmtId="0" fontId="34" fillId="2" borderId="91" xfId="0" applyFont="1" applyFill="1" applyBorder="1" applyAlignment="1">
      <alignment horizontal="center" vertical="center" textRotation="90"/>
    </xf>
    <xf numFmtId="0" fontId="34" fillId="2" borderId="73" xfId="0" applyFont="1" applyFill="1" applyBorder="1" applyAlignment="1">
      <alignment horizontal="center" vertical="center" textRotation="90"/>
    </xf>
    <xf numFmtId="0" fontId="3" fillId="2" borderId="91" xfId="0" applyFont="1" applyFill="1" applyBorder="1" applyAlignment="1">
      <alignment horizontal="center"/>
    </xf>
    <xf numFmtId="0" fontId="3" fillId="2" borderId="92" xfId="0" applyFont="1" applyFill="1" applyBorder="1" applyAlignment="1">
      <alignment horizontal="center"/>
    </xf>
    <xf numFmtId="0" fontId="3" fillId="2" borderId="175" xfId="0" applyFont="1" applyFill="1" applyBorder="1" applyAlignment="1">
      <alignment horizontal="center"/>
    </xf>
    <xf numFmtId="0" fontId="3" fillId="2" borderId="176" xfId="0" applyFont="1" applyFill="1" applyBorder="1" applyAlignment="1">
      <alignment horizontal="center"/>
    </xf>
    <xf numFmtId="0" fontId="3" fillId="2" borderId="177" xfId="0" applyFont="1" applyFill="1" applyBorder="1" applyAlignment="1">
      <alignment horizontal="center"/>
    </xf>
    <xf numFmtId="0" fontId="33" fillId="2" borderId="0" xfId="0" applyFont="1" applyFill="1" applyAlignment="1">
      <alignment horizontal="left"/>
    </xf>
    <xf numFmtId="0" fontId="19" fillId="2" borderId="170" xfId="0" applyFont="1" applyFill="1" applyBorder="1" applyAlignment="1">
      <alignment horizontal="center" vertical="center"/>
    </xf>
    <xf numFmtId="0" fontId="19" fillId="2" borderId="110" xfId="0" applyFont="1" applyFill="1" applyBorder="1" applyAlignment="1">
      <alignment horizontal="center" vertical="center"/>
    </xf>
    <xf numFmtId="0" fontId="19" fillId="2" borderId="162" xfId="0" applyFont="1" applyFill="1" applyBorder="1" applyAlignment="1">
      <alignment horizontal="center" vertical="center"/>
    </xf>
    <xf numFmtId="0" fontId="19" fillId="2" borderId="106" xfId="0" applyFont="1" applyFill="1" applyBorder="1" applyAlignment="1">
      <alignment horizontal="center" vertical="center" wrapText="1"/>
    </xf>
    <xf numFmtId="0" fontId="19" fillId="2" borderId="163" xfId="0" applyFont="1" applyFill="1" applyBorder="1" applyAlignment="1">
      <alignment horizontal="center" vertical="center" wrapText="1"/>
    </xf>
    <xf numFmtId="0" fontId="19" fillId="2" borderId="189" xfId="0" applyFont="1" applyFill="1" applyBorder="1" applyAlignment="1">
      <alignment horizontal="center" vertical="center" wrapText="1"/>
    </xf>
    <xf numFmtId="0" fontId="3" fillId="2" borderId="190" xfId="0" applyFont="1" applyFill="1" applyBorder="1" applyAlignment="1">
      <alignment horizontal="center" vertical="center" textRotation="90"/>
    </xf>
    <xf numFmtId="0" fontId="3" fillId="2" borderId="191" xfId="0" applyFont="1" applyFill="1" applyBorder="1" applyAlignment="1">
      <alignment horizontal="center" vertical="center" textRotation="90"/>
    </xf>
    <xf numFmtId="0" fontId="3" fillId="2" borderId="192" xfId="0" applyFont="1" applyFill="1" applyBorder="1" applyAlignment="1">
      <alignment horizontal="center" vertical="center" textRotation="90"/>
    </xf>
    <xf numFmtId="0" fontId="3" fillId="2" borderId="93" xfId="0" applyFont="1" applyFill="1" applyBorder="1" applyAlignment="1">
      <alignment horizontal="center"/>
    </xf>
    <xf numFmtId="0" fontId="3" fillId="2" borderId="86" xfId="0" applyFont="1" applyFill="1" applyBorder="1" applyAlignment="1">
      <alignment horizontal="center" vertical="center" textRotation="90"/>
    </xf>
    <xf numFmtId="164" fontId="27" fillId="0" borderId="173" xfId="0" applyNumberFormat="1" applyFont="1" applyBorder="1" applyAlignment="1">
      <alignment horizontal="center" vertical="center"/>
    </xf>
    <xf numFmtId="164" fontId="27" fillId="0" borderId="83" xfId="0" applyNumberFormat="1" applyFont="1" applyBorder="1" applyAlignment="1">
      <alignment horizontal="center" vertical="center"/>
    </xf>
    <xf numFmtId="164" fontId="27" fillId="0" borderId="73" xfId="0" applyNumberFormat="1" applyFont="1" applyBorder="1" applyAlignment="1">
      <alignment horizontal="center" vertical="center"/>
    </xf>
    <xf numFmtId="0" fontId="21" fillId="2" borderId="93" xfId="0" applyFont="1" applyFill="1" applyBorder="1" applyAlignment="1">
      <alignment horizontal="center"/>
    </xf>
    <xf numFmtId="0" fontId="19" fillId="2" borderId="179" xfId="0" applyFont="1" applyFill="1" applyBorder="1" applyAlignment="1">
      <alignment horizontal="center" vertical="center"/>
    </xf>
    <xf numFmtId="0" fontId="19" fillId="2" borderId="178" xfId="0" applyFont="1" applyFill="1" applyBorder="1" applyAlignment="1">
      <alignment horizontal="center" vertical="center"/>
    </xf>
    <xf numFmtId="0" fontId="19" fillId="2" borderId="180" xfId="0" applyFont="1" applyFill="1" applyBorder="1" applyAlignment="1">
      <alignment horizontal="center" vertical="center"/>
    </xf>
    <xf numFmtId="0" fontId="19" fillId="2" borderId="126" xfId="0" applyFont="1" applyFill="1" applyBorder="1" applyAlignment="1">
      <alignment horizontal="center" vertical="center" wrapText="1"/>
    </xf>
    <xf numFmtId="0" fontId="19" fillId="2" borderId="143" xfId="0" applyFont="1" applyFill="1" applyBorder="1" applyAlignment="1">
      <alignment horizontal="center" vertical="center" wrapText="1"/>
    </xf>
    <xf numFmtId="0" fontId="19" fillId="2" borderId="164" xfId="0" applyFont="1" applyFill="1" applyBorder="1" applyAlignment="1">
      <alignment horizontal="center" vertical="center" wrapText="1"/>
    </xf>
    <xf numFmtId="0" fontId="3" fillId="2" borderId="92" xfId="0" applyFont="1" applyFill="1" applyBorder="1" applyAlignment="1">
      <alignment horizontal="center" vertical="center" textRotation="90"/>
    </xf>
    <xf numFmtId="0" fontId="3" fillId="2" borderId="93" xfId="0" applyFont="1" applyFill="1" applyBorder="1" applyAlignment="1">
      <alignment horizontal="center" vertical="center" textRotation="90"/>
    </xf>
    <xf numFmtId="0" fontId="27" fillId="0" borderId="73" xfId="0" applyFont="1" applyBorder="1" applyAlignment="1">
      <alignment horizontal="center" vertical="center"/>
    </xf>
    <xf numFmtId="0" fontId="19" fillId="2" borderId="165" xfId="0" applyFont="1" applyFill="1" applyBorder="1" applyAlignment="1">
      <alignment horizontal="center" vertical="center" wrapText="1"/>
    </xf>
    <xf numFmtId="0" fontId="19" fillId="2" borderId="103" xfId="0" applyFont="1" applyFill="1" applyBorder="1" applyAlignment="1">
      <alignment horizontal="center" vertical="center" wrapText="1"/>
    </xf>
    <xf numFmtId="0" fontId="3" fillId="2" borderId="232" xfId="0" applyFont="1" applyFill="1" applyBorder="1" applyAlignment="1">
      <alignment horizontal="center" vertical="center" textRotation="90"/>
    </xf>
    <xf numFmtId="0" fontId="3" fillId="2" borderId="230" xfId="0" applyFont="1" applyFill="1" applyBorder="1" applyAlignment="1">
      <alignment horizontal="center" vertical="center" textRotation="90"/>
    </xf>
    <xf numFmtId="0" fontId="3" fillId="2" borderId="213" xfId="0" applyFont="1" applyFill="1" applyBorder="1" applyAlignment="1">
      <alignment horizontal="center" vertical="center" textRotation="90"/>
    </xf>
    <xf numFmtId="0" fontId="19" fillId="2" borderId="206" xfId="0" applyFont="1" applyFill="1" applyBorder="1" applyAlignment="1">
      <alignment horizontal="center" vertical="center"/>
    </xf>
    <xf numFmtId="0" fontId="19" fillId="2" borderId="196" xfId="0" applyFont="1" applyFill="1" applyBorder="1" applyAlignment="1">
      <alignment horizontal="center" vertical="center"/>
    </xf>
    <xf numFmtId="0" fontId="19" fillId="2" borderId="200" xfId="0" applyFont="1" applyFill="1" applyBorder="1" applyAlignment="1">
      <alignment horizontal="center" vertical="center"/>
    </xf>
    <xf numFmtId="0" fontId="19" fillId="2" borderId="205" xfId="0" applyFont="1" applyFill="1" applyBorder="1" applyAlignment="1">
      <alignment horizontal="center" vertical="center" wrapText="1"/>
    </xf>
    <xf numFmtId="0" fontId="19" fillId="2" borderId="197" xfId="0" applyFont="1" applyFill="1" applyBorder="1" applyAlignment="1">
      <alignment horizontal="center" vertical="center" wrapText="1"/>
    </xf>
    <xf numFmtId="0" fontId="19" fillId="2" borderId="137" xfId="0" applyFont="1" applyFill="1" applyBorder="1" applyAlignment="1">
      <alignment horizontal="center" vertical="center" wrapText="1"/>
    </xf>
    <xf numFmtId="0" fontId="19" fillId="2" borderId="204" xfId="0" applyFont="1" applyFill="1" applyBorder="1" applyAlignment="1">
      <alignment horizontal="center" vertical="center" wrapText="1"/>
    </xf>
    <xf numFmtId="0" fontId="19" fillId="2" borderId="198" xfId="0" applyFont="1" applyFill="1" applyBorder="1" applyAlignment="1">
      <alignment horizontal="center" vertical="center" wrapText="1"/>
    </xf>
    <xf numFmtId="0" fontId="19" fillId="2" borderId="138" xfId="0" applyFont="1" applyFill="1" applyBorder="1" applyAlignment="1">
      <alignment horizontal="center" vertical="center" wrapText="1"/>
    </xf>
    <xf numFmtId="0" fontId="3" fillId="2" borderId="203" xfId="0" applyFont="1" applyFill="1" applyBorder="1" applyAlignment="1">
      <alignment horizontal="center" vertical="center" textRotation="90"/>
    </xf>
    <xf numFmtId="0" fontId="3" fillId="2" borderId="71" xfId="0" applyFont="1" applyFill="1" applyBorder="1" applyAlignment="1">
      <alignment horizontal="center" vertical="center" textRotation="90"/>
    </xf>
    <xf numFmtId="0" fontId="3" fillId="2" borderId="43" xfId="0" applyFont="1" applyFill="1" applyBorder="1" applyAlignment="1">
      <alignment horizontal="center" vertical="center" textRotation="90"/>
    </xf>
    <xf numFmtId="0" fontId="3" fillId="2" borderId="87" xfId="0" applyFont="1" applyFill="1" applyBorder="1" applyAlignment="1">
      <alignment horizontal="center" vertical="center" textRotation="90"/>
    </xf>
  </cellXfs>
  <cellStyles count="5">
    <cellStyle name="TableStyleLight1" xfId="4" xr:uid="{00000000-0005-0000-0000-000000000000}"/>
    <cellStyle name="Обычный" xfId="0" builtinId="0"/>
    <cellStyle name="Обычный 2" xfId="1" xr:uid="{00000000-0005-0000-0000-000002000000}"/>
    <cellStyle name="Обычный_2015_Зразок-заповнення-Розподілу" xfId="2" xr:uid="{00000000-0005-0000-0000-000003000000}"/>
    <cellStyle name="Обычный_Бланк Форма №3" xfId="3" xr:uid="{00000000-0005-0000-0000-000004000000}"/>
  </cellStyles>
  <dxfs count="0"/>
  <tableStyles count="0" defaultTableStyle="TableStyleMedium2" defaultPivotStyle="PivotStyleLight16"/>
  <colors>
    <mruColors>
      <color rgb="FFFFFF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3"/>
    <pageSetUpPr fitToPage="1"/>
  </sheetPr>
  <dimension ref="A1:AE117"/>
  <sheetViews>
    <sheetView tabSelected="1" zoomScaleNormal="100" zoomScaleSheetLayoutView="100" workbookViewId="0">
      <pane ySplit="3" topLeftCell="A10" activePane="bottomLeft" state="frozen"/>
      <selection pane="bottomLeft" activeCell="A16" sqref="A16:A18"/>
    </sheetView>
  </sheetViews>
  <sheetFormatPr defaultColWidth="9.1328125" defaultRowHeight="14.25" x14ac:dyDescent="0.45"/>
  <cols>
    <col min="1" max="4" width="19.73046875" style="377" customWidth="1"/>
    <col min="5" max="5" width="19.73046875" style="382" customWidth="1"/>
    <col min="6" max="7" width="19.73046875" style="383" customWidth="1"/>
    <col min="8" max="14" width="19.73046875" style="377" customWidth="1"/>
    <col min="15" max="17" width="19.73046875" style="385" customWidth="1"/>
    <col min="18" max="18" width="19.73046875" style="377" customWidth="1"/>
    <col min="19" max="19" width="19.73046875" style="385" customWidth="1"/>
    <col min="20" max="20" width="19.73046875" style="377" customWidth="1"/>
    <col min="21" max="21" width="19.73046875" style="385" customWidth="1"/>
    <col min="22" max="27" width="19.73046875" style="377" customWidth="1"/>
    <col min="28" max="28" width="19.73046875" style="1156" customWidth="1"/>
    <col min="29" max="29" width="19.73046875" style="1" customWidth="1"/>
    <col min="30" max="260" width="11.3984375" style="1" customWidth="1"/>
    <col min="261" max="16384" width="9.1328125" style="1"/>
  </cols>
  <sheetData>
    <row r="1" spans="1:30" x14ac:dyDescent="0.45">
      <c r="A1" s="385"/>
      <c r="B1" s="385"/>
      <c r="C1" s="385"/>
      <c r="D1" s="385"/>
      <c r="E1" s="386"/>
      <c r="F1" s="387"/>
      <c r="G1" s="387"/>
      <c r="H1" s="385"/>
      <c r="I1" s="385"/>
      <c r="J1" s="385"/>
      <c r="K1" s="385"/>
      <c r="L1" s="385"/>
      <c r="M1" s="385"/>
      <c r="N1" s="385"/>
      <c r="R1" s="385"/>
      <c r="T1" s="385"/>
      <c r="V1" s="385"/>
      <c r="W1" s="385"/>
      <c r="X1" s="385"/>
      <c r="Y1" s="385"/>
      <c r="Z1" s="385"/>
      <c r="AA1" s="385"/>
      <c r="AB1" s="385"/>
    </row>
    <row r="2" spans="1:30" s="384" customFormat="1" ht="18" customHeight="1" x14ac:dyDescent="0.4">
      <c r="A2" s="1172" t="s">
        <v>0</v>
      </c>
      <c r="B2" s="1172"/>
      <c r="C2" s="1172"/>
      <c r="D2" s="1172"/>
      <c r="E2" s="1172"/>
      <c r="F2" s="1172"/>
      <c r="G2" s="1172"/>
      <c r="H2" s="1172"/>
      <c r="I2" s="1172"/>
      <c r="J2" s="1172"/>
      <c r="K2" s="1172"/>
      <c r="L2" s="1172"/>
      <c r="M2" s="1172"/>
      <c r="N2" s="1172"/>
      <c r="O2" s="1172"/>
      <c r="P2" s="1172"/>
      <c r="Q2" s="1172"/>
      <c r="R2" s="1172"/>
      <c r="S2" s="1172"/>
      <c r="T2" s="1172"/>
      <c r="U2" s="1172"/>
      <c r="V2" s="1172"/>
      <c r="W2" s="1172"/>
      <c r="X2" s="1092"/>
      <c r="Y2" s="1092"/>
      <c r="Z2" s="1092"/>
      <c r="AA2" s="1092"/>
      <c r="AB2" s="1136"/>
    </row>
    <row r="3" spans="1:30" s="384" customFormat="1" ht="18" customHeight="1" thickBot="1" x14ac:dyDescent="0.45">
      <c r="A3" s="1173" t="s">
        <v>180</v>
      </c>
      <c r="B3" s="1173"/>
      <c r="C3" s="1173"/>
      <c r="D3" s="1173"/>
      <c r="E3" s="1173"/>
      <c r="F3" s="1173"/>
      <c r="G3" s="1173"/>
      <c r="H3" s="1173"/>
      <c r="I3" s="1173"/>
      <c r="J3" s="1173"/>
      <c r="K3" s="1173"/>
      <c r="L3" s="1173"/>
      <c r="M3" s="1173"/>
      <c r="N3" s="1173"/>
      <c r="O3" s="1173"/>
      <c r="P3" s="1173"/>
      <c r="Q3" s="1173"/>
      <c r="R3" s="1173"/>
      <c r="S3" s="1173"/>
      <c r="T3" s="1173"/>
      <c r="U3" s="1173"/>
      <c r="V3" s="1173"/>
      <c r="W3" s="1173"/>
      <c r="X3" s="1093"/>
      <c r="Y3" s="1093"/>
      <c r="Z3" s="1093"/>
      <c r="AA3" s="1093"/>
      <c r="AB3" s="1136"/>
    </row>
    <row r="4" spans="1:30" s="388" customFormat="1" ht="14.25" customHeight="1" thickBot="1" x14ac:dyDescent="0.35">
      <c r="A4" s="1174" t="s">
        <v>1</v>
      </c>
      <c r="B4" s="1176" t="s">
        <v>2</v>
      </c>
      <c r="C4" s="1176" t="s">
        <v>3</v>
      </c>
      <c r="D4" s="1178" t="s">
        <v>4</v>
      </c>
      <c r="E4" s="1180"/>
      <c r="F4" s="1187" t="s">
        <v>5</v>
      </c>
      <c r="G4" s="1183" t="s">
        <v>6</v>
      </c>
      <c r="H4" s="1185" t="s">
        <v>7</v>
      </c>
      <c r="I4" s="1182" t="s">
        <v>8</v>
      </c>
      <c r="J4" s="1182"/>
      <c r="K4" s="1182"/>
      <c r="L4" s="1182"/>
      <c r="M4" s="1182"/>
      <c r="N4" s="1182"/>
      <c r="O4" s="1182"/>
      <c r="P4" s="1182"/>
      <c r="Q4" s="1182"/>
      <c r="R4" s="1182"/>
      <c r="S4" s="1182"/>
      <c r="T4" s="1182"/>
      <c r="U4" s="1182"/>
      <c r="V4" s="1182"/>
      <c r="W4" s="1182"/>
      <c r="X4" s="1182"/>
      <c r="Y4" s="1182"/>
      <c r="Z4" s="1182"/>
      <c r="AA4" s="1182"/>
      <c r="AB4" s="1182"/>
    </row>
    <row r="5" spans="1:30" s="388" customFormat="1" ht="135.75" customHeight="1" thickBot="1" x14ac:dyDescent="0.35">
      <c r="A5" s="1175"/>
      <c r="B5" s="1177"/>
      <c r="C5" s="1177"/>
      <c r="D5" s="1179"/>
      <c r="E5" s="1181"/>
      <c r="F5" s="1188"/>
      <c r="G5" s="1184"/>
      <c r="H5" s="1186"/>
      <c r="I5" s="1117" t="s">
        <v>9</v>
      </c>
      <c r="J5" s="1118" t="s">
        <v>39</v>
      </c>
      <c r="K5" s="1117" t="s">
        <v>10</v>
      </c>
      <c r="L5" s="1117" t="s">
        <v>40</v>
      </c>
      <c r="M5" s="1118" t="s">
        <v>41</v>
      </c>
      <c r="N5" s="1117" t="s">
        <v>42</v>
      </c>
      <c r="O5" s="1118" t="s">
        <v>43</v>
      </c>
      <c r="P5" s="1118" t="s">
        <v>44</v>
      </c>
      <c r="Q5" s="1117" t="s">
        <v>45</v>
      </c>
      <c r="R5" s="1117" t="s">
        <v>46</v>
      </c>
      <c r="S5" s="1117" t="s">
        <v>47</v>
      </c>
      <c r="T5" s="1117" t="s">
        <v>48</v>
      </c>
      <c r="U5" s="1117" t="s">
        <v>49</v>
      </c>
      <c r="V5" s="1117" t="s">
        <v>50</v>
      </c>
      <c r="W5" s="1117" t="s">
        <v>51</v>
      </c>
      <c r="X5" s="1157" t="s">
        <v>210</v>
      </c>
      <c r="Y5" s="1157" t="s">
        <v>211</v>
      </c>
      <c r="Z5" s="1157" t="s">
        <v>212</v>
      </c>
      <c r="AA5" s="1158" t="s">
        <v>213</v>
      </c>
      <c r="AB5" s="1159" t="s">
        <v>11</v>
      </c>
      <c r="AC5" s="1109" t="s">
        <v>209</v>
      </c>
    </row>
    <row r="6" spans="1:30" s="395" customFormat="1" ht="12.75" customHeight="1" thickBot="1" x14ac:dyDescent="0.4">
      <c r="A6" s="389">
        <v>1</v>
      </c>
      <c r="B6" s="390">
        <v>2</v>
      </c>
      <c r="C6" s="390">
        <v>3</v>
      </c>
      <c r="D6" s="391">
        <v>4</v>
      </c>
      <c r="E6" s="392">
        <v>5</v>
      </c>
      <c r="F6" s="392">
        <v>6</v>
      </c>
      <c r="G6" s="393" t="s">
        <v>12</v>
      </c>
      <c r="H6" s="394">
        <v>8</v>
      </c>
      <c r="I6" s="1119">
        <v>9</v>
      </c>
      <c r="J6" s="1119">
        <v>10</v>
      </c>
      <c r="K6" s="1119">
        <v>11</v>
      </c>
      <c r="L6" s="1119">
        <v>12</v>
      </c>
      <c r="M6" s="1119">
        <v>13</v>
      </c>
      <c r="N6" s="1119">
        <v>14</v>
      </c>
      <c r="O6" s="1119">
        <v>15</v>
      </c>
      <c r="P6" s="1119">
        <v>16</v>
      </c>
      <c r="Q6" s="1119">
        <v>17</v>
      </c>
      <c r="R6" s="1119">
        <v>18</v>
      </c>
      <c r="S6" s="1119">
        <v>19</v>
      </c>
      <c r="T6" s="1119">
        <v>20</v>
      </c>
      <c r="U6" s="1119">
        <v>21</v>
      </c>
      <c r="V6" s="1119">
        <v>22</v>
      </c>
      <c r="W6" s="1119">
        <v>23</v>
      </c>
      <c r="X6" s="1119">
        <v>24</v>
      </c>
      <c r="Y6" s="1119">
        <v>25</v>
      </c>
      <c r="Z6" s="1119">
        <v>26</v>
      </c>
      <c r="AA6" s="1119">
        <v>27</v>
      </c>
      <c r="AB6" s="1119">
        <v>28</v>
      </c>
      <c r="AC6" s="1119">
        <v>29</v>
      </c>
    </row>
    <row r="7" spans="1:30" s="395" customFormat="1" ht="36.75" customHeight="1" thickBot="1" x14ac:dyDescent="0.45">
      <c r="A7" s="1189">
        <v>1</v>
      </c>
      <c r="B7" s="1193" t="s">
        <v>19</v>
      </c>
      <c r="C7" s="1206" t="s">
        <v>203</v>
      </c>
      <c r="D7" s="1124">
        <v>1</v>
      </c>
      <c r="E7" s="418" t="s">
        <v>14</v>
      </c>
      <c r="F7" s="397"/>
      <c r="G7" s="397"/>
      <c r="H7" s="1099"/>
      <c r="I7" s="1120">
        <v>106</v>
      </c>
      <c r="J7" s="1120">
        <v>110</v>
      </c>
      <c r="K7" s="1120">
        <v>0</v>
      </c>
      <c r="L7" s="1120">
        <v>2</v>
      </c>
      <c r="M7" s="1120">
        <v>1</v>
      </c>
      <c r="N7" s="1120">
        <v>3</v>
      </c>
      <c r="O7" s="1121">
        <v>24.5</v>
      </c>
      <c r="P7" s="1120">
        <v>0</v>
      </c>
      <c r="Q7" s="1120">
        <v>3</v>
      </c>
      <c r="R7" s="1120">
        <v>0</v>
      </c>
      <c r="S7" s="1120">
        <v>22</v>
      </c>
      <c r="T7" s="1120">
        <v>0</v>
      </c>
      <c r="U7" s="1120">
        <v>0</v>
      </c>
      <c r="V7" s="1120">
        <v>0</v>
      </c>
      <c r="W7" s="1120">
        <v>0</v>
      </c>
      <c r="X7" s="1120"/>
      <c r="Y7" s="1120"/>
      <c r="Z7" s="1120"/>
      <c r="AA7" s="1120"/>
      <c r="AB7" s="1140">
        <f>SUM(I7:W7)</f>
        <v>271.5</v>
      </c>
      <c r="AC7" s="1110"/>
    </row>
    <row r="8" spans="1:30" s="395" customFormat="1" ht="36.75" customHeight="1" thickBot="1" x14ac:dyDescent="0.45">
      <c r="A8" s="1190"/>
      <c r="B8" s="1193"/>
      <c r="C8" s="1206"/>
      <c r="D8" s="1124">
        <v>1</v>
      </c>
      <c r="E8" s="419" t="s">
        <v>33</v>
      </c>
      <c r="F8" s="400"/>
      <c r="G8" s="400"/>
      <c r="H8" s="421"/>
      <c r="I8" s="1120">
        <v>92</v>
      </c>
      <c r="J8" s="1122">
        <v>132</v>
      </c>
      <c r="K8" s="1120">
        <v>0</v>
      </c>
      <c r="L8" s="1120">
        <v>27</v>
      </c>
      <c r="M8" s="1123">
        <v>10.25</v>
      </c>
      <c r="N8" s="1120">
        <v>0</v>
      </c>
      <c r="O8" s="1121">
        <v>8.5</v>
      </c>
      <c r="P8" s="1120">
        <v>5</v>
      </c>
      <c r="Q8" s="1120">
        <v>2</v>
      </c>
      <c r="R8" s="1120">
        <v>0</v>
      </c>
      <c r="S8" s="1122">
        <v>10</v>
      </c>
      <c r="T8" s="1120">
        <v>0</v>
      </c>
      <c r="U8" s="1121">
        <v>16.309999999999999</v>
      </c>
      <c r="V8" s="1120">
        <v>0</v>
      </c>
      <c r="W8" s="1120">
        <v>0</v>
      </c>
      <c r="X8" s="1120"/>
      <c r="Y8" s="1120"/>
      <c r="Z8" s="1120"/>
      <c r="AA8" s="1120"/>
      <c r="AB8" s="1141">
        <f>SUM(I8:W8)</f>
        <v>303.06</v>
      </c>
      <c r="AC8" s="1110"/>
    </row>
    <row r="9" spans="1:30" s="395" customFormat="1" ht="36.75" customHeight="1" thickBot="1" x14ac:dyDescent="0.45">
      <c r="A9" s="1191"/>
      <c r="B9" s="1193"/>
      <c r="C9" s="1206"/>
      <c r="D9" s="1124">
        <v>1</v>
      </c>
      <c r="E9" s="420" t="s">
        <v>16</v>
      </c>
      <c r="F9" s="402"/>
      <c r="G9" s="402"/>
      <c r="H9" s="1100"/>
      <c r="I9" s="1120">
        <f t="shared" ref="I9:W9" si="0">SUM(I7,I8)</f>
        <v>198</v>
      </c>
      <c r="J9" s="1120">
        <f t="shared" si="0"/>
        <v>242</v>
      </c>
      <c r="K9" s="1120">
        <f t="shared" si="0"/>
        <v>0</v>
      </c>
      <c r="L9" s="1120">
        <f t="shared" si="0"/>
        <v>29</v>
      </c>
      <c r="M9" s="1123">
        <f t="shared" si="0"/>
        <v>11.25</v>
      </c>
      <c r="N9" s="1120">
        <f t="shared" si="0"/>
        <v>3</v>
      </c>
      <c r="O9" s="1120">
        <f t="shared" si="0"/>
        <v>33</v>
      </c>
      <c r="P9" s="1120">
        <f t="shared" si="0"/>
        <v>5</v>
      </c>
      <c r="Q9" s="1124">
        <f t="shared" si="0"/>
        <v>5</v>
      </c>
      <c r="R9" s="1120">
        <f t="shared" si="0"/>
        <v>0</v>
      </c>
      <c r="S9" s="1120">
        <f>SUM(S7,S8)</f>
        <v>32</v>
      </c>
      <c r="T9" s="1120">
        <f t="shared" si="0"/>
        <v>0</v>
      </c>
      <c r="U9" s="1121">
        <f t="shared" si="0"/>
        <v>16.309999999999999</v>
      </c>
      <c r="V9" s="1120">
        <f t="shared" si="0"/>
        <v>0</v>
      </c>
      <c r="W9" s="1120">
        <f t="shared" si="0"/>
        <v>0</v>
      </c>
      <c r="X9" s="1120"/>
      <c r="Y9" s="1120"/>
      <c r="Z9" s="1120"/>
      <c r="AA9" s="1120"/>
      <c r="AB9" s="1142">
        <f>SUM(AB7:AB8)</f>
        <v>574.55999999999995</v>
      </c>
      <c r="AC9" s="1110"/>
    </row>
    <row r="10" spans="1:30" s="395" customFormat="1" ht="36.75" customHeight="1" thickBot="1" x14ac:dyDescent="0.45">
      <c r="A10" s="1201"/>
      <c r="B10" s="1208" t="s">
        <v>17</v>
      </c>
      <c r="C10" s="1208"/>
      <c r="D10" s="1098">
        <v>1</v>
      </c>
      <c r="E10" s="404" t="s">
        <v>18</v>
      </c>
      <c r="F10" s="405"/>
      <c r="G10" s="405"/>
      <c r="H10" s="1099"/>
      <c r="I10" s="417">
        <f>SUM(I7)</f>
        <v>106</v>
      </c>
      <c r="J10" s="417">
        <f t="shared" ref="J10:W10" si="1">SUM(J7)</f>
        <v>110</v>
      </c>
      <c r="K10" s="417">
        <f t="shared" si="1"/>
        <v>0</v>
      </c>
      <c r="L10" s="417">
        <f t="shared" si="1"/>
        <v>2</v>
      </c>
      <c r="M10" s="417">
        <f t="shared" si="1"/>
        <v>1</v>
      </c>
      <c r="N10" s="417">
        <f t="shared" si="1"/>
        <v>3</v>
      </c>
      <c r="O10" s="450">
        <f t="shared" si="1"/>
        <v>24.5</v>
      </c>
      <c r="P10" s="417">
        <f t="shared" si="1"/>
        <v>0</v>
      </c>
      <c r="Q10" s="417">
        <f t="shared" si="1"/>
        <v>3</v>
      </c>
      <c r="R10" s="417">
        <f t="shared" si="1"/>
        <v>0</v>
      </c>
      <c r="S10" s="417">
        <f t="shared" si="1"/>
        <v>22</v>
      </c>
      <c r="T10" s="417">
        <f t="shared" si="1"/>
        <v>0</v>
      </c>
      <c r="U10" s="417">
        <f t="shared" si="1"/>
        <v>0</v>
      </c>
      <c r="V10" s="417">
        <f t="shared" si="1"/>
        <v>0</v>
      </c>
      <c r="W10" s="417">
        <f t="shared" si="1"/>
        <v>0</v>
      </c>
      <c r="X10" s="417"/>
      <c r="Y10" s="417"/>
      <c r="Z10" s="417"/>
      <c r="AA10" s="417"/>
      <c r="AB10" s="1137">
        <f>SUM(I10:W10)</f>
        <v>271.5</v>
      </c>
      <c r="AC10" s="1110"/>
    </row>
    <row r="11" spans="1:30" s="395" customFormat="1" ht="36.75" customHeight="1" thickBot="1" x14ac:dyDescent="0.45">
      <c r="A11" s="1202"/>
      <c r="B11" s="1203"/>
      <c r="C11" s="1203"/>
      <c r="D11" s="1098">
        <v>1</v>
      </c>
      <c r="E11" s="408" t="s">
        <v>22</v>
      </c>
      <c r="F11" s="409"/>
      <c r="G11" s="409"/>
      <c r="H11" s="421"/>
      <c r="I11" s="417">
        <f>SUM(I8)</f>
        <v>92</v>
      </c>
      <c r="J11" s="417">
        <f t="shared" ref="J11:W11" si="2">SUM(J8)</f>
        <v>132</v>
      </c>
      <c r="K11" s="417">
        <f t="shared" si="2"/>
        <v>0</v>
      </c>
      <c r="L11" s="417">
        <f t="shared" si="2"/>
        <v>27</v>
      </c>
      <c r="M11" s="970">
        <f t="shared" si="2"/>
        <v>10.25</v>
      </c>
      <c r="N11" s="417">
        <f t="shared" si="2"/>
        <v>0</v>
      </c>
      <c r="O11" s="450">
        <f t="shared" si="2"/>
        <v>8.5</v>
      </c>
      <c r="P11" s="417">
        <f t="shared" si="2"/>
        <v>5</v>
      </c>
      <c r="Q11" s="417">
        <f t="shared" si="2"/>
        <v>2</v>
      </c>
      <c r="R11" s="417">
        <f t="shared" si="2"/>
        <v>0</v>
      </c>
      <c r="S11" s="417">
        <v>10</v>
      </c>
      <c r="T11" s="417">
        <f t="shared" si="2"/>
        <v>0</v>
      </c>
      <c r="U11" s="968">
        <f t="shared" si="2"/>
        <v>16.309999999999999</v>
      </c>
      <c r="V11" s="417">
        <f t="shared" si="2"/>
        <v>0</v>
      </c>
      <c r="W11" s="417">
        <f t="shared" si="2"/>
        <v>0</v>
      </c>
      <c r="X11" s="417"/>
      <c r="Y11" s="417"/>
      <c r="Z11" s="417"/>
      <c r="AA11" s="417"/>
      <c r="AB11" s="1137">
        <f>SUM(I11:W11)</f>
        <v>303.06</v>
      </c>
      <c r="AC11" s="1110"/>
    </row>
    <row r="12" spans="1:30" s="395" customFormat="1" ht="36.75" customHeight="1" thickBot="1" x14ac:dyDescent="0.45">
      <c r="A12" s="1202"/>
      <c r="B12" s="1203"/>
      <c r="C12" s="1203"/>
      <c r="D12" s="1098">
        <v>1</v>
      </c>
      <c r="E12" s="411" t="s">
        <v>16</v>
      </c>
      <c r="F12" s="412"/>
      <c r="G12" s="412"/>
      <c r="H12" s="1100"/>
      <c r="I12" s="417">
        <f>SUM(I10:I11)</f>
        <v>198</v>
      </c>
      <c r="J12" s="417">
        <f t="shared" ref="J12:W12" si="3">SUM(J10:J11)</f>
        <v>242</v>
      </c>
      <c r="K12" s="417">
        <f t="shared" si="3"/>
        <v>0</v>
      </c>
      <c r="L12" s="417">
        <f t="shared" si="3"/>
        <v>29</v>
      </c>
      <c r="M12" s="970">
        <f t="shared" si="3"/>
        <v>11.25</v>
      </c>
      <c r="N12" s="417">
        <f t="shared" si="3"/>
        <v>3</v>
      </c>
      <c r="O12" s="417">
        <f t="shared" si="3"/>
        <v>33</v>
      </c>
      <c r="P12" s="417">
        <f t="shared" si="3"/>
        <v>5</v>
      </c>
      <c r="Q12" s="417">
        <f t="shared" si="3"/>
        <v>5</v>
      </c>
      <c r="R12" s="417">
        <f t="shared" si="3"/>
        <v>0</v>
      </c>
      <c r="S12" s="417">
        <f t="shared" si="3"/>
        <v>32</v>
      </c>
      <c r="T12" s="417">
        <f t="shared" si="3"/>
        <v>0</v>
      </c>
      <c r="U12" s="968">
        <f t="shared" si="3"/>
        <v>16.309999999999999</v>
      </c>
      <c r="V12" s="417">
        <f t="shared" si="3"/>
        <v>0</v>
      </c>
      <c r="W12" s="417">
        <f t="shared" si="3"/>
        <v>0</v>
      </c>
      <c r="X12" s="417"/>
      <c r="Y12" s="417"/>
      <c r="Z12" s="417"/>
      <c r="AA12" s="417"/>
      <c r="AB12" s="1137">
        <f>SUM(AB10:AB11)</f>
        <v>574.55999999999995</v>
      </c>
      <c r="AC12" s="1110"/>
    </row>
    <row r="13" spans="1:30" s="398" customFormat="1" ht="36.75" customHeight="1" thickBot="1" x14ac:dyDescent="0.45">
      <c r="A13" s="1189"/>
      <c r="B13" s="1192" t="s">
        <v>13</v>
      </c>
      <c r="C13" s="1195" t="s">
        <v>85</v>
      </c>
      <c r="D13" s="1198" t="s">
        <v>190</v>
      </c>
      <c r="E13" s="396" t="s">
        <v>14</v>
      </c>
      <c r="F13" s="397"/>
      <c r="G13" s="397"/>
      <c r="H13" s="1099"/>
      <c r="I13" s="1120">
        <v>40</v>
      </c>
      <c r="J13" s="1120">
        <v>78</v>
      </c>
      <c r="K13" s="1120">
        <v>0</v>
      </c>
      <c r="L13" s="1120">
        <v>0</v>
      </c>
      <c r="M13" s="1121">
        <v>0</v>
      </c>
      <c r="N13" s="1120">
        <v>2</v>
      </c>
      <c r="O13" s="1121">
        <v>15.8</v>
      </c>
      <c r="P13" s="1120">
        <v>0</v>
      </c>
      <c r="Q13" s="1125">
        <v>9</v>
      </c>
      <c r="R13" s="1120">
        <v>0</v>
      </c>
      <c r="S13" s="1120">
        <v>10</v>
      </c>
      <c r="T13" s="1120">
        <v>0</v>
      </c>
      <c r="U13" s="1120">
        <v>0</v>
      </c>
      <c r="V13" s="1120">
        <v>0</v>
      </c>
      <c r="W13" s="1120">
        <v>0</v>
      </c>
      <c r="X13" s="1120"/>
      <c r="Y13" s="1120"/>
      <c r="Z13" s="1120"/>
      <c r="AA13" s="1120"/>
      <c r="AB13" s="1140">
        <f>SUM(I13:W13)</f>
        <v>154.80000000000001</v>
      </c>
      <c r="AC13" s="1111"/>
    </row>
    <row r="14" spans="1:30" s="398" customFormat="1" ht="36.75" customHeight="1" thickBot="1" x14ac:dyDescent="0.45">
      <c r="A14" s="1190"/>
      <c r="B14" s="1193"/>
      <c r="C14" s="1196"/>
      <c r="D14" s="1199"/>
      <c r="E14" s="399" t="s">
        <v>33</v>
      </c>
      <c r="F14" s="400"/>
      <c r="G14" s="400"/>
      <c r="H14" s="421"/>
      <c r="I14" s="1120">
        <v>0</v>
      </c>
      <c r="J14" s="1120">
        <v>0</v>
      </c>
      <c r="K14" s="1120">
        <v>0</v>
      </c>
      <c r="L14" s="1120">
        <v>0</v>
      </c>
      <c r="M14" s="1120">
        <v>0</v>
      </c>
      <c r="N14" s="1120">
        <v>0</v>
      </c>
      <c r="O14" s="1121">
        <v>0</v>
      </c>
      <c r="P14" s="1120">
        <v>0</v>
      </c>
      <c r="Q14" s="1125">
        <v>0</v>
      </c>
      <c r="R14" s="1120">
        <v>0</v>
      </c>
      <c r="S14" s="1120">
        <v>0</v>
      </c>
      <c r="T14" s="1120">
        <v>0</v>
      </c>
      <c r="U14" s="1121"/>
      <c r="V14" s="1120">
        <v>0</v>
      </c>
      <c r="W14" s="1120">
        <v>0</v>
      </c>
      <c r="X14" s="1120"/>
      <c r="Y14" s="1120"/>
      <c r="Z14" s="1120"/>
      <c r="AA14" s="1120"/>
      <c r="AB14" s="1143">
        <f>SUM(I14:W14)</f>
        <v>0</v>
      </c>
      <c r="AC14" s="1111"/>
    </row>
    <row r="15" spans="1:30" s="398" customFormat="1" ht="36.75" customHeight="1" thickBot="1" x14ac:dyDescent="0.45">
      <c r="A15" s="1191"/>
      <c r="B15" s="1194"/>
      <c r="C15" s="1197"/>
      <c r="D15" s="1200"/>
      <c r="E15" s="401" t="s">
        <v>16</v>
      </c>
      <c r="F15" s="402"/>
      <c r="G15" s="402"/>
      <c r="H15" s="1100"/>
      <c r="I15" s="1120">
        <f>SUM(I13:I14)</f>
        <v>40</v>
      </c>
      <c r="J15" s="1120">
        <f t="shared" ref="J15:W15" si="4">SUM(J13:J14)</f>
        <v>78</v>
      </c>
      <c r="K15" s="1120">
        <f t="shared" si="4"/>
        <v>0</v>
      </c>
      <c r="L15" s="1120">
        <f t="shared" si="4"/>
        <v>0</v>
      </c>
      <c r="M15" s="1121">
        <f t="shared" si="4"/>
        <v>0</v>
      </c>
      <c r="N15" s="1120">
        <f t="shared" si="4"/>
        <v>2</v>
      </c>
      <c r="O15" s="1121">
        <f t="shared" si="4"/>
        <v>15.8</v>
      </c>
      <c r="P15" s="1120">
        <f t="shared" si="4"/>
        <v>0</v>
      </c>
      <c r="Q15" s="1125">
        <f t="shared" si="4"/>
        <v>9</v>
      </c>
      <c r="R15" s="1120">
        <f t="shared" si="4"/>
        <v>0</v>
      </c>
      <c r="S15" s="1120">
        <f t="shared" si="4"/>
        <v>10</v>
      </c>
      <c r="T15" s="1120">
        <f t="shared" si="4"/>
        <v>0</v>
      </c>
      <c r="U15" s="1121">
        <f t="shared" si="4"/>
        <v>0</v>
      </c>
      <c r="V15" s="1120">
        <f t="shared" si="4"/>
        <v>0</v>
      </c>
      <c r="W15" s="1120">
        <f t="shared" si="4"/>
        <v>0</v>
      </c>
      <c r="X15" s="1120"/>
      <c r="Y15" s="1120"/>
      <c r="Z15" s="1120"/>
      <c r="AA15" s="1120"/>
      <c r="AB15" s="1140">
        <f>SUM(AB13:AB14)</f>
        <v>154.80000000000001</v>
      </c>
      <c r="AC15" s="1111"/>
      <c r="AD15" s="403"/>
    </row>
    <row r="16" spans="1:30" s="407" customFormat="1" ht="36.75" customHeight="1" thickBot="1" x14ac:dyDescent="0.45">
      <c r="A16" s="1201"/>
      <c r="B16" s="1203" t="s">
        <v>20</v>
      </c>
      <c r="C16" s="1208"/>
      <c r="D16" s="1209">
        <v>1</v>
      </c>
      <c r="E16" s="404" t="s">
        <v>18</v>
      </c>
      <c r="F16" s="405"/>
      <c r="G16" s="405"/>
      <c r="H16" s="406"/>
      <c r="I16" s="417">
        <f t="shared" ref="I16:AB16" si="5">SUM(I13)</f>
        <v>40</v>
      </c>
      <c r="J16" s="417">
        <f t="shared" si="5"/>
        <v>78</v>
      </c>
      <c r="K16" s="417">
        <f t="shared" si="5"/>
        <v>0</v>
      </c>
      <c r="L16" s="417">
        <f t="shared" si="5"/>
        <v>0</v>
      </c>
      <c r="M16" s="450">
        <f t="shared" si="5"/>
        <v>0</v>
      </c>
      <c r="N16" s="417">
        <f t="shared" si="5"/>
        <v>2</v>
      </c>
      <c r="O16" s="450">
        <f t="shared" si="5"/>
        <v>15.8</v>
      </c>
      <c r="P16" s="417">
        <f t="shared" si="5"/>
        <v>0</v>
      </c>
      <c r="Q16" s="1126">
        <f t="shared" si="5"/>
        <v>9</v>
      </c>
      <c r="R16" s="417">
        <f t="shared" si="5"/>
        <v>0</v>
      </c>
      <c r="S16" s="417">
        <f t="shared" si="5"/>
        <v>10</v>
      </c>
      <c r="T16" s="417">
        <f t="shared" si="5"/>
        <v>0</v>
      </c>
      <c r="U16" s="417">
        <f t="shared" si="5"/>
        <v>0</v>
      </c>
      <c r="V16" s="417">
        <f t="shared" si="5"/>
        <v>0</v>
      </c>
      <c r="W16" s="417">
        <f t="shared" si="5"/>
        <v>0</v>
      </c>
      <c r="X16" s="417"/>
      <c r="Y16" s="417"/>
      <c r="Z16" s="417"/>
      <c r="AA16" s="417"/>
      <c r="AB16" s="1137">
        <f t="shared" si="5"/>
        <v>154.80000000000001</v>
      </c>
      <c r="AC16" s="1112"/>
    </row>
    <row r="17" spans="1:29" s="407" customFormat="1" ht="36.75" customHeight="1" thickBot="1" x14ac:dyDescent="0.45">
      <c r="A17" s="1202"/>
      <c r="B17" s="1203"/>
      <c r="C17" s="1203"/>
      <c r="D17" s="1210"/>
      <c r="E17" s="408" t="s">
        <v>15</v>
      </c>
      <c r="F17" s="409"/>
      <c r="G17" s="409"/>
      <c r="H17" s="410"/>
      <c r="I17" s="417">
        <f t="shared" ref="I17:AB17" si="6">SUM(I14)</f>
        <v>0</v>
      </c>
      <c r="J17" s="417">
        <f t="shared" si="6"/>
        <v>0</v>
      </c>
      <c r="K17" s="417">
        <f t="shared" si="6"/>
        <v>0</v>
      </c>
      <c r="L17" s="417">
        <f t="shared" si="6"/>
        <v>0</v>
      </c>
      <c r="M17" s="417">
        <f t="shared" si="6"/>
        <v>0</v>
      </c>
      <c r="N17" s="417">
        <f t="shared" si="6"/>
        <v>0</v>
      </c>
      <c r="O17" s="450">
        <f t="shared" si="6"/>
        <v>0</v>
      </c>
      <c r="P17" s="417">
        <f t="shared" si="6"/>
        <v>0</v>
      </c>
      <c r="Q17" s="1126">
        <f t="shared" si="6"/>
        <v>0</v>
      </c>
      <c r="R17" s="417">
        <f t="shared" si="6"/>
        <v>0</v>
      </c>
      <c r="S17" s="417">
        <f t="shared" si="6"/>
        <v>0</v>
      </c>
      <c r="T17" s="417">
        <f t="shared" si="6"/>
        <v>0</v>
      </c>
      <c r="U17" s="968">
        <f t="shared" si="6"/>
        <v>0</v>
      </c>
      <c r="V17" s="417">
        <f t="shared" si="6"/>
        <v>0</v>
      </c>
      <c r="W17" s="417">
        <f t="shared" si="6"/>
        <v>0</v>
      </c>
      <c r="X17" s="417"/>
      <c r="Y17" s="417"/>
      <c r="Z17" s="417"/>
      <c r="AA17" s="417"/>
      <c r="AB17" s="1138">
        <f t="shared" si="6"/>
        <v>0</v>
      </c>
      <c r="AC17" s="1112"/>
    </row>
    <row r="18" spans="1:29" s="407" customFormat="1" ht="36.75" customHeight="1" thickBot="1" x14ac:dyDescent="0.45">
      <c r="A18" s="1202"/>
      <c r="B18" s="1204"/>
      <c r="C18" s="1203"/>
      <c r="D18" s="1211"/>
      <c r="E18" s="411" t="s">
        <v>16</v>
      </c>
      <c r="F18" s="412"/>
      <c r="G18" s="412"/>
      <c r="H18" s="413"/>
      <c r="I18" s="417">
        <f t="shared" ref="I18:AB18" si="7">SUM(I16:I17)</f>
        <v>40</v>
      </c>
      <c r="J18" s="417">
        <f t="shared" si="7"/>
        <v>78</v>
      </c>
      <c r="K18" s="417">
        <f t="shared" si="7"/>
        <v>0</v>
      </c>
      <c r="L18" s="417">
        <f t="shared" si="7"/>
        <v>0</v>
      </c>
      <c r="M18" s="450">
        <f t="shared" si="7"/>
        <v>0</v>
      </c>
      <c r="N18" s="417">
        <f t="shared" si="7"/>
        <v>2</v>
      </c>
      <c r="O18" s="450">
        <f t="shared" si="7"/>
        <v>15.8</v>
      </c>
      <c r="P18" s="417">
        <f t="shared" si="7"/>
        <v>0</v>
      </c>
      <c r="Q18" s="1126">
        <f t="shared" si="7"/>
        <v>9</v>
      </c>
      <c r="R18" s="417">
        <f t="shared" si="7"/>
        <v>0</v>
      </c>
      <c r="S18" s="417">
        <f t="shared" si="7"/>
        <v>10</v>
      </c>
      <c r="T18" s="417">
        <f t="shared" si="7"/>
        <v>0</v>
      </c>
      <c r="U18" s="968">
        <f t="shared" si="7"/>
        <v>0</v>
      </c>
      <c r="V18" s="417">
        <f t="shared" si="7"/>
        <v>0</v>
      </c>
      <c r="W18" s="417">
        <f t="shared" si="7"/>
        <v>0</v>
      </c>
      <c r="X18" s="417"/>
      <c r="Y18" s="417"/>
      <c r="Z18" s="417"/>
      <c r="AA18" s="417"/>
      <c r="AB18" s="1137">
        <f t="shared" si="7"/>
        <v>154.80000000000001</v>
      </c>
      <c r="AC18" s="1112"/>
    </row>
    <row r="19" spans="1:29" s="398" customFormat="1" ht="36.75" customHeight="1" thickBot="1" x14ac:dyDescent="0.45">
      <c r="A19" s="1189">
        <v>3</v>
      </c>
      <c r="B19" s="1192" t="s">
        <v>21</v>
      </c>
      <c r="C19" s="1205" t="s">
        <v>216</v>
      </c>
      <c r="D19" s="1160" t="s">
        <v>217</v>
      </c>
      <c r="E19" s="418" t="s">
        <v>14</v>
      </c>
      <c r="F19" s="397"/>
      <c r="G19" s="397"/>
      <c r="H19" s="1099"/>
      <c r="I19" s="1120">
        <v>14</v>
      </c>
      <c r="J19" s="1120">
        <v>48</v>
      </c>
      <c r="K19" s="1120">
        <v>0</v>
      </c>
      <c r="L19" s="1122">
        <v>30</v>
      </c>
      <c r="M19" s="1120">
        <v>4</v>
      </c>
      <c r="N19" s="1120">
        <v>0</v>
      </c>
      <c r="O19" s="1121">
        <v>10.5</v>
      </c>
      <c r="P19" s="1120">
        <v>0</v>
      </c>
      <c r="Q19" s="1120">
        <v>3</v>
      </c>
      <c r="R19" s="1120">
        <v>0</v>
      </c>
      <c r="S19" s="1120">
        <v>4</v>
      </c>
      <c r="T19" s="1120">
        <v>0</v>
      </c>
      <c r="U19" s="1120">
        <v>0</v>
      </c>
      <c r="V19" s="1120">
        <v>0</v>
      </c>
      <c r="W19" s="1120">
        <v>0</v>
      </c>
      <c r="X19" s="1120"/>
      <c r="Y19" s="1120"/>
      <c r="Z19" s="1120"/>
      <c r="AA19" s="1120"/>
      <c r="AB19" s="1140">
        <f>SUM(I19:W19)</f>
        <v>113.5</v>
      </c>
      <c r="AC19" s="1111"/>
    </row>
    <row r="20" spans="1:29" s="398" customFormat="1" ht="36.75" customHeight="1" thickBot="1" x14ac:dyDescent="0.45">
      <c r="A20" s="1190"/>
      <c r="B20" s="1193"/>
      <c r="C20" s="1206"/>
      <c r="D20" s="1160" t="s">
        <v>218</v>
      </c>
      <c r="E20" s="419" t="s">
        <v>22</v>
      </c>
      <c r="F20" s="400"/>
      <c r="G20" s="400"/>
      <c r="H20" s="421"/>
      <c r="I20" s="1120">
        <v>43</v>
      </c>
      <c r="J20" s="1120">
        <v>91</v>
      </c>
      <c r="K20" s="1120">
        <v>0</v>
      </c>
      <c r="L20" s="1120">
        <v>8</v>
      </c>
      <c r="M20" s="1121">
        <v>2.5</v>
      </c>
      <c r="N20" s="1120">
        <v>0</v>
      </c>
      <c r="O20" s="1120">
        <v>0</v>
      </c>
      <c r="P20" s="1120">
        <v>0</v>
      </c>
      <c r="Q20" s="1120">
        <v>0</v>
      </c>
      <c r="R20" s="1120">
        <v>0</v>
      </c>
      <c r="S20" s="1120">
        <v>7</v>
      </c>
      <c r="T20" s="1120">
        <v>0</v>
      </c>
      <c r="U20" s="1120">
        <v>4</v>
      </c>
      <c r="V20" s="1120">
        <v>0</v>
      </c>
      <c r="W20" s="1127">
        <v>0</v>
      </c>
      <c r="X20" s="1127"/>
      <c r="Y20" s="1127"/>
      <c r="Z20" s="1127"/>
      <c r="AA20" s="1127"/>
      <c r="AB20" s="1140">
        <f>SUM(I20:W20)</f>
        <v>155.5</v>
      </c>
      <c r="AC20" s="1111" t="s">
        <v>214</v>
      </c>
    </row>
    <row r="21" spans="1:29" s="398" customFormat="1" ht="36.75" customHeight="1" thickBot="1" x14ac:dyDescent="0.45">
      <c r="A21" s="1191"/>
      <c r="B21" s="1194"/>
      <c r="C21" s="1207"/>
      <c r="D21" s="1160" t="s">
        <v>219</v>
      </c>
      <c r="E21" s="420" t="s">
        <v>16</v>
      </c>
      <c r="F21" s="402"/>
      <c r="G21" s="402"/>
      <c r="H21" s="1100"/>
      <c r="I21" s="1120">
        <f t="shared" ref="I21:AB21" si="8">SUM(I19:I20)</f>
        <v>57</v>
      </c>
      <c r="J21" s="1120">
        <f t="shared" si="8"/>
        <v>139</v>
      </c>
      <c r="K21" s="1120">
        <f t="shared" si="8"/>
        <v>0</v>
      </c>
      <c r="L21" s="1120">
        <f t="shared" si="8"/>
        <v>38</v>
      </c>
      <c r="M21" s="1121">
        <f t="shared" si="8"/>
        <v>6.5</v>
      </c>
      <c r="N21" s="1120">
        <f t="shared" si="8"/>
        <v>0</v>
      </c>
      <c r="O21" s="1121">
        <f t="shared" si="8"/>
        <v>10.5</v>
      </c>
      <c r="P21" s="1120">
        <f t="shared" si="8"/>
        <v>0</v>
      </c>
      <c r="Q21" s="1120">
        <f t="shared" si="8"/>
        <v>3</v>
      </c>
      <c r="R21" s="1120">
        <f t="shared" si="8"/>
        <v>0</v>
      </c>
      <c r="S21" s="1120">
        <f t="shared" si="8"/>
        <v>11</v>
      </c>
      <c r="T21" s="1120">
        <f t="shared" si="8"/>
        <v>0</v>
      </c>
      <c r="U21" s="1120">
        <f t="shared" si="8"/>
        <v>4</v>
      </c>
      <c r="V21" s="1120">
        <f t="shared" si="8"/>
        <v>0</v>
      </c>
      <c r="W21" s="1120">
        <f t="shared" si="8"/>
        <v>0</v>
      </c>
      <c r="X21" s="1120"/>
      <c r="Y21" s="1120"/>
      <c r="Z21" s="1120"/>
      <c r="AA21" s="1120"/>
      <c r="AB21" s="1143">
        <f t="shared" si="8"/>
        <v>269</v>
      </c>
      <c r="AC21" s="1111"/>
    </row>
    <row r="22" spans="1:29" s="407" customFormat="1" ht="36.75" customHeight="1" thickBot="1" x14ac:dyDescent="0.45">
      <c r="A22" s="1201"/>
      <c r="B22" s="1208" t="s">
        <v>23</v>
      </c>
      <c r="C22" s="1208"/>
      <c r="D22" s="1215">
        <v>0.6</v>
      </c>
      <c r="E22" s="404" t="s">
        <v>18</v>
      </c>
      <c r="F22" s="405"/>
      <c r="G22" s="405"/>
      <c r="H22" s="406"/>
      <c r="I22" s="417">
        <f>SUM(I19)</f>
        <v>14</v>
      </c>
      <c r="J22" s="417">
        <f t="shared" ref="J22:AB22" si="9">SUM(J19)</f>
        <v>48</v>
      </c>
      <c r="K22" s="417">
        <f t="shared" si="9"/>
        <v>0</v>
      </c>
      <c r="L22" s="417">
        <f t="shared" si="9"/>
        <v>30</v>
      </c>
      <c r="M22" s="417">
        <f t="shared" si="9"/>
        <v>4</v>
      </c>
      <c r="N22" s="417">
        <f t="shared" si="9"/>
        <v>0</v>
      </c>
      <c r="O22" s="450">
        <f t="shared" si="9"/>
        <v>10.5</v>
      </c>
      <c r="P22" s="417">
        <f t="shared" si="9"/>
        <v>0</v>
      </c>
      <c r="Q22" s="417">
        <f t="shared" si="9"/>
        <v>3</v>
      </c>
      <c r="R22" s="417">
        <f t="shared" si="9"/>
        <v>0</v>
      </c>
      <c r="S22" s="417">
        <f t="shared" si="9"/>
        <v>4</v>
      </c>
      <c r="T22" s="417">
        <f t="shared" si="9"/>
        <v>0</v>
      </c>
      <c r="U22" s="417">
        <f t="shared" si="9"/>
        <v>0</v>
      </c>
      <c r="V22" s="417">
        <f t="shared" si="9"/>
        <v>0</v>
      </c>
      <c r="W22" s="417">
        <f t="shared" si="9"/>
        <v>0</v>
      </c>
      <c r="X22" s="417"/>
      <c r="Y22" s="417"/>
      <c r="Z22" s="417"/>
      <c r="AA22" s="417"/>
      <c r="AB22" s="1137">
        <f t="shared" si="9"/>
        <v>113.5</v>
      </c>
      <c r="AC22" s="1112"/>
    </row>
    <row r="23" spans="1:29" s="407" customFormat="1" ht="36.75" customHeight="1" thickBot="1" x14ac:dyDescent="0.45">
      <c r="A23" s="1202"/>
      <c r="B23" s="1203"/>
      <c r="C23" s="1203"/>
      <c r="D23" s="1215"/>
      <c r="E23" s="408" t="s">
        <v>15</v>
      </c>
      <c r="F23" s="409"/>
      <c r="G23" s="409"/>
      <c r="H23" s="410"/>
      <c r="I23" s="417">
        <f>SUM(I20)</f>
        <v>43</v>
      </c>
      <c r="J23" s="417">
        <f t="shared" ref="J23:AB23" si="10">SUM(J20)</f>
        <v>91</v>
      </c>
      <c r="K23" s="417">
        <f t="shared" si="10"/>
        <v>0</v>
      </c>
      <c r="L23" s="417">
        <f t="shared" si="10"/>
        <v>8</v>
      </c>
      <c r="M23" s="450">
        <f t="shared" si="10"/>
        <v>2.5</v>
      </c>
      <c r="N23" s="417">
        <f t="shared" si="10"/>
        <v>0</v>
      </c>
      <c r="O23" s="417">
        <f t="shared" si="10"/>
        <v>0</v>
      </c>
      <c r="P23" s="417">
        <f t="shared" si="10"/>
        <v>0</v>
      </c>
      <c r="Q23" s="417">
        <f t="shared" si="10"/>
        <v>0</v>
      </c>
      <c r="R23" s="417">
        <f t="shared" si="10"/>
        <v>0</v>
      </c>
      <c r="S23" s="417">
        <f t="shared" si="10"/>
        <v>7</v>
      </c>
      <c r="T23" s="417">
        <f t="shared" si="10"/>
        <v>0</v>
      </c>
      <c r="U23" s="417">
        <f t="shared" si="10"/>
        <v>4</v>
      </c>
      <c r="V23" s="417">
        <f t="shared" si="10"/>
        <v>0</v>
      </c>
      <c r="W23" s="417">
        <f t="shared" si="10"/>
        <v>0</v>
      </c>
      <c r="X23" s="417"/>
      <c r="Y23" s="417"/>
      <c r="Z23" s="417"/>
      <c r="AA23" s="417"/>
      <c r="AB23" s="1137">
        <f t="shared" si="10"/>
        <v>155.5</v>
      </c>
      <c r="AC23" s="1112"/>
    </row>
    <row r="24" spans="1:29" s="407" customFormat="1" ht="36.75" customHeight="1" thickBot="1" x14ac:dyDescent="0.45">
      <c r="A24" s="1202"/>
      <c r="B24" s="1203"/>
      <c r="C24" s="1203"/>
      <c r="D24" s="1216"/>
      <c r="E24" s="411" t="s">
        <v>16</v>
      </c>
      <c r="F24" s="412"/>
      <c r="G24" s="412"/>
      <c r="H24" s="413"/>
      <c r="I24" s="417">
        <f>SUM(I22:I23)</f>
        <v>57</v>
      </c>
      <c r="J24" s="417">
        <f t="shared" ref="J24:AB24" si="11">SUM(J22:J23)</f>
        <v>139</v>
      </c>
      <c r="K24" s="417">
        <f t="shared" si="11"/>
        <v>0</v>
      </c>
      <c r="L24" s="417">
        <f t="shared" si="11"/>
        <v>38</v>
      </c>
      <c r="M24" s="450">
        <f t="shared" si="11"/>
        <v>6.5</v>
      </c>
      <c r="N24" s="417">
        <f t="shared" si="11"/>
        <v>0</v>
      </c>
      <c r="O24" s="450">
        <f t="shared" si="11"/>
        <v>10.5</v>
      </c>
      <c r="P24" s="417">
        <f t="shared" si="11"/>
        <v>0</v>
      </c>
      <c r="Q24" s="417">
        <f t="shared" si="11"/>
        <v>3</v>
      </c>
      <c r="R24" s="417">
        <f t="shared" si="11"/>
        <v>0</v>
      </c>
      <c r="S24" s="417">
        <f t="shared" si="11"/>
        <v>11</v>
      </c>
      <c r="T24" s="417">
        <f t="shared" si="11"/>
        <v>0</v>
      </c>
      <c r="U24" s="417">
        <f t="shared" si="11"/>
        <v>4</v>
      </c>
      <c r="V24" s="417">
        <f t="shared" si="11"/>
        <v>0</v>
      </c>
      <c r="W24" s="417">
        <f t="shared" si="11"/>
        <v>0</v>
      </c>
      <c r="X24" s="417"/>
      <c r="Y24" s="417"/>
      <c r="Z24" s="417"/>
      <c r="AA24" s="417"/>
      <c r="AB24" s="1138">
        <f t="shared" si="11"/>
        <v>269</v>
      </c>
      <c r="AC24" s="1112"/>
    </row>
    <row r="25" spans="1:29" s="398" customFormat="1" ht="36.75" customHeight="1" thickBot="1" x14ac:dyDescent="0.45">
      <c r="A25" s="1189">
        <v>4</v>
      </c>
      <c r="B25" s="1192" t="s">
        <v>24</v>
      </c>
      <c r="C25" s="1205" t="s">
        <v>71</v>
      </c>
      <c r="D25" s="1097">
        <v>1</v>
      </c>
      <c r="E25" s="418" t="s">
        <v>18</v>
      </c>
      <c r="F25" s="397"/>
      <c r="G25" s="397"/>
      <c r="H25" s="1099"/>
      <c r="I25" s="1120">
        <v>68</v>
      </c>
      <c r="J25" s="1120">
        <v>92</v>
      </c>
      <c r="K25" s="1120">
        <v>0</v>
      </c>
      <c r="L25" s="1120">
        <v>11</v>
      </c>
      <c r="M25" s="1120">
        <v>4</v>
      </c>
      <c r="N25" s="1120">
        <v>0</v>
      </c>
      <c r="O25" s="1120">
        <v>14</v>
      </c>
      <c r="P25" s="1120">
        <v>0</v>
      </c>
      <c r="Q25" s="1125">
        <v>3</v>
      </c>
      <c r="R25" s="1120">
        <v>0</v>
      </c>
      <c r="S25" s="1120">
        <v>9</v>
      </c>
      <c r="T25" s="1120">
        <v>0</v>
      </c>
      <c r="U25" s="1120">
        <v>0</v>
      </c>
      <c r="V25" s="1120">
        <v>0</v>
      </c>
      <c r="W25" s="1120">
        <v>0</v>
      </c>
      <c r="X25" s="1120"/>
      <c r="Y25" s="1120"/>
      <c r="Z25" s="1120"/>
      <c r="AA25" s="1120"/>
      <c r="AB25" s="1143">
        <f>SUM(I25:W25)</f>
        <v>201</v>
      </c>
      <c r="AC25" s="1111"/>
    </row>
    <row r="26" spans="1:29" s="398" customFormat="1" ht="36.75" customHeight="1" thickBot="1" x14ac:dyDescent="0.45">
      <c r="A26" s="1190"/>
      <c r="B26" s="1193"/>
      <c r="C26" s="1206"/>
      <c r="D26" s="1097">
        <v>1</v>
      </c>
      <c r="E26" s="419" t="s">
        <v>15</v>
      </c>
      <c r="F26" s="400"/>
      <c r="G26" s="400"/>
      <c r="H26" s="421"/>
      <c r="I26" s="1120">
        <v>39</v>
      </c>
      <c r="J26" s="1120">
        <v>140</v>
      </c>
      <c r="K26" s="1120">
        <v>0</v>
      </c>
      <c r="L26" s="1120">
        <v>0</v>
      </c>
      <c r="M26" s="1120">
        <v>0</v>
      </c>
      <c r="N26" s="1120">
        <v>0</v>
      </c>
      <c r="O26" s="1121">
        <v>14.5</v>
      </c>
      <c r="P26" s="1120">
        <v>0</v>
      </c>
      <c r="Q26" s="1120">
        <v>14</v>
      </c>
      <c r="R26" s="1120">
        <v>40</v>
      </c>
      <c r="S26" s="1120">
        <v>14</v>
      </c>
      <c r="T26" s="1120">
        <v>0</v>
      </c>
      <c r="U26" s="1123">
        <v>28.56</v>
      </c>
      <c r="V26" s="1120">
        <v>0</v>
      </c>
      <c r="W26" s="1120">
        <v>0</v>
      </c>
      <c r="X26" s="1120"/>
      <c r="Y26" s="1120"/>
      <c r="Z26" s="1120"/>
      <c r="AA26" s="1120"/>
      <c r="AB26" s="1144">
        <f>SUM(I26:W26)</f>
        <v>290.06</v>
      </c>
      <c r="AC26" s="1111"/>
    </row>
    <row r="27" spans="1:29" s="398" customFormat="1" ht="36.75" customHeight="1" thickBot="1" x14ac:dyDescent="0.45">
      <c r="A27" s="1191"/>
      <c r="B27" s="1194"/>
      <c r="C27" s="1207"/>
      <c r="D27" s="1162">
        <v>1</v>
      </c>
      <c r="E27" s="420" t="s">
        <v>16</v>
      </c>
      <c r="F27" s="402"/>
      <c r="G27" s="402"/>
      <c r="H27" s="1100"/>
      <c r="I27" s="1120">
        <f t="shared" ref="I27:T27" si="12">SUM(I25:I26)</f>
        <v>107</v>
      </c>
      <c r="J27" s="1120">
        <f t="shared" si="12"/>
        <v>232</v>
      </c>
      <c r="K27" s="1120">
        <f t="shared" si="12"/>
        <v>0</v>
      </c>
      <c r="L27" s="1120">
        <f t="shared" si="12"/>
        <v>11</v>
      </c>
      <c r="M27" s="1120">
        <f t="shared" si="12"/>
        <v>4</v>
      </c>
      <c r="N27" s="1120">
        <f t="shared" si="12"/>
        <v>0</v>
      </c>
      <c r="O27" s="1121">
        <f t="shared" si="12"/>
        <v>28.5</v>
      </c>
      <c r="P27" s="1120">
        <f t="shared" si="12"/>
        <v>0</v>
      </c>
      <c r="Q27" s="1125">
        <f t="shared" si="12"/>
        <v>17</v>
      </c>
      <c r="R27" s="1120">
        <f t="shared" si="12"/>
        <v>40</v>
      </c>
      <c r="S27" s="1120">
        <f t="shared" si="12"/>
        <v>23</v>
      </c>
      <c r="T27" s="1120">
        <f t="shared" si="12"/>
        <v>0</v>
      </c>
      <c r="U27" s="1123">
        <f>SUM(U25:U26)</f>
        <v>28.56</v>
      </c>
      <c r="V27" s="1120">
        <f>SUM(V25:V26)</f>
        <v>0</v>
      </c>
      <c r="W27" s="1120">
        <f>SUM(W25:W26)</f>
        <v>0</v>
      </c>
      <c r="X27" s="1120"/>
      <c r="Y27" s="1120"/>
      <c r="Z27" s="1120"/>
      <c r="AA27" s="1120"/>
      <c r="AB27" s="1144">
        <f>SUM(AB25:AB26)</f>
        <v>491.06</v>
      </c>
      <c r="AC27" s="1111"/>
    </row>
    <row r="28" spans="1:29" s="398" customFormat="1" ht="36.75" customHeight="1" thickBot="1" x14ac:dyDescent="0.45">
      <c r="A28" s="1189">
        <v>5</v>
      </c>
      <c r="B28" s="1195" t="s">
        <v>187</v>
      </c>
      <c r="C28" s="1212" t="s">
        <v>191</v>
      </c>
      <c r="D28" s="1160">
        <v>0</v>
      </c>
      <c r="E28" s="418" t="s">
        <v>18</v>
      </c>
      <c r="F28" s="397"/>
      <c r="G28" s="397"/>
      <c r="H28" s="1099"/>
      <c r="I28" s="1120">
        <v>0</v>
      </c>
      <c r="J28" s="1120">
        <v>0</v>
      </c>
      <c r="K28" s="1120">
        <v>0</v>
      </c>
      <c r="L28" s="1120">
        <v>0</v>
      </c>
      <c r="M28" s="1120">
        <v>0</v>
      </c>
      <c r="N28" s="1120">
        <v>0</v>
      </c>
      <c r="O28" s="1120">
        <v>0</v>
      </c>
      <c r="P28" s="1120">
        <v>0</v>
      </c>
      <c r="Q28" s="1125">
        <v>0</v>
      </c>
      <c r="R28" s="1120">
        <v>0</v>
      </c>
      <c r="S28" s="1120">
        <v>0</v>
      </c>
      <c r="T28" s="1120">
        <v>0</v>
      </c>
      <c r="U28" s="1120">
        <v>0</v>
      </c>
      <c r="V28" s="1120">
        <v>0</v>
      </c>
      <c r="W28" s="1120">
        <v>0</v>
      </c>
      <c r="X28" s="1120"/>
      <c r="Y28" s="1120"/>
      <c r="Z28" s="1120"/>
      <c r="AA28" s="1120"/>
      <c r="AB28" s="1143">
        <f>SUM(I28:W28)</f>
        <v>0</v>
      </c>
      <c r="AC28" s="1111"/>
    </row>
    <row r="29" spans="1:29" s="398" customFormat="1" ht="36.75" customHeight="1" thickBot="1" x14ac:dyDescent="0.45">
      <c r="A29" s="1190"/>
      <c r="B29" s="1196"/>
      <c r="C29" s="1213"/>
      <c r="D29" s="1160">
        <v>1</v>
      </c>
      <c r="E29" s="419" t="s">
        <v>15</v>
      </c>
      <c r="F29" s="400"/>
      <c r="G29" s="400"/>
      <c r="H29" s="421"/>
      <c r="I29" s="1122">
        <v>58</v>
      </c>
      <c r="J29" s="1122">
        <v>98</v>
      </c>
      <c r="K29" s="1120">
        <v>0</v>
      </c>
      <c r="L29" s="1122">
        <v>4</v>
      </c>
      <c r="M29" s="1121">
        <v>1.5</v>
      </c>
      <c r="N29" s="1120">
        <v>0</v>
      </c>
      <c r="O29" s="1121">
        <v>14.5</v>
      </c>
      <c r="P29" s="1120">
        <v>3</v>
      </c>
      <c r="Q29" s="1120">
        <v>6</v>
      </c>
      <c r="R29" s="1120">
        <v>80</v>
      </c>
      <c r="S29" s="1122">
        <v>12</v>
      </c>
      <c r="T29" s="1120">
        <v>0</v>
      </c>
      <c r="U29" s="1123">
        <v>20.5</v>
      </c>
      <c r="V29" s="1120">
        <v>0</v>
      </c>
      <c r="W29" s="1120">
        <v>0</v>
      </c>
      <c r="X29" s="1120"/>
      <c r="Y29" s="1120"/>
      <c r="Z29" s="1120"/>
      <c r="AA29" s="1120"/>
      <c r="AB29" s="1145">
        <f>SUM(I29:W29)</f>
        <v>297.5</v>
      </c>
      <c r="AC29" s="1161" t="s">
        <v>189</v>
      </c>
    </row>
    <row r="30" spans="1:29" s="398" customFormat="1" ht="36.75" customHeight="1" thickBot="1" x14ac:dyDescent="0.45">
      <c r="A30" s="1191"/>
      <c r="B30" s="1197"/>
      <c r="C30" s="1214"/>
      <c r="D30" s="1160">
        <v>0.5</v>
      </c>
      <c r="E30" s="420" t="s">
        <v>16</v>
      </c>
      <c r="F30" s="402"/>
      <c r="G30" s="402"/>
      <c r="H30" s="1100"/>
      <c r="I30" s="1120">
        <f t="shared" ref="I30:T30" si="13">SUM(I28:I29)</f>
        <v>58</v>
      </c>
      <c r="J30" s="1120">
        <f t="shared" si="13"/>
        <v>98</v>
      </c>
      <c r="K30" s="1120">
        <f t="shared" si="13"/>
        <v>0</v>
      </c>
      <c r="L30" s="1120">
        <f t="shared" si="13"/>
        <v>4</v>
      </c>
      <c r="M30" s="1121">
        <f t="shared" si="13"/>
        <v>1.5</v>
      </c>
      <c r="N30" s="1120">
        <f t="shared" si="13"/>
        <v>0</v>
      </c>
      <c r="O30" s="1121">
        <f t="shared" si="13"/>
        <v>14.5</v>
      </c>
      <c r="P30" s="1120">
        <f t="shared" si="13"/>
        <v>3</v>
      </c>
      <c r="Q30" s="1125">
        <f t="shared" si="13"/>
        <v>6</v>
      </c>
      <c r="R30" s="1128">
        <f t="shared" si="13"/>
        <v>80</v>
      </c>
      <c r="S30" s="1120">
        <f t="shared" si="13"/>
        <v>12</v>
      </c>
      <c r="T30" s="1120">
        <f t="shared" si="13"/>
        <v>0</v>
      </c>
      <c r="U30" s="1123">
        <f>SUM(U28:U29)</f>
        <v>20.5</v>
      </c>
      <c r="V30" s="1120">
        <f>SUM(V28:V29)</f>
        <v>0</v>
      </c>
      <c r="W30" s="1120">
        <f>SUM(W28:W29)</f>
        <v>0</v>
      </c>
      <c r="X30" s="1120"/>
      <c r="Y30" s="1120"/>
      <c r="Z30" s="1120"/>
      <c r="AA30" s="1120"/>
      <c r="AB30" s="1146">
        <f>SUM(AB28:AB29)</f>
        <v>297.5</v>
      </c>
      <c r="AC30" s="1111"/>
    </row>
    <row r="31" spans="1:29" s="398" customFormat="1" ht="36.75" customHeight="1" x14ac:dyDescent="0.4">
      <c r="A31" s="521"/>
      <c r="B31" s="1195" t="s">
        <v>25</v>
      </c>
      <c r="C31" s="1212" t="s">
        <v>71</v>
      </c>
      <c r="D31" s="1160">
        <v>1</v>
      </c>
      <c r="E31" s="525" t="s">
        <v>14</v>
      </c>
      <c r="F31" s="416"/>
      <c r="G31" s="416"/>
      <c r="H31" s="1101"/>
      <c r="I31" s="1120">
        <v>64</v>
      </c>
      <c r="J31" s="1127">
        <v>222</v>
      </c>
      <c r="K31" s="1120">
        <v>0</v>
      </c>
      <c r="L31" s="1120">
        <v>0</v>
      </c>
      <c r="M31" s="1120">
        <v>0</v>
      </c>
      <c r="N31" s="1120">
        <v>0</v>
      </c>
      <c r="O31" s="1120">
        <v>0</v>
      </c>
      <c r="P31" s="1120">
        <v>0</v>
      </c>
      <c r="Q31" s="1120">
        <v>0</v>
      </c>
      <c r="R31" s="1120">
        <v>0</v>
      </c>
      <c r="S31" s="1120">
        <v>34</v>
      </c>
      <c r="T31" s="1120">
        <v>0</v>
      </c>
      <c r="U31" s="1120">
        <v>0</v>
      </c>
      <c r="V31" s="1120">
        <v>0</v>
      </c>
      <c r="W31" s="1120">
        <v>0</v>
      </c>
      <c r="X31" s="1120"/>
      <c r="Y31" s="1120"/>
      <c r="Z31" s="1120"/>
      <c r="AA31" s="1120"/>
      <c r="AB31" s="1143">
        <f>SUM(I31:W31)</f>
        <v>320</v>
      </c>
      <c r="AC31" s="1111"/>
    </row>
    <row r="32" spans="1:29" s="398" customFormat="1" ht="36.75" customHeight="1" x14ac:dyDescent="0.4">
      <c r="A32" s="521">
        <v>6</v>
      </c>
      <c r="B32" s="1196"/>
      <c r="C32" s="1213"/>
      <c r="D32" s="1160">
        <v>1</v>
      </c>
      <c r="E32" s="534" t="s">
        <v>22</v>
      </c>
      <c r="F32" s="533"/>
      <c r="G32" s="533"/>
      <c r="H32" s="1102"/>
      <c r="I32" s="1120">
        <v>76</v>
      </c>
      <c r="J32" s="1120">
        <v>156</v>
      </c>
      <c r="K32" s="1120">
        <v>0</v>
      </c>
      <c r="L32" s="1120">
        <v>0</v>
      </c>
      <c r="M32" s="1120">
        <v>0</v>
      </c>
      <c r="N32" s="1120">
        <v>0</v>
      </c>
      <c r="O32" s="1120">
        <v>3</v>
      </c>
      <c r="P32" s="1120">
        <v>0</v>
      </c>
      <c r="Q32" s="1120">
        <v>8</v>
      </c>
      <c r="R32" s="1120">
        <v>0</v>
      </c>
      <c r="S32" s="1120">
        <v>17</v>
      </c>
      <c r="T32" s="1120">
        <v>0</v>
      </c>
      <c r="U32" s="1120">
        <v>0</v>
      </c>
      <c r="V32" s="1120">
        <v>0</v>
      </c>
      <c r="W32" s="1120">
        <v>0</v>
      </c>
      <c r="X32" s="1120"/>
      <c r="Y32" s="1120"/>
      <c r="Z32" s="1120"/>
      <c r="AA32" s="1120"/>
      <c r="AB32" s="1143">
        <f>SUM(I32:W32)</f>
        <v>260</v>
      </c>
      <c r="AC32" s="1111"/>
    </row>
    <row r="33" spans="1:29" s="398" customFormat="1" ht="36.75" customHeight="1" thickBot="1" x14ac:dyDescent="0.45">
      <c r="A33" s="521"/>
      <c r="B33" s="1197"/>
      <c r="C33" s="1214"/>
      <c r="D33" s="1160">
        <v>1</v>
      </c>
      <c r="E33" s="525" t="s">
        <v>16</v>
      </c>
      <c r="F33" s="416"/>
      <c r="G33" s="416"/>
      <c r="H33" s="1101"/>
      <c r="I33" s="1120">
        <f>SUM(I31:I32)</f>
        <v>140</v>
      </c>
      <c r="J33" s="1120">
        <f t="shared" ref="J33:AB33" si="14">SUM(J31:J32)</f>
        <v>378</v>
      </c>
      <c r="K33" s="1120">
        <f t="shared" si="14"/>
        <v>0</v>
      </c>
      <c r="L33" s="1120">
        <f t="shared" si="14"/>
        <v>0</v>
      </c>
      <c r="M33" s="1120">
        <f t="shared" si="14"/>
        <v>0</v>
      </c>
      <c r="N33" s="1120">
        <f t="shared" si="14"/>
        <v>0</v>
      </c>
      <c r="O33" s="1120">
        <f t="shared" si="14"/>
        <v>3</v>
      </c>
      <c r="P33" s="1120">
        <f t="shared" si="14"/>
        <v>0</v>
      </c>
      <c r="Q33" s="1120">
        <f t="shared" si="14"/>
        <v>8</v>
      </c>
      <c r="R33" s="1120">
        <f t="shared" si="14"/>
        <v>0</v>
      </c>
      <c r="S33" s="1120">
        <f t="shared" si="14"/>
        <v>51</v>
      </c>
      <c r="T33" s="1120">
        <f t="shared" si="14"/>
        <v>0</v>
      </c>
      <c r="U33" s="1120">
        <f t="shared" si="14"/>
        <v>0</v>
      </c>
      <c r="V33" s="1120">
        <f t="shared" si="14"/>
        <v>0</v>
      </c>
      <c r="W33" s="1120">
        <f t="shared" si="14"/>
        <v>0</v>
      </c>
      <c r="X33" s="1120"/>
      <c r="Y33" s="1120"/>
      <c r="Z33" s="1120"/>
      <c r="AA33" s="1120"/>
      <c r="AB33" s="1143">
        <f t="shared" si="14"/>
        <v>580</v>
      </c>
      <c r="AC33" s="1111"/>
    </row>
    <row r="34" spans="1:29" s="398" customFormat="1" ht="36.75" customHeight="1" x14ac:dyDescent="0.4">
      <c r="A34" s="526"/>
      <c r="B34" s="1195" t="s">
        <v>26</v>
      </c>
      <c r="C34" s="1212" t="s">
        <v>71</v>
      </c>
      <c r="D34" s="1160">
        <v>1</v>
      </c>
      <c r="E34" s="527" t="s">
        <v>14</v>
      </c>
      <c r="F34" s="528"/>
      <c r="G34" s="528"/>
      <c r="H34" s="1103"/>
      <c r="I34" s="1120">
        <v>98</v>
      </c>
      <c r="J34" s="1120">
        <v>270</v>
      </c>
      <c r="K34" s="1120">
        <v>0</v>
      </c>
      <c r="L34" s="1120">
        <v>5</v>
      </c>
      <c r="M34" s="1120">
        <v>2</v>
      </c>
      <c r="N34" s="1120">
        <v>4</v>
      </c>
      <c r="O34" s="1120">
        <v>0</v>
      </c>
      <c r="P34" s="1120">
        <v>0</v>
      </c>
      <c r="Q34" s="1120">
        <v>0</v>
      </c>
      <c r="R34" s="1120">
        <v>0</v>
      </c>
      <c r="S34" s="1120">
        <v>41</v>
      </c>
      <c r="T34" s="1120">
        <v>0</v>
      </c>
      <c r="U34" s="1120">
        <v>0</v>
      </c>
      <c r="V34" s="1120">
        <v>0</v>
      </c>
      <c r="W34" s="1120">
        <v>0</v>
      </c>
      <c r="X34" s="1120"/>
      <c r="Y34" s="1120"/>
      <c r="Z34" s="1120"/>
      <c r="AA34" s="1120"/>
      <c r="AB34" s="1143">
        <f>SUM(I34:W34)</f>
        <v>420</v>
      </c>
      <c r="AC34" s="1111"/>
    </row>
    <row r="35" spans="1:29" s="398" customFormat="1" ht="36.75" customHeight="1" x14ac:dyDescent="0.4">
      <c r="A35" s="521">
        <v>7</v>
      </c>
      <c r="B35" s="1196"/>
      <c r="C35" s="1213"/>
      <c r="D35" s="1160">
        <v>1</v>
      </c>
      <c r="E35" s="534" t="s">
        <v>22</v>
      </c>
      <c r="F35" s="533"/>
      <c r="G35" s="533"/>
      <c r="H35" s="1102"/>
      <c r="I35" s="1120">
        <v>59</v>
      </c>
      <c r="J35" s="1122">
        <v>39</v>
      </c>
      <c r="K35" s="1120">
        <v>0</v>
      </c>
      <c r="L35" s="1120">
        <v>4</v>
      </c>
      <c r="M35" s="1123">
        <v>1.25</v>
      </c>
      <c r="N35" s="1121">
        <v>9.5</v>
      </c>
      <c r="O35" s="1120">
        <v>3</v>
      </c>
      <c r="P35" s="1121">
        <v>5.5</v>
      </c>
      <c r="Q35" s="1125">
        <v>2</v>
      </c>
      <c r="R35" s="1120">
        <v>0</v>
      </c>
      <c r="S35" s="1120">
        <v>24</v>
      </c>
      <c r="T35" s="1120">
        <v>0</v>
      </c>
      <c r="U35" s="1120">
        <v>27.94</v>
      </c>
      <c r="V35" s="1120">
        <v>0</v>
      </c>
      <c r="W35" s="1120">
        <v>0</v>
      </c>
      <c r="X35" s="1120"/>
      <c r="Y35" s="1120"/>
      <c r="Z35" s="1120"/>
      <c r="AA35" s="1120"/>
      <c r="AB35" s="1147">
        <f>SUM(I35:W35)</f>
        <v>175.19</v>
      </c>
      <c r="AC35" s="1111"/>
    </row>
    <row r="36" spans="1:29" s="398" customFormat="1" ht="36.75" customHeight="1" thickBot="1" x14ac:dyDescent="0.45">
      <c r="A36" s="529"/>
      <c r="B36" s="1197"/>
      <c r="C36" s="1214"/>
      <c r="D36" s="1160">
        <v>1</v>
      </c>
      <c r="E36" s="531" t="s">
        <v>16</v>
      </c>
      <c r="F36" s="532"/>
      <c r="G36" s="532"/>
      <c r="H36" s="1104"/>
      <c r="I36" s="1120">
        <f>SUM(I34:I35)</f>
        <v>157</v>
      </c>
      <c r="J36" s="1122">
        <f t="shared" ref="J36:AB36" si="15">SUM(J34:J35)</f>
        <v>309</v>
      </c>
      <c r="K36" s="1120">
        <f t="shared" si="15"/>
        <v>0</v>
      </c>
      <c r="L36" s="1120">
        <f t="shared" si="15"/>
        <v>9</v>
      </c>
      <c r="M36" s="1123">
        <f t="shared" si="15"/>
        <v>3.25</v>
      </c>
      <c r="N36" s="1121">
        <f t="shared" si="15"/>
        <v>13.5</v>
      </c>
      <c r="O36" s="1120">
        <f t="shared" si="15"/>
        <v>3</v>
      </c>
      <c r="P36" s="1121">
        <f t="shared" si="15"/>
        <v>5.5</v>
      </c>
      <c r="Q36" s="1120">
        <f t="shared" si="15"/>
        <v>2</v>
      </c>
      <c r="R36" s="1120">
        <f t="shared" si="15"/>
        <v>0</v>
      </c>
      <c r="S36" s="1120">
        <f t="shared" si="15"/>
        <v>65</v>
      </c>
      <c r="T36" s="1120">
        <f t="shared" si="15"/>
        <v>0</v>
      </c>
      <c r="U36" s="1120">
        <f t="shared" si="15"/>
        <v>27.94</v>
      </c>
      <c r="V36" s="1120">
        <f t="shared" si="15"/>
        <v>0</v>
      </c>
      <c r="W36" s="1120">
        <f t="shared" si="15"/>
        <v>0</v>
      </c>
      <c r="X36" s="1120"/>
      <c r="Y36" s="1120"/>
      <c r="Z36" s="1120"/>
      <c r="AA36" s="1120"/>
      <c r="AB36" s="1147">
        <f t="shared" si="15"/>
        <v>595.19000000000005</v>
      </c>
      <c r="AC36" s="1111"/>
    </row>
    <row r="37" spans="1:29" s="398" customFormat="1" ht="36.75" customHeight="1" x14ac:dyDescent="0.4">
      <c r="A37" s="521"/>
      <c r="B37" s="1195" t="s">
        <v>68</v>
      </c>
      <c r="C37" s="1212" t="s">
        <v>200</v>
      </c>
      <c r="D37" s="1160">
        <v>1</v>
      </c>
      <c r="E37" s="525" t="s">
        <v>14</v>
      </c>
      <c r="F37" s="416"/>
      <c r="G37" s="416"/>
      <c r="H37" s="1101"/>
      <c r="I37" s="1120">
        <v>66</v>
      </c>
      <c r="J37" s="1120">
        <v>202</v>
      </c>
      <c r="K37" s="1120">
        <v>0</v>
      </c>
      <c r="L37" s="1120">
        <v>0</v>
      </c>
      <c r="M37" s="1120">
        <v>0</v>
      </c>
      <c r="N37" s="1120">
        <v>1</v>
      </c>
      <c r="O37" s="1121">
        <v>0</v>
      </c>
      <c r="P37" s="1120">
        <v>0</v>
      </c>
      <c r="Q37" s="1125">
        <v>0</v>
      </c>
      <c r="R37" s="1120">
        <v>0</v>
      </c>
      <c r="S37" s="1120">
        <v>23</v>
      </c>
      <c r="T37" s="1120">
        <v>0</v>
      </c>
      <c r="U37" s="1120">
        <v>0</v>
      </c>
      <c r="V37" s="1120">
        <v>0</v>
      </c>
      <c r="W37" s="1120">
        <v>0</v>
      </c>
      <c r="X37" s="1120"/>
      <c r="Y37" s="1120"/>
      <c r="Z37" s="1120"/>
      <c r="AA37" s="1120"/>
      <c r="AB37" s="1140">
        <f>SUM(I37:W37)</f>
        <v>292</v>
      </c>
      <c r="AC37" s="1111"/>
    </row>
    <row r="38" spans="1:29" s="398" customFormat="1" ht="36.75" customHeight="1" x14ac:dyDescent="0.4">
      <c r="A38" s="521">
        <v>8</v>
      </c>
      <c r="B38" s="1196"/>
      <c r="C38" s="1213"/>
      <c r="D38" s="1160">
        <v>1</v>
      </c>
      <c r="E38" s="534" t="s">
        <v>22</v>
      </c>
      <c r="F38" s="533"/>
      <c r="G38" s="533"/>
      <c r="H38" s="1102"/>
      <c r="I38" s="1120">
        <v>100</v>
      </c>
      <c r="J38" s="1120">
        <v>144</v>
      </c>
      <c r="K38" s="1120">
        <v>0</v>
      </c>
      <c r="L38" s="1120">
        <v>1</v>
      </c>
      <c r="M38" s="1121">
        <v>0.5</v>
      </c>
      <c r="N38" s="1120">
        <v>0</v>
      </c>
      <c r="O38" s="1121">
        <v>6</v>
      </c>
      <c r="P38" s="1120">
        <v>0</v>
      </c>
      <c r="Q38" s="1125">
        <v>4</v>
      </c>
      <c r="R38" s="1120">
        <v>0</v>
      </c>
      <c r="S38" s="1120">
        <v>12</v>
      </c>
      <c r="T38" s="1120">
        <v>0</v>
      </c>
      <c r="U38" s="1120">
        <v>6</v>
      </c>
      <c r="V38" s="1120">
        <v>0</v>
      </c>
      <c r="W38" s="1120">
        <v>0</v>
      </c>
      <c r="X38" s="1120"/>
      <c r="Y38" s="1120"/>
      <c r="Z38" s="1120"/>
      <c r="AA38" s="1120"/>
      <c r="AB38" s="1140">
        <f>SUM(I38:W38)</f>
        <v>273.5</v>
      </c>
      <c r="AC38" s="1111"/>
    </row>
    <row r="39" spans="1:29" s="398" customFormat="1" ht="36.75" customHeight="1" thickBot="1" x14ac:dyDescent="0.45">
      <c r="A39" s="521"/>
      <c r="B39" s="1197"/>
      <c r="C39" s="1214"/>
      <c r="D39" s="1160">
        <v>1</v>
      </c>
      <c r="E39" s="525" t="s">
        <v>16</v>
      </c>
      <c r="F39" s="416"/>
      <c r="G39" s="416"/>
      <c r="H39" s="1101"/>
      <c r="I39" s="1120">
        <f t="shared" ref="I39:AB39" si="16">SUM(I37:I38)</f>
        <v>166</v>
      </c>
      <c r="J39" s="1120">
        <f t="shared" si="16"/>
        <v>346</v>
      </c>
      <c r="K39" s="1120">
        <f t="shared" si="16"/>
        <v>0</v>
      </c>
      <c r="L39" s="1120">
        <f t="shared" si="16"/>
        <v>1</v>
      </c>
      <c r="M39" s="1121">
        <f t="shared" si="16"/>
        <v>0.5</v>
      </c>
      <c r="N39" s="1120">
        <f t="shared" si="16"/>
        <v>1</v>
      </c>
      <c r="O39" s="1121">
        <f t="shared" si="16"/>
        <v>6</v>
      </c>
      <c r="P39" s="1120">
        <f t="shared" si="16"/>
        <v>0</v>
      </c>
      <c r="Q39" s="1120">
        <f t="shared" si="16"/>
        <v>4</v>
      </c>
      <c r="R39" s="1120">
        <f t="shared" si="16"/>
        <v>0</v>
      </c>
      <c r="S39" s="1120">
        <f t="shared" si="16"/>
        <v>35</v>
      </c>
      <c r="T39" s="1120">
        <f t="shared" si="16"/>
        <v>0</v>
      </c>
      <c r="U39" s="1120">
        <f t="shared" si="16"/>
        <v>6</v>
      </c>
      <c r="V39" s="1120">
        <f t="shared" si="16"/>
        <v>0</v>
      </c>
      <c r="W39" s="1120">
        <f t="shared" si="16"/>
        <v>0</v>
      </c>
      <c r="X39" s="1120"/>
      <c r="Y39" s="1120"/>
      <c r="Z39" s="1120"/>
      <c r="AA39" s="1120"/>
      <c r="AB39" s="1140">
        <f t="shared" si="16"/>
        <v>565.5</v>
      </c>
      <c r="AC39" s="1111"/>
    </row>
    <row r="40" spans="1:29" s="398" customFormat="1" ht="36.75" customHeight="1" x14ac:dyDescent="0.4">
      <c r="A40" s="526"/>
      <c r="B40" s="1195" t="s">
        <v>27</v>
      </c>
      <c r="C40" s="1212" t="s">
        <v>71</v>
      </c>
      <c r="D40" s="1160">
        <v>1</v>
      </c>
      <c r="E40" s="527" t="s">
        <v>14</v>
      </c>
      <c r="F40" s="528"/>
      <c r="G40" s="528"/>
      <c r="H40" s="1103"/>
      <c r="I40" s="1120">
        <v>83</v>
      </c>
      <c r="J40" s="1120">
        <v>258</v>
      </c>
      <c r="K40" s="1120">
        <v>0</v>
      </c>
      <c r="L40" s="1120">
        <v>10</v>
      </c>
      <c r="M40" s="1121">
        <v>5</v>
      </c>
      <c r="N40" s="1120">
        <v>0</v>
      </c>
      <c r="O40" s="1129">
        <v>8</v>
      </c>
      <c r="P40" s="1120">
        <v>0</v>
      </c>
      <c r="Q40" s="1125">
        <v>3</v>
      </c>
      <c r="R40" s="1120">
        <v>0</v>
      </c>
      <c r="S40" s="1120">
        <v>32</v>
      </c>
      <c r="T40" s="1120">
        <v>0</v>
      </c>
      <c r="U40" s="1120">
        <v>0</v>
      </c>
      <c r="V40" s="1120">
        <v>0</v>
      </c>
      <c r="W40" s="1120">
        <v>0</v>
      </c>
      <c r="X40" s="1120"/>
      <c r="Y40" s="1120"/>
      <c r="Z40" s="1120"/>
      <c r="AA40" s="1120"/>
      <c r="AB40" s="1140">
        <f>SUM(I40:W40)</f>
        <v>399</v>
      </c>
      <c r="AC40" s="1111"/>
    </row>
    <row r="41" spans="1:29" s="398" customFormat="1" ht="36.75" customHeight="1" x14ac:dyDescent="0.4">
      <c r="A41" s="521">
        <v>9</v>
      </c>
      <c r="B41" s="1196"/>
      <c r="C41" s="1213"/>
      <c r="D41" s="1160">
        <v>1</v>
      </c>
      <c r="E41" s="534" t="s">
        <v>22</v>
      </c>
      <c r="F41" s="533"/>
      <c r="G41" s="533"/>
      <c r="H41" s="1102"/>
      <c r="I41" s="1120">
        <v>43</v>
      </c>
      <c r="J41" s="1120">
        <v>78</v>
      </c>
      <c r="K41" s="1120">
        <v>0</v>
      </c>
      <c r="L41" s="1120">
        <v>12</v>
      </c>
      <c r="M41" s="1120">
        <v>5</v>
      </c>
      <c r="N41" s="1120">
        <v>0</v>
      </c>
      <c r="O41" s="1120">
        <v>0</v>
      </c>
      <c r="P41" s="1121">
        <v>8.5</v>
      </c>
      <c r="Q41" s="1125">
        <v>0</v>
      </c>
      <c r="R41" s="1120">
        <v>0</v>
      </c>
      <c r="S41" s="1120">
        <v>7</v>
      </c>
      <c r="T41" s="1120">
        <v>0</v>
      </c>
      <c r="U41" s="1123">
        <v>20.25</v>
      </c>
      <c r="V41" s="1120">
        <v>0</v>
      </c>
      <c r="W41" s="1120">
        <v>0</v>
      </c>
      <c r="X41" s="1120"/>
      <c r="Y41" s="1120"/>
      <c r="Z41" s="1120"/>
      <c r="AA41" s="1120"/>
      <c r="AB41" s="1140">
        <f>SUM(I41:W41)</f>
        <v>173.75</v>
      </c>
      <c r="AC41" s="1111"/>
    </row>
    <row r="42" spans="1:29" s="398" customFormat="1" ht="36.75" customHeight="1" thickBot="1" x14ac:dyDescent="0.45">
      <c r="A42" s="529"/>
      <c r="B42" s="1197"/>
      <c r="C42" s="1214"/>
      <c r="D42" s="1160">
        <v>1</v>
      </c>
      <c r="E42" s="531" t="s">
        <v>16</v>
      </c>
      <c r="F42" s="532"/>
      <c r="G42" s="532"/>
      <c r="H42" s="1104"/>
      <c r="I42" s="1120">
        <f>SUM(I40:I41)</f>
        <v>126</v>
      </c>
      <c r="J42" s="1120">
        <f t="shared" ref="J42:AB42" si="17">SUM(J40:J41)</f>
        <v>336</v>
      </c>
      <c r="K42" s="1120">
        <f t="shared" si="17"/>
        <v>0</v>
      </c>
      <c r="L42" s="1120">
        <f t="shared" si="17"/>
        <v>22</v>
      </c>
      <c r="M42" s="1121">
        <f t="shared" si="17"/>
        <v>10</v>
      </c>
      <c r="N42" s="1120">
        <f t="shared" si="17"/>
        <v>0</v>
      </c>
      <c r="O42" s="1121">
        <f t="shared" si="17"/>
        <v>8</v>
      </c>
      <c r="P42" s="1121">
        <f t="shared" si="17"/>
        <v>8.5</v>
      </c>
      <c r="Q42" s="1120">
        <f t="shared" si="17"/>
        <v>3</v>
      </c>
      <c r="R42" s="1120">
        <f t="shared" si="17"/>
        <v>0</v>
      </c>
      <c r="S42" s="1120">
        <f t="shared" si="17"/>
        <v>39</v>
      </c>
      <c r="T42" s="1120">
        <f t="shared" si="17"/>
        <v>0</v>
      </c>
      <c r="U42" s="1123">
        <f t="shared" si="17"/>
        <v>20.25</v>
      </c>
      <c r="V42" s="1120">
        <f t="shared" si="17"/>
        <v>0</v>
      </c>
      <c r="W42" s="1120">
        <f t="shared" si="17"/>
        <v>0</v>
      </c>
      <c r="X42" s="1120"/>
      <c r="Y42" s="1120"/>
      <c r="Z42" s="1120"/>
      <c r="AA42" s="1120"/>
      <c r="AB42" s="1140">
        <f t="shared" si="17"/>
        <v>572.75</v>
      </c>
      <c r="AC42" s="1111"/>
    </row>
    <row r="43" spans="1:29" s="398" customFormat="1" ht="36.75" customHeight="1" x14ac:dyDescent="0.4">
      <c r="A43" s="521"/>
      <c r="B43" s="1243" t="s">
        <v>28</v>
      </c>
      <c r="C43" s="524"/>
      <c r="D43" s="1246">
        <v>6</v>
      </c>
      <c r="E43" s="535" t="s">
        <v>14</v>
      </c>
      <c r="F43" s="416"/>
      <c r="G43" s="416"/>
      <c r="H43" s="1101"/>
      <c r="I43" s="417">
        <f t="shared" ref="I43:W43" si="18">SUM(I25,I28,I31,I34,I37,I40)</f>
        <v>379</v>
      </c>
      <c r="J43" s="417">
        <f t="shared" si="18"/>
        <v>1044</v>
      </c>
      <c r="K43" s="417">
        <f t="shared" si="18"/>
        <v>0</v>
      </c>
      <c r="L43" s="417">
        <f t="shared" si="18"/>
        <v>26</v>
      </c>
      <c r="M43" s="417">
        <f t="shared" si="18"/>
        <v>11</v>
      </c>
      <c r="N43" s="417">
        <f t="shared" si="18"/>
        <v>5</v>
      </c>
      <c r="O43" s="417">
        <f t="shared" si="18"/>
        <v>22</v>
      </c>
      <c r="P43" s="417">
        <f t="shared" si="18"/>
        <v>0</v>
      </c>
      <c r="Q43" s="417">
        <f t="shared" si="18"/>
        <v>6</v>
      </c>
      <c r="R43" s="417">
        <f t="shared" si="18"/>
        <v>0</v>
      </c>
      <c r="S43" s="417">
        <f t="shared" si="18"/>
        <v>139</v>
      </c>
      <c r="T43" s="417">
        <f t="shared" si="18"/>
        <v>0</v>
      </c>
      <c r="U43" s="417">
        <f t="shared" si="18"/>
        <v>0</v>
      </c>
      <c r="V43" s="417">
        <f t="shared" si="18"/>
        <v>0</v>
      </c>
      <c r="W43" s="417">
        <f t="shared" si="18"/>
        <v>0</v>
      </c>
      <c r="X43" s="417"/>
      <c r="Y43" s="417"/>
      <c r="Z43" s="417"/>
      <c r="AA43" s="417"/>
      <c r="AB43" s="1137">
        <f>SUM(AB25+AB28+AB31+AB34+AB37+AB40)</f>
        <v>1632</v>
      </c>
      <c r="AC43" s="1111"/>
    </row>
    <row r="44" spans="1:29" s="398" customFormat="1" ht="36.75" customHeight="1" x14ac:dyDescent="0.4">
      <c r="A44" s="521"/>
      <c r="B44" s="1244"/>
      <c r="C44" s="524"/>
      <c r="D44" s="1246"/>
      <c r="E44" s="536" t="s">
        <v>22</v>
      </c>
      <c r="F44" s="533"/>
      <c r="G44" s="533"/>
      <c r="H44" s="1102"/>
      <c r="I44" s="417">
        <f t="shared" ref="I44:W44" si="19">SUM(I26,I29,I32,I35,I38,I41)</f>
        <v>375</v>
      </c>
      <c r="J44" s="417">
        <f t="shared" si="19"/>
        <v>655</v>
      </c>
      <c r="K44" s="417">
        <f t="shared" si="19"/>
        <v>0</v>
      </c>
      <c r="L44" s="417">
        <f t="shared" si="19"/>
        <v>21</v>
      </c>
      <c r="M44" s="417">
        <f t="shared" si="19"/>
        <v>8.25</v>
      </c>
      <c r="N44" s="417">
        <f t="shared" si="19"/>
        <v>9.5</v>
      </c>
      <c r="O44" s="417">
        <f t="shared" si="19"/>
        <v>41</v>
      </c>
      <c r="P44" s="417">
        <f t="shared" si="19"/>
        <v>17</v>
      </c>
      <c r="Q44" s="417">
        <f t="shared" si="19"/>
        <v>34</v>
      </c>
      <c r="R44" s="417">
        <f t="shared" si="19"/>
        <v>120</v>
      </c>
      <c r="S44" s="417">
        <f t="shared" si="19"/>
        <v>86</v>
      </c>
      <c r="T44" s="417">
        <f t="shared" si="19"/>
        <v>0</v>
      </c>
      <c r="U44" s="417">
        <f t="shared" si="19"/>
        <v>103.25</v>
      </c>
      <c r="V44" s="417">
        <f t="shared" si="19"/>
        <v>0</v>
      </c>
      <c r="W44" s="417">
        <f t="shared" si="19"/>
        <v>0</v>
      </c>
      <c r="X44" s="417"/>
      <c r="Y44" s="417"/>
      <c r="Z44" s="417"/>
      <c r="AA44" s="417"/>
      <c r="AB44" s="1138">
        <f>SUM(AB26,AB29,AB32,AB35,AB38,AB41)</f>
        <v>1470</v>
      </c>
      <c r="AC44" s="1111"/>
    </row>
    <row r="45" spans="1:29" s="398" customFormat="1" ht="36.75" customHeight="1" thickBot="1" x14ac:dyDescent="0.45">
      <c r="A45" s="529"/>
      <c r="B45" s="1245"/>
      <c r="C45" s="530"/>
      <c r="D45" s="1246"/>
      <c r="E45" s="537" t="s">
        <v>16</v>
      </c>
      <c r="F45" s="532"/>
      <c r="G45" s="532"/>
      <c r="H45" s="1104"/>
      <c r="I45" s="417">
        <f>SUM(I43:I44)</f>
        <v>754</v>
      </c>
      <c r="J45" s="417">
        <f t="shared" ref="J45:W45" si="20">SUM(J43:J44)</f>
        <v>1699</v>
      </c>
      <c r="K45" s="417">
        <f t="shared" si="20"/>
        <v>0</v>
      </c>
      <c r="L45" s="417">
        <f t="shared" si="20"/>
        <v>47</v>
      </c>
      <c r="M45" s="417">
        <f t="shared" si="20"/>
        <v>19.25</v>
      </c>
      <c r="N45" s="417">
        <f t="shared" si="20"/>
        <v>14.5</v>
      </c>
      <c r="O45" s="417">
        <f t="shared" si="20"/>
        <v>63</v>
      </c>
      <c r="P45" s="417">
        <f t="shared" si="20"/>
        <v>17</v>
      </c>
      <c r="Q45" s="417">
        <f t="shared" si="20"/>
        <v>40</v>
      </c>
      <c r="R45" s="417">
        <f t="shared" si="20"/>
        <v>120</v>
      </c>
      <c r="S45" s="417">
        <f t="shared" si="20"/>
        <v>225</v>
      </c>
      <c r="T45" s="417">
        <f t="shared" si="20"/>
        <v>0</v>
      </c>
      <c r="U45" s="417">
        <f t="shared" si="20"/>
        <v>103.25</v>
      </c>
      <c r="V45" s="417">
        <f t="shared" si="20"/>
        <v>0</v>
      </c>
      <c r="W45" s="417">
        <f t="shared" si="20"/>
        <v>0</v>
      </c>
      <c r="X45" s="417"/>
      <c r="Y45" s="417"/>
      <c r="Z45" s="417"/>
      <c r="AA45" s="417"/>
      <c r="AB45" s="1137">
        <f t="shared" ref="AB45" si="21">SUM(AB43:AB44)</f>
        <v>3102</v>
      </c>
      <c r="AC45" s="1111"/>
    </row>
    <row r="46" spans="1:29" s="398" customFormat="1" ht="36.75" customHeight="1" thickBot="1" x14ac:dyDescent="0.45">
      <c r="A46" s="1217">
        <v>10</v>
      </c>
      <c r="B46" s="1222" t="s">
        <v>187</v>
      </c>
      <c r="C46" s="1212" t="s">
        <v>191</v>
      </c>
      <c r="D46" s="1124" t="s">
        <v>220</v>
      </c>
      <c r="E46" s="1163" t="s">
        <v>18</v>
      </c>
      <c r="F46" s="414"/>
      <c r="G46" s="414"/>
      <c r="H46" s="415"/>
      <c r="I46" s="1120">
        <v>0</v>
      </c>
      <c r="J46" s="1120">
        <v>0</v>
      </c>
      <c r="K46" s="1120">
        <v>0</v>
      </c>
      <c r="L46" s="1120">
        <v>0</v>
      </c>
      <c r="M46" s="1120">
        <v>0</v>
      </c>
      <c r="N46" s="1120">
        <v>0</v>
      </c>
      <c r="O46" s="1120">
        <v>0</v>
      </c>
      <c r="P46" s="1120">
        <v>0</v>
      </c>
      <c r="Q46" s="1120">
        <v>0</v>
      </c>
      <c r="R46" s="1120">
        <v>0</v>
      </c>
      <c r="S46" s="1120">
        <v>0</v>
      </c>
      <c r="T46" s="1120">
        <v>0</v>
      </c>
      <c r="U46" s="1120">
        <v>0</v>
      </c>
      <c r="V46" s="1120">
        <v>0</v>
      </c>
      <c r="W46" s="1120">
        <v>0</v>
      </c>
      <c r="X46" s="1120"/>
      <c r="Y46" s="1120"/>
      <c r="Z46" s="1120"/>
      <c r="AA46" s="1120"/>
      <c r="AB46" s="1143">
        <f>SUM(I46:W46)</f>
        <v>0</v>
      </c>
      <c r="AC46" s="1111"/>
    </row>
    <row r="47" spans="1:29" s="398" customFormat="1" ht="36.75" customHeight="1" thickBot="1" x14ac:dyDescent="0.45">
      <c r="A47" s="1190"/>
      <c r="B47" s="1193"/>
      <c r="C47" s="1213"/>
      <c r="D47" s="1124" t="s">
        <v>221</v>
      </c>
      <c r="E47" s="419" t="s">
        <v>15</v>
      </c>
      <c r="F47" s="400"/>
      <c r="G47" s="400"/>
      <c r="H47" s="421"/>
      <c r="I47" s="1120">
        <v>30</v>
      </c>
      <c r="J47" s="1122">
        <v>10</v>
      </c>
      <c r="K47" s="1120">
        <v>0</v>
      </c>
      <c r="L47" s="1120">
        <v>15</v>
      </c>
      <c r="M47" s="1120">
        <v>0</v>
      </c>
      <c r="N47" s="1120">
        <v>0</v>
      </c>
      <c r="O47" s="1120">
        <v>0</v>
      </c>
      <c r="P47" s="1120">
        <v>0</v>
      </c>
      <c r="Q47" s="1120">
        <v>0</v>
      </c>
      <c r="R47" s="1120">
        <v>0</v>
      </c>
      <c r="S47" s="1120">
        <v>0</v>
      </c>
      <c r="T47" s="1120">
        <v>0</v>
      </c>
      <c r="U47" s="1120">
        <v>0</v>
      </c>
      <c r="V47" s="1120">
        <v>0</v>
      </c>
      <c r="W47" s="1120">
        <v>0</v>
      </c>
      <c r="X47" s="1120"/>
      <c r="Y47" s="1120"/>
      <c r="Z47" s="1120"/>
      <c r="AA47" s="1120"/>
      <c r="AB47" s="1143">
        <f>SUM(I47:W47)</f>
        <v>55</v>
      </c>
      <c r="AC47" s="1161" t="s">
        <v>206</v>
      </c>
    </row>
    <row r="48" spans="1:29" s="398" customFormat="1" ht="36.75" customHeight="1" thickBot="1" x14ac:dyDescent="0.45">
      <c r="A48" s="1221"/>
      <c r="B48" s="1223"/>
      <c r="C48" s="1214"/>
      <c r="D48" s="1124" t="s">
        <v>222</v>
      </c>
      <c r="E48" s="1164" t="s">
        <v>16</v>
      </c>
      <c r="F48" s="1072"/>
      <c r="G48" s="1072"/>
      <c r="H48" s="1105"/>
      <c r="I48" s="1120">
        <f t="shared" ref="I48:V48" si="22">SUM(I46,I47)</f>
        <v>30</v>
      </c>
      <c r="J48" s="1120">
        <f t="shared" si="22"/>
        <v>10</v>
      </c>
      <c r="K48" s="1120">
        <f t="shared" si="22"/>
        <v>0</v>
      </c>
      <c r="L48" s="1120">
        <f t="shared" si="22"/>
        <v>15</v>
      </c>
      <c r="M48" s="1120">
        <f t="shared" si="22"/>
        <v>0</v>
      </c>
      <c r="N48" s="1120">
        <f t="shared" si="22"/>
        <v>0</v>
      </c>
      <c r="O48" s="1120">
        <f t="shared" si="22"/>
        <v>0</v>
      </c>
      <c r="P48" s="1120">
        <f t="shared" si="22"/>
        <v>0</v>
      </c>
      <c r="Q48" s="1120">
        <f t="shared" si="22"/>
        <v>0</v>
      </c>
      <c r="R48" s="1120">
        <f t="shared" si="22"/>
        <v>0</v>
      </c>
      <c r="S48" s="1120">
        <f t="shared" si="22"/>
        <v>0</v>
      </c>
      <c r="T48" s="1120">
        <f t="shared" si="22"/>
        <v>0</v>
      </c>
      <c r="U48" s="1120">
        <f t="shared" si="22"/>
        <v>0</v>
      </c>
      <c r="V48" s="1120">
        <f t="shared" si="22"/>
        <v>0</v>
      </c>
      <c r="W48" s="1120">
        <f>SUM(W46,W47)</f>
        <v>0</v>
      </c>
      <c r="X48" s="1120"/>
      <c r="Y48" s="1120"/>
      <c r="Z48" s="1120"/>
      <c r="AA48" s="1120"/>
      <c r="AB48" s="1143">
        <f>SUM(AB46,AB47)</f>
        <v>55</v>
      </c>
      <c r="AC48" s="1111"/>
    </row>
    <row r="49" spans="1:29" s="398" customFormat="1" ht="36.75" customHeight="1" thickBot="1" x14ac:dyDescent="0.45">
      <c r="A49" s="1230">
        <v>11</v>
      </c>
      <c r="B49" s="1233" t="s">
        <v>167</v>
      </c>
      <c r="C49" s="1236" t="s">
        <v>71</v>
      </c>
      <c r="D49" s="1124" t="s">
        <v>221</v>
      </c>
      <c r="E49" s="1073" t="s">
        <v>18</v>
      </c>
      <c r="F49" s="1074"/>
      <c r="G49" s="1074"/>
      <c r="H49" s="1106"/>
      <c r="I49" s="1127">
        <v>0</v>
      </c>
      <c r="J49" s="1127">
        <v>32</v>
      </c>
      <c r="K49" s="1127">
        <v>0</v>
      </c>
      <c r="L49" s="1127">
        <v>0</v>
      </c>
      <c r="M49" s="1127">
        <v>0</v>
      </c>
      <c r="N49" s="1127">
        <v>0</v>
      </c>
      <c r="O49" s="1127">
        <v>0</v>
      </c>
      <c r="P49" s="1127">
        <v>0</v>
      </c>
      <c r="Q49" s="1127">
        <v>0</v>
      </c>
      <c r="R49" s="1127">
        <v>0</v>
      </c>
      <c r="S49" s="1127">
        <v>3</v>
      </c>
      <c r="T49" s="1127">
        <v>0</v>
      </c>
      <c r="U49" s="1127">
        <v>0</v>
      </c>
      <c r="V49" s="1127">
        <v>0</v>
      </c>
      <c r="W49" s="1127">
        <v>0</v>
      </c>
      <c r="X49" s="1127"/>
      <c r="Y49" s="1127"/>
      <c r="Z49" s="1127"/>
      <c r="AA49" s="1127"/>
      <c r="AB49" s="1148">
        <f>SUM(I49:W49)</f>
        <v>35</v>
      </c>
      <c r="AC49" s="1111"/>
    </row>
    <row r="50" spans="1:29" s="398" customFormat="1" ht="36.75" customHeight="1" thickBot="1" x14ac:dyDescent="0.45">
      <c r="A50" s="1231"/>
      <c r="B50" s="1234"/>
      <c r="C50" s="1237"/>
      <c r="D50" s="1124" t="s">
        <v>221</v>
      </c>
      <c r="E50" s="1075" t="s">
        <v>15</v>
      </c>
      <c r="F50" s="1076"/>
      <c r="G50" s="1076"/>
      <c r="H50" s="1107"/>
      <c r="I50" s="1127">
        <v>16</v>
      </c>
      <c r="J50" s="1127">
        <v>80</v>
      </c>
      <c r="K50" s="1127">
        <v>0</v>
      </c>
      <c r="L50" s="1127">
        <v>0</v>
      </c>
      <c r="M50" s="1127">
        <v>0</v>
      </c>
      <c r="N50" s="1127">
        <v>0</v>
      </c>
      <c r="O50" s="1127">
        <v>0</v>
      </c>
      <c r="P50" s="1127">
        <v>0</v>
      </c>
      <c r="Q50" s="1127">
        <v>0</v>
      </c>
      <c r="R50" s="1127">
        <v>0</v>
      </c>
      <c r="S50" s="1127">
        <v>8</v>
      </c>
      <c r="T50" s="1127">
        <v>0</v>
      </c>
      <c r="U50" s="1127">
        <v>0</v>
      </c>
      <c r="V50" s="1127">
        <v>0</v>
      </c>
      <c r="W50" s="1127">
        <v>0</v>
      </c>
      <c r="X50" s="1127"/>
      <c r="Y50" s="1127"/>
      <c r="Z50" s="1127"/>
      <c r="AA50" s="1127"/>
      <c r="AB50" s="1148">
        <f>SUM(I50:W50)</f>
        <v>104</v>
      </c>
      <c r="AC50" s="1111"/>
    </row>
    <row r="51" spans="1:29" s="398" customFormat="1" ht="36.75" customHeight="1" thickBot="1" x14ac:dyDescent="0.45">
      <c r="A51" s="1232"/>
      <c r="B51" s="1235"/>
      <c r="C51" s="1238"/>
      <c r="D51" s="1124" t="s">
        <v>221</v>
      </c>
      <c r="E51" s="1077" t="s">
        <v>16</v>
      </c>
      <c r="F51" s="1078"/>
      <c r="G51" s="1078"/>
      <c r="H51" s="1108"/>
      <c r="I51" s="1127">
        <f t="shared" ref="I51:V51" si="23">SUM(I49,I50)</f>
        <v>16</v>
      </c>
      <c r="J51" s="1127">
        <f t="shared" si="23"/>
        <v>112</v>
      </c>
      <c r="K51" s="1127">
        <f t="shared" si="23"/>
        <v>0</v>
      </c>
      <c r="L51" s="1127">
        <f t="shared" si="23"/>
        <v>0</v>
      </c>
      <c r="M51" s="1127">
        <f t="shared" si="23"/>
        <v>0</v>
      </c>
      <c r="N51" s="1127">
        <f t="shared" si="23"/>
        <v>0</v>
      </c>
      <c r="O51" s="1127">
        <f t="shared" si="23"/>
        <v>0</v>
      </c>
      <c r="P51" s="1127">
        <f t="shared" si="23"/>
        <v>0</v>
      </c>
      <c r="Q51" s="1127">
        <f t="shared" si="23"/>
        <v>0</v>
      </c>
      <c r="R51" s="1127">
        <f t="shared" si="23"/>
        <v>0</v>
      </c>
      <c r="S51" s="1127">
        <f t="shared" si="23"/>
        <v>11</v>
      </c>
      <c r="T51" s="1127">
        <f t="shared" si="23"/>
        <v>0</v>
      </c>
      <c r="U51" s="1127">
        <f t="shared" si="23"/>
        <v>0</v>
      </c>
      <c r="V51" s="1127">
        <f t="shared" si="23"/>
        <v>0</v>
      </c>
      <c r="W51" s="1127">
        <f>SUM(W49,W50)</f>
        <v>0</v>
      </c>
      <c r="X51" s="1127"/>
      <c r="Y51" s="1127"/>
      <c r="Z51" s="1127"/>
      <c r="AA51" s="1127"/>
      <c r="AB51" s="1148">
        <f>SUM(AB49,AB50)</f>
        <v>139</v>
      </c>
      <c r="AC51" s="1111"/>
    </row>
    <row r="52" spans="1:29" s="398" customFormat="1" ht="36.75" customHeight="1" thickBot="1" x14ac:dyDescent="0.45">
      <c r="A52" s="1230">
        <v>12</v>
      </c>
      <c r="B52" s="1195" t="s">
        <v>68</v>
      </c>
      <c r="C52" s="1212" t="s">
        <v>200</v>
      </c>
      <c r="D52" s="1165" t="s">
        <v>217</v>
      </c>
      <c r="E52" s="1073" t="s">
        <v>18</v>
      </c>
      <c r="F52" s="1074"/>
      <c r="G52" s="1074"/>
      <c r="H52" s="1106"/>
      <c r="I52" s="1127">
        <v>2</v>
      </c>
      <c r="J52" s="1127">
        <v>16</v>
      </c>
      <c r="K52" s="1127">
        <v>0</v>
      </c>
      <c r="L52" s="1127">
        <v>5</v>
      </c>
      <c r="M52" s="1129">
        <v>2</v>
      </c>
      <c r="N52" s="1127">
        <v>0</v>
      </c>
      <c r="O52" s="1129">
        <v>2.6</v>
      </c>
      <c r="P52" s="1127">
        <v>0</v>
      </c>
      <c r="Q52" s="1127">
        <v>0</v>
      </c>
      <c r="R52" s="1127">
        <v>0</v>
      </c>
      <c r="S52" s="1127">
        <v>0</v>
      </c>
      <c r="T52" s="1127">
        <v>0</v>
      </c>
      <c r="U52" s="1127">
        <v>0</v>
      </c>
      <c r="V52" s="1127">
        <v>0</v>
      </c>
      <c r="W52" s="1127">
        <v>0</v>
      </c>
      <c r="X52" s="1127"/>
      <c r="Y52" s="1127"/>
      <c r="Z52" s="1127"/>
      <c r="AA52" s="1127"/>
      <c r="AB52" s="1149">
        <f>SUM(I52:W52)</f>
        <v>27.6</v>
      </c>
      <c r="AC52" s="1111" t="s">
        <v>215</v>
      </c>
    </row>
    <row r="53" spans="1:29" s="398" customFormat="1" ht="36.75" customHeight="1" thickBot="1" x14ac:dyDescent="0.45">
      <c r="A53" s="1231"/>
      <c r="B53" s="1196"/>
      <c r="C53" s="1213"/>
      <c r="D53" s="1165" t="s">
        <v>220</v>
      </c>
      <c r="E53" s="1075" t="s">
        <v>15</v>
      </c>
      <c r="F53" s="1076"/>
      <c r="G53" s="1076"/>
      <c r="H53" s="1107"/>
      <c r="I53" s="1127">
        <v>0</v>
      </c>
      <c r="J53" s="1127">
        <v>0</v>
      </c>
      <c r="K53" s="1127">
        <v>0</v>
      </c>
      <c r="L53" s="1127">
        <v>0</v>
      </c>
      <c r="M53" s="1127">
        <v>0</v>
      </c>
      <c r="N53" s="1127">
        <v>0</v>
      </c>
      <c r="O53" s="1127">
        <v>0</v>
      </c>
      <c r="P53" s="1127">
        <v>0</v>
      </c>
      <c r="Q53" s="1127">
        <v>0</v>
      </c>
      <c r="R53" s="1127">
        <v>0</v>
      </c>
      <c r="S53" s="1127">
        <v>0</v>
      </c>
      <c r="T53" s="1127">
        <v>0</v>
      </c>
      <c r="U53" s="1127">
        <v>0</v>
      </c>
      <c r="V53" s="1127">
        <v>0</v>
      </c>
      <c r="W53" s="1127">
        <v>0</v>
      </c>
      <c r="X53" s="1127"/>
      <c r="Y53" s="1127"/>
      <c r="Z53" s="1127"/>
      <c r="AA53" s="1127"/>
      <c r="AB53" s="1148">
        <f>SUM(I53:W53)</f>
        <v>0</v>
      </c>
      <c r="AC53" s="1111"/>
    </row>
    <row r="54" spans="1:29" s="398" customFormat="1" ht="36.75" customHeight="1" thickBot="1" x14ac:dyDescent="0.45">
      <c r="A54" s="1232"/>
      <c r="B54" s="1197"/>
      <c r="C54" s="1214"/>
      <c r="D54" s="1165" t="s">
        <v>223</v>
      </c>
      <c r="E54" s="1077" t="s">
        <v>16</v>
      </c>
      <c r="F54" s="1078"/>
      <c r="G54" s="1078"/>
      <c r="H54" s="1108"/>
      <c r="I54" s="1127">
        <f t="shared" ref="I54:V54" si="24">SUM(I52,I53)</f>
        <v>2</v>
      </c>
      <c r="J54" s="1127">
        <f t="shared" si="24"/>
        <v>16</v>
      </c>
      <c r="K54" s="1127">
        <f t="shared" si="24"/>
        <v>0</v>
      </c>
      <c r="L54" s="1127">
        <f t="shared" si="24"/>
        <v>5</v>
      </c>
      <c r="M54" s="1127">
        <f t="shared" si="24"/>
        <v>2</v>
      </c>
      <c r="N54" s="1127">
        <f t="shared" si="24"/>
        <v>0</v>
      </c>
      <c r="O54" s="1129">
        <f t="shared" si="24"/>
        <v>2.6</v>
      </c>
      <c r="P54" s="1127">
        <f t="shared" si="24"/>
        <v>0</v>
      </c>
      <c r="Q54" s="1127">
        <f t="shared" si="24"/>
        <v>0</v>
      </c>
      <c r="R54" s="1127">
        <f t="shared" si="24"/>
        <v>0</v>
      </c>
      <c r="S54" s="1127">
        <f t="shared" si="24"/>
        <v>0</v>
      </c>
      <c r="T54" s="1127">
        <f t="shared" si="24"/>
        <v>0</v>
      </c>
      <c r="U54" s="1127">
        <f t="shared" si="24"/>
        <v>0</v>
      </c>
      <c r="V54" s="1127">
        <f t="shared" si="24"/>
        <v>0</v>
      </c>
      <c r="W54" s="1127">
        <f>SUM(W52,W53)</f>
        <v>0</v>
      </c>
      <c r="X54" s="1127"/>
      <c r="Y54" s="1127"/>
      <c r="Z54" s="1127"/>
      <c r="AA54" s="1127"/>
      <c r="AB54" s="1149">
        <f>SUM(AB52,AB53)</f>
        <v>27.6</v>
      </c>
      <c r="AC54" s="1111"/>
    </row>
    <row r="55" spans="1:29" s="398" customFormat="1" ht="36.75" customHeight="1" thickBot="1" x14ac:dyDescent="0.45">
      <c r="A55" s="1230">
        <v>13</v>
      </c>
      <c r="B55" s="1195" t="s">
        <v>27</v>
      </c>
      <c r="C55" s="1212" t="s">
        <v>71</v>
      </c>
      <c r="D55" s="1165" t="s">
        <v>217</v>
      </c>
      <c r="E55" s="1073" t="s">
        <v>18</v>
      </c>
      <c r="F55" s="1074"/>
      <c r="G55" s="1074"/>
      <c r="H55" s="1106"/>
      <c r="I55" s="1127">
        <v>1</v>
      </c>
      <c r="J55" s="1127">
        <v>6</v>
      </c>
      <c r="K55" s="1127">
        <v>0</v>
      </c>
      <c r="L55" s="1127">
        <v>11</v>
      </c>
      <c r="M55" s="1129">
        <v>2.5</v>
      </c>
      <c r="N55" s="1127">
        <f t="shared" ref="N55" si="25">SUM(,N54,N49)</f>
        <v>0</v>
      </c>
      <c r="O55" s="1129">
        <v>8.6</v>
      </c>
      <c r="P55" s="1127">
        <v>0</v>
      </c>
      <c r="Q55" s="1127">
        <v>0</v>
      </c>
      <c r="R55" s="1127">
        <v>0</v>
      </c>
      <c r="S55" s="1127">
        <v>0</v>
      </c>
      <c r="T55" s="1127">
        <v>0</v>
      </c>
      <c r="U55" s="1127">
        <v>0</v>
      </c>
      <c r="V55" s="1127">
        <v>0</v>
      </c>
      <c r="W55" s="1127">
        <v>0</v>
      </c>
      <c r="X55" s="1127"/>
      <c r="Y55" s="1127"/>
      <c r="Z55" s="1127"/>
      <c r="AA55" s="1127"/>
      <c r="AB55" s="1149">
        <f>SUM(I55:W55)</f>
        <v>29.1</v>
      </c>
      <c r="AC55" s="1111" t="s">
        <v>215</v>
      </c>
    </row>
    <row r="56" spans="1:29" s="398" customFormat="1" ht="36.75" customHeight="1" thickBot="1" x14ac:dyDescent="0.45">
      <c r="A56" s="1231"/>
      <c r="B56" s="1196"/>
      <c r="C56" s="1213"/>
      <c r="D56" s="1165" t="s">
        <v>220</v>
      </c>
      <c r="E56" s="1075" t="s">
        <v>15</v>
      </c>
      <c r="F56" s="1076"/>
      <c r="G56" s="1076"/>
      <c r="H56" s="1107"/>
      <c r="I56" s="1127">
        <v>0</v>
      </c>
      <c r="J56" s="1127">
        <v>0</v>
      </c>
      <c r="K56" s="1127">
        <v>0</v>
      </c>
      <c r="L56" s="1127">
        <v>0</v>
      </c>
      <c r="M56" s="1127">
        <v>0</v>
      </c>
      <c r="N56" s="1127">
        <v>0</v>
      </c>
      <c r="O56" s="1127">
        <v>0</v>
      </c>
      <c r="P56" s="1127">
        <v>0</v>
      </c>
      <c r="Q56" s="1127">
        <v>0</v>
      </c>
      <c r="R56" s="1127">
        <v>0</v>
      </c>
      <c r="S56" s="1127">
        <v>0</v>
      </c>
      <c r="T56" s="1127">
        <v>0</v>
      </c>
      <c r="U56" s="1127">
        <v>0</v>
      </c>
      <c r="V56" s="1127">
        <v>0</v>
      </c>
      <c r="W56" s="1127">
        <v>0</v>
      </c>
      <c r="X56" s="1127"/>
      <c r="Y56" s="1127"/>
      <c r="Z56" s="1127"/>
      <c r="AA56" s="1127"/>
      <c r="AB56" s="1148">
        <f>SUM(I56:W56)</f>
        <v>0</v>
      </c>
      <c r="AC56" s="1111"/>
    </row>
    <row r="57" spans="1:29" s="398" customFormat="1" ht="36.75" customHeight="1" thickBot="1" x14ac:dyDescent="0.45">
      <c r="A57" s="1232"/>
      <c r="B57" s="1197"/>
      <c r="C57" s="1214"/>
      <c r="D57" s="1165" t="s">
        <v>223</v>
      </c>
      <c r="E57" s="1077" t="s">
        <v>16</v>
      </c>
      <c r="F57" s="1078"/>
      <c r="G57" s="1078"/>
      <c r="H57" s="1108"/>
      <c r="I57" s="1127">
        <f t="shared" ref="I57:V57" si="26">SUM(I55,I56)</f>
        <v>1</v>
      </c>
      <c r="J57" s="1127">
        <f t="shared" si="26"/>
        <v>6</v>
      </c>
      <c r="K57" s="1127">
        <f t="shared" si="26"/>
        <v>0</v>
      </c>
      <c r="L57" s="1127">
        <f t="shared" si="26"/>
        <v>11</v>
      </c>
      <c r="M57" s="1129">
        <f t="shared" si="26"/>
        <v>2.5</v>
      </c>
      <c r="N57" s="1127">
        <f t="shared" si="26"/>
        <v>0</v>
      </c>
      <c r="O57" s="1129">
        <f t="shared" si="26"/>
        <v>8.6</v>
      </c>
      <c r="P57" s="1127">
        <f t="shared" si="26"/>
        <v>0</v>
      </c>
      <c r="Q57" s="1127">
        <f t="shared" si="26"/>
        <v>0</v>
      </c>
      <c r="R57" s="1127">
        <f t="shared" si="26"/>
        <v>0</v>
      </c>
      <c r="S57" s="1127">
        <f t="shared" si="26"/>
        <v>0</v>
      </c>
      <c r="T57" s="1127">
        <f t="shared" si="26"/>
        <v>0</v>
      </c>
      <c r="U57" s="1127">
        <f t="shared" si="26"/>
        <v>0</v>
      </c>
      <c r="V57" s="1127">
        <f t="shared" si="26"/>
        <v>0</v>
      </c>
      <c r="W57" s="1127">
        <f>SUM(W55,W56)</f>
        <v>0</v>
      </c>
      <c r="X57" s="1127"/>
      <c r="Y57" s="1127"/>
      <c r="Z57" s="1127"/>
      <c r="AA57" s="1127"/>
      <c r="AB57" s="1149">
        <f>SUM(AB55,AB56)</f>
        <v>29.1</v>
      </c>
      <c r="AC57" s="1111"/>
    </row>
    <row r="58" spans="1:29" s="398" customFormat="1" ht="36.75" customHeight="1" thickBot="1" x14ac:dyDescent="0.45">
      <c r="A58" s="1224"/>
      <c r="B58" s="1226" t="s">
        <v>108</v>
      </c>
      <c r="C58" s="1228"/>
      <c r="D58" s="1170">
        <v>0.37</v>
      </c>
      <c r="E58" s="1166" t="s">
        <v>18</v>
      </c>
      <c r="F58" s="1070"/>
      <c r="G58" s="1070"/>
      <c r="H58" s="1071"/>
      <c r="I58" s="417">
        <f>SUM(I46,I49,I52,I55)</f>
        <v>3</v>
      </c>
      <c r="J58" s="417">
        <f t="shared" ref="J58:W58" si="27">SUM(J46,J49,J52,J55)</f>
        <v>54</v>
      </c>
      <c r="K58" s="417">
        <f t="shared" si="27"/>
        <v>0</v>
      </c>
      <c r="L58" s="417">
        <f t="shared" si="27"/>
        <v>16</v>
      </c>
      <c r="M58" s="450">
        <f t="shared" si="27"/>
        <v>4.5</v>
      </c>
      <c r="N58" s="417">
        <f t="shared" si="27"/>
        <v>0</v>
      </c>
      <c r="O58" s="450">
        <f t="shared" si="27"/>
        <v>11.2</v>
      </c>
      <c r="P58" s="417">
        <f t="shared" si="27"/>
        <v>0</v>
      </c>
      <c r="Q58" s="417">
        <f t="shared" si="27"/>
        <v>0</v>
      </c>
      <c r="R58" s="417">
        <f t="shared" si="27"/>
        <v>0</v>
      </c>
      <c r="S58" s="417">
        <f t="shared" si="27"/>
        <v>3</v>
      </c>
      <c r="T58" s="417">
        <f t="shared" si="27"/>
        <v>0</v>
      </c>
      <c r="U58" s="417">
        <f t="shared" si="27"/>
        <v>0</v>
      </c>
      <c r="V58" s="417">
        <f t="shared" si="27"/>
        <v>0</v>
      </c>
      <c r="W58" s="417">
        <f t="shared" si="27"/>
        <v>0</v>
      </c>
      <c r="X58" s="417"/>
      <c r="Y58" s="417"/>
      <c r="Z58" s="417"/>
      <c r="AA58" s="417"/>
      <c r="AB58" s="1138">
        <f>SUM(I58:W58)</f>
        <v>91.7</v>
      </c>
      <c r="AC58" s="1111"/>
    </row>
    <row r="59" spans="1:29" s="398" customFormat="1" ht="36.75" customHeight="1" thickBot="1" x14ac:dyDescent="0.45">
      <c r="A59" s="1225"/>
      <c r="B59" s="1227"/>
      <c r="C59" s="1229"/>
      <c r="D59" s="1170">
        <v>0.5</v>
      </c>
      <c r="E59" s="1167" t="s">
        <v>15</v>
      </c>
      <c r="F59" s="429"/>
      <c r="G59" s="429"/>
      <c r="H59" s="430"/>
      <c r="I59" s="417">
        <f>SUM(I47,I50,I53,I56,)</f>
        <v>46</v>
      </c>
      <c r="J59" s="417">
        <f t="shared" ref="J59:W59" si="28">SUM(J47,J50,J53,J56,)</f>
        <v>90</v>
      </c>
      <c r="K59" s="417">
        <f t="shared" si="28"/>
        <v>0</v>
      </c>
      <c r="L59" s="417">
        <f t="shared" si="28"/>
        <v>15</v>
      </c>
      <c r="M59" s="417">
        <f t="shared" si="28"/>
        <v>0</v>
      </c>
      <c r="N59" s="417">
        <f t="shared" si="28"/>
        <v>0</v>
      </c>
      <c r="O59" s="417">
        <f t="shared" si="28"/>
        <v>0</v>
      </c>
      <c r="P59" s="417">
        <f t="shared" si="28"/>
        <v>0</v>
      </c>
      <c r="Q59" s="417">
        <f t="shared" si="28"/>
        <v>0</v>
      </c>
      <c r="R59" s="417">
        <f t="shared" si="28"/>
        <v>0</v>
      </c>
      <c r="S59" s="417">
        <f t="shared" si="28"/>
        <v>8</v>
      </c>
      <c r="T59" s="417">
        <f t="shared" si="28"/>
        <v>0</v>
      </c>
      <c r="U59" s="417">
        <f t="shared" si="28"/>
        <v>0</v>
      </c>
      <c r="V59" s="417">
        <f t="shared" si="28"/>
        <v>0</v>
      </c>
      <c r="W59" s="417">
        <f t="shared" si="28"/>
        <v>0</v>
      </c>
      <c r="X59" s="417"/>
      <c r="Y59" s="417"/>
      <c r="Z59" s="417"/>
      <c r="AA59" s="417"/>
      <c r="AB59" s="1138">
        <f t="shared" ref="AB59:AB60" si="29">SUM(I59:W59)</f>
        <v>159</v>
      </c>
      <c r="AC59" s="1111"/>
    </row>
    <row r="60" spans="1:29" s="398" customFormat="1" ht="36.75" customHeight="1" thickBot="1" x14ac:dyDescent="0.45">
      <c r="A60" s="1225"/>
      <c r="B60" s="1227"/>
      <c r="C60" s="1229"/>
      <c r="D60" s="1170">
        <v>0.435</v>
      </c>
      <c r="E60" s="1168" t="s">
        <v>16</v>
      </c>
      <c r="F60" s="432"/>
      <c r="G60" s="432"/>
      <c r="H60" s="433"/>
      <c r="I60" s="417">
        <f>SUM(I58:I59)</f>
        <v>49</v>
      </c>
      <c r="J60" s="972">
        <f t="shared" ref="J60:W60" si="30">SUM(J58:J59)</f>
        <v>144</v>
      </c>
      <c r="K60" s="417">
        <f t="shared" si="30"/>
        <v>0</v>
      </c>
      <c r="L60" s="417">
        <f t="shared" si="30"/>
        <v>31</v>
      </c>
      <c r="M60" s="450">
        <f t="shared" si="30"/>
        <v>4.5</v>
      </c>
      <c r="N60" s="417">
        <f t="shared" si="30"/>
        <v>0</v>
      </c>
      <c r="O60" s="450">
        <f t="shared" si="30"/>
        <v>11.2</v>
      </c>
      <c r="P60" s="417">
        <f t="shared" si="30"/>
        <v>0</v>
      </c>
      <c r="Q60" s="417">
        <f t="shared" si="30"/>
        <v>0</v>
      </c>
      <c r="R60" s="417">
        <f t="shared" si="30"/>
        <v>0</v>
      </c>
      <c r="S60" s="417">
        <f t="shared" si="30"/>
        <v>11</v>
      </c>
      <c r="T60" s="417">
        <f t="shared" si="30"/>
        <v>0</v>
      </c>
      <c r="U60" s="1126">
        <f t="shared" si="30"/>
        <v>0</v>
      </c>
      <c r="V60" s="417">
        <f t="shared" si="30"/>
        <v>0</v>
      </c>
      <c r="W60" s="417">
        <f t="shared" si="30"/>
        <v>0</v>
      </c>
      <c r="X60" s="417"/>
      <c r="Y60" s="417"/>
      <c r="Z60" s="417"/>
      <c r="AA60" s="417"/>
      <c r="AB60" s="1138">
        <f t="shared" si="29"/>
        <v>250.7</v>
      </c>
      <c r="AC60" s="1111"/>
    </row>
    <row r="61" spans="1:29" s="398" customFormat="1" ht="36.75" customHeight="1" thickBot="1" x14ac:dyDescent="0.45">
      <c r="A61" s="1217">
        <v>14</v>
      </c>
      <c r="B61" s="1218" t="s">
        <v>175</v>
      </c>
      <c r="C61" s="1220" t="s">
        <v>166</v>
      </c>
      <c r="D61" s="1124" t="s">
        <v>221</v>
      </c>
      <c r="E61" s="1163" t="s">
        <v>18</v>
      </c>
      <c r="F61" s="414"/>
      <c r="G61" s="414"/>
      <c r="H61" s="415"/>
      <c r="I61" s="1120">
        <v>0</v>
      </c>
      <c r="J61" s="1120">
        <v>52</v>
      </c>
      <c r="K61" s="1120">
        <v>0</v>
      </c>
      <c r="L61" s="1120">
        <v>0</v>
      </c>
      <c r="M61" s="1120">
        <v>0</v>
      </c>
      <c r="N61" s="1120">
        <v>0</v>
      </c>
      <c r="O61" s="1120">
        <v>0</v>
      </c>
      <c r="P61" s="1120">
        <v>0</v>
      </c>
      <c r="Q61" s="1120">
        <v>0</v>
      </c>
      <c r="R61" s="1120">
        <v>0</v>
      </c>
      <c r="S61" s="1120">
        <v>0</v>
      </c>
      <c r="T61" s="1120">
        <v>0</v>
      </c>
      <c r="U61" s="1120">
        <v>0</v>
      </c>
      <c r="V61" s="1120">
        <v>0</v>
      </c>
      <c r="W61" s="1120">
        <v>0</v>
      </c>
      <c r="X61" s="1120"/>
      <c r="Y61" s="1120"/>
      <c r="Z61" s="1120"/>
      <c r="AA61" s="1120"/>
      <c r="AB61" s="1143">
        <f>SUM(I61:W61)</f>
        <v>52</v>
      </c>
      <c r="AC61" s="1111"/>
    </row>
    <row r="62" spans="1:29" s="398" customFormat="1" ht="36.75" customHeight="1" thickBot="1" x14ac:dyDescent="0.45">
      <c r="A62" s="1190"/>
      <c r="B62" s="1219"/>
      <c r="C62" s="1206"/>
      <c r="D62" s="1124" t="s">
        <v>221</v>
      </c>
      <c r="E62" s="419" t="s">
        <v>15</v>
      </c>
      <c r="F62" s="400"/>
      <c r="G62" s="400"/>
      <c r="H62" s="421"/>
      <c r="I62" s="1120">
        <v>0</v>
      </c>
      <c r="J62" s="1120">
        <v>38</v>
      </c>
      <c r="K62" s="1120">
        <v>0</v>
      </c>
      <c r="L62" s="1120">
        <v>0</v>
      </c>
      <c r="M62" s="1120">
        <v>0</v>
      </c>
      <c r="N62" s="1120">
        <v>0</v>
      </c>
      <c r="O62" s="1120">
        <v>0</v>
      </c>
      <c r="P62" s="1120">
        <v>0</v>
      </c>
      <c r="Q62" s="1120">
        <v>16</v>
      </c>
      <c r="R62" s="1120">
        <v>0</v>
      </c>
      <c r="S62" s="1120">
        <v>0</v>
      </c>
      <c r="T62" s="1120">
        <v>0</v>
      </c>
      <c r="U62" s="1120">
        <v>25.94</v>
      </c>
      <c r="V62" s="1120">
        <v>0</v>
      </c>
      <c r="W62" s="1120">
        <v>0</v>
      </c>
      <c r="X62" s="1120"/>
      <c r="Y62" s="1120"/>
      <c r="Z62" s="1120"/>
      <c r="AA62" s="1120"/>
      <c r="AB62" s="1143">
        <f>SUM(I62:W62)</f>
        <v>79.94</v>
      </c>
      <c r="AC62" s="1111"/>
    </row>
    <row r="63" spans="1:29" s="398" customFormat="1" ht="36.75" customHeight="1" thickBot="1" x14ac:dyDescent="0.45">
      <c r="A63" s="1190"/>
      <c r="B63" s="1219"/>
      <c r="C63" s="1206"/>
      <c r="D63" s="1124" t="s">
        <v>221</v>
      </c>
      <c r="E63" s="1169" t="s">
        <v>16</v>
      </c>
      <c r="F63" s="422"/>
      <c r="G63" s="422"/>
      <c r="H63" s="423"/>
      <c r="I63" s="1120">
        <f t="shared" ref="I63:AB63" si="31">SUM(I61,I62)</f>
        <v>0</v>
      </c>
      <c r="J63" s="1120">
        <f t="shared" si="31"/>
        <v>90</v>
      </c>
      <c r="K63" s="1120">
        <f t="shared" si="31"/>
        <v>0</v>
      </c>
      <c r="L63" s="1120">
        <f t="shared" si="31"/>
        <v>0</v>
      </c>
      <c r="M63" s="1120">
        <f t="shared" si="31"/>
        <v>0</v>
      </c>
      <c r="N63" s="1120">
        <f t="shared" si="31"/>
        <v>0</v>
      </c>
      <c r="O63" s="1120">
        <f t="shared" si="31"/>
        <v>0</v>
      </c>
      <c r="P63" s="1120">
        <f t="shared" si="31"/>
        <v>0</v>
      </c>
      <c r="Q63" s="1120">
        <f t="shared" si="31"/>
        <v>16</v>
      </c>
      <c r="R63" s="1120">
        <f t="shared" si="31"/>
        <v>0</v>
      </c>
      <c r="S63" s="1120">
        <f t="shared" si="31"/>
        <v>0</v>
      </c>
      <c r="T63" s="1120">
        <f t="shared" si="31"/>
        <v>0</v>
      </c>
      <c r="U63" s="1120">
        <f t="shared" si="31"/>
        <v>25.94</v>
      </c>
      <c r="V63" s="1120">
        <f t="shared" si="31"/>
        <v>0</v>
      </c>
      <c r="W63" s="1120">
        <f t="shared" si="31"/>
        <v>0</v>
      </c>
      <c r="X63" s="1120"/>
      <c r="Y63" s="1120"/>
      <c r="Z63" s="1120"/>
      <c r="AA63" s="1120"/>
      <c r="AB63" s="1143">
        <f t="shared" si="31"/>
        <v>131.94</v>
      </c>
      <c r="AC63" s="1111"/>
    </row>
    <row r="64" spans="1:29" s="427" customFormat="1" ht="36.75" customHeight="1" thickBot="1" x14ac:dyDescent="0.45">
      <c r="A64" s="1225"/>
      <c r="B64" s="1227" t="s">
        <v>176</v>
      </c>
      <c r="C64" s="1227"/>
      <c r="D64" s="1171">
        <v>0.25</v>
      </c>
      <c r="E64" s="424" t="s">
        <v>18</v>
      </c>
      <c r="F64" s="425"/>
      <c r="G64" s="425"/>
      <c r="H64" s="426"/>
      <c r="I64" s="417">
        <f>SUM(I61)</f>
        <v>0</v>
      </c>
      <c r="J64" s="417">
        <f t="shared" ref="J64:AB64" si="32">SUM(J61)</f>
        <v>52</v>
      </c>
      <c r="K64" s="417">
        <f t="shared" si="32"/>
        <v>0</v>
      </c>
      <c r="L64" s="417">
        <f t="shared" si="32"/>
        <v>0</v>
      </c>
      <c r="M64" s="417">
        <f t="shared" si="32"/>
        <v>0</v>
      </c>
      <c r="N64" s="417">
        <f t="shared" si="32"/>
        <v>0</v>
      </c>
      <c r="O64" s="417">
        <f t="shared" si="32"/>
        <v>0</v>
      </c>
      <c r="P64" s="417">
        <f t="shared" si="32"/>
        <v>0</v>
      </c>
      <c r="Q64" s="417">
        <f t="shared" si="32"/>
        <v>0</v>
      </c>
      <c r="R64" s="417">
        <f t="shared" si="32"/>
        <v>0</v>
      </c>
      <c r="S64" s="417">
        <f t="shared" si="32"/>
        <v>0</v>
      </c>
      <c r="T64" s="417">
        <f t="shared" si="32"/>
        <v>0</v>
      </c>
      <c r="U64" s="417">
        <f t="shared" si="32"/>
        <v>0</v>
      </c>
      <c r="V64" s="417">
        <f t="shared" si="32"/>
        <v>0</v>
      </c>
      <c r="W64" s="417">
        <f t="shared" si="32"/>
        <v>0</v>
      </c>
      <c r="X64" s="417"/>
      <c r="Y64" s="417"/>
      <c r="Z64" s="417"/>
      <c r="AA64" s="417"/>
      <c r="AB64" s="1138">
        <f t="shared" si="32"/>
        <v>52</v>
      </c>
      <c r="AC64" s="1113"/>
    </row>
    <row r="65" spans="1:31" s="427" customFormat="1" ht="36.75" customHeight="1" thickBot="1" x14ac:dyDescent="0.45">
      <c r="A65" s="1225"/>
      <c r="B65" s="1227"/>
      <c r="C65" s="1227"/>
      <c r="D65" s="1171">
        <v>0.25</v>
      </c>
      <c r="E65" s="428" t="s">
        <v>15</v>
      </c>
      <c r="F65" s="429"/>
      <c r="G65" s="429"/>
      <c r="H65" s="430"/>
      <c r="I65" s="417">
        <f>SUM(I62)</f>
        <v>0</v>
      </c>
      <c r="J65" s="417">
        <f t="shared" ref="J65:AB65" si="33">SUM(J62)</f>
        <v>38</v>
      </c>
      <c r="K65" s="417">
        <f t="shared" si="33"/>
        <v>0</v>
      </c>
      <c r="L65" s="417">
        <f t="shared" si="33"/>
        <v>0</v>
      </c>
      <c r="M65" s="417">
        <f t="shared" si="33"/>
        <v>0</v>
      </c>
      <c r="N65" s="417">
        <f t="shared" si="33"/>
        <v>0</v>
      </c>
      <c r="O65" s="417">
        <f t="shared" si="33"/>
        <v>0</v>
      </c>
      <c r="P65" s="417">
        <f t="shared" si="33"/>
        <v>0</v>
      </c>
      <c r="Q65" s="417">
        <f t="shared" si="33"/>
        <v>16</v>
      </c>
      <c r="R65" s="417">
        <f t="shared" si="33"/>
        <v>0</v>
      </c>
      <c r="S65" s="417">
        <f>SUM(S62)</f>
        <v>0</v>
      </c>
      <c r="T65" s="417">
        <f t="shared" si="33"/>
        <v>0</v>
      </c>
      <c r="U65" s="1126">
        <f t="shared" si="33"/>
        <v>25.94</v>
      </c>
      <c r="V65" s="417">
        <f t="shared" si="33"/>
        <v>0</v>
      </c>
      <c r="W65" s="417">
        <f t="shared" si="33"/>
        <v>0</v>
      </c>
      <c r="X65" s="417"/>
      <c r="Y65" s="417"/>
      <c r="Z65" s="417"/>
      <c r="AA65" s="417"/>
      <c r="AB65" s="1138">
        <f t="shared" si="33"/>
        <v>79.94</v>
      </c>
      <c r="AC65" s="1113"/>
    </row>
    <row r="66" spans="1:31" s="427" customFormat="1" ht="36.75" customHeight="1" thickBot="1" x14ac:dyDescent="0.45">
      <c r="A66" s="1225"/>
      <c r="B66" s="1227"/>
      <c r="C66" s="1227"/>
      <c r="D66" s="1171">
        <v>0.25</v>
      </c>
      <c r="E66" s="431" t="s">
        <v>16</v>
      </c>
      <c r="F66" s="432"/>
      <c r="G66" s="432"/>
      <c r="H66" s="433"/>
      <c r="I66" s="417">
        <f>SUM(I64:I65)</f>
        <v>0</v>
      </c>
      <c r="J66" s="972">
        <f t="shared" ref="J66:W66" si="34">SUM(J64:J65)</f>
        <v>90</v>
      </c>
      <c r="K66" s="417">
        <f t="shared" si="34"/>
        <v>0</v>
      </c>
      <c r="L66" s="417">
        <f t="shared" si="34"/>
        <v>0</v>
      </c>
      <c r="M66" s="417">
        <f t="shared" si="34"/>
        <v>0</v>
      </c>
      <c r="N66" s="417">
        <f t="shared" si="34"/>
        <v>0</v>
      </c>
      <c r="O66" s="450">
        <f t="shared" si="34"/>
        <v>0</v>
      </c>
      <c r="P66" s="417">
        <f t="shared" si="34"/>
        <v>0</v>
      </c>
      <c r="Q66" s="417">
        <f t="shared" si="34"/>
        <v>16</v>
      </c>
      <c r="R66" s="417">
        <f t="shared" si="34"/>
        <v>0</v>
      </c>
      <c r="S66" s="417">
        <f t="shared" si="34"/>
        <v>0</v>
      </c>
      <c r="T66" s="417">
        <f t="shared" si="34"/>
        <v>0</v>
      </c>
      <c r="U66" s="1126">
        <f t="shared" si="34"/>
        <v>25.94</v>
      </c>
      <c r="V66" s="417">
        <f t="shared" si="34"/>
        <v>0</v>
      </c>
      <c r="W66" s="417">
        <f t="shared" si="34"/>
        <v>0</v>
      </c>
      <c r="X66" s="417"/>
      <c r="Y66" s="417"/>
      <c r="Z66" s="417"/>
      <c r="AA66" s="417"/>
      <c r="AB66" s="1138">
        <f>SUM(AB64:AB65)</f>
        <v>131.94</v>
      </c>
      <c r="AC66" s="1114"/>
    </row>
    <row r="67" spans="1:31" s="2" customFormat="1" ht="36.75" customHeight="1" thickBot="1" x14ac:dyDescent="0.45">
      <c r="A67" s="371">
        <v>10</v>
      </c>
      <c r="B67" s="372" t="s">
        <v>29</v>
      </c>
      <c r="C67" s="372" t="s">
        <v>30</v>
      </c>
      <c r="D67" s="373">
        <v>0.5</v>
      </c>
      <c r="E67" s="374" t="s">
        <v>31</v>
      </c>
      <c r="F67" s="372"/>
      <c r="G67" s="372"/>
      <c r="H67" s="375"/>
      <c r="I67" s="1130"/>
      <c r="J67" s="1130"/>
      <c r="K67" s="1130"/>
      <c r="L67" s="1130"/>
      <c r="M67" s="1130"/>
      <c r="N67" s="1130"/>
      <c r="O67" s="1120"/>
      <c r="P67" s="1120"/>
      <c r="Q67" s="1120"/>
      <c r="R67" s="1130"/>
      <c r="S67" s="1120"/>
      <c r="T67" s="1130"/>
      <c r="U67" s="1120"/>
      <c r="V67" s="1130"/>
      <c r="W67" s="1130"/>
      <c r="X67" s="1130"/>
      <c r="Y67" s="1130"/>
      <c r="Z67" s="1130"/>
      <c r="AA67" s="1130"/>
      <c r="AB67" s="1150"/>
      <c r="AC67" s="1115"/>
    </row>
    <row r="68" spans="1:31" s="439" customFormat="1" ht="36.75" customHeight="1" thickBot="1" x14ac:dyDescent="0.45">
      <c r="A68" s="436"/>
      <c r="B68" s="437" t="s">
        <v>32</v>
      </c>
      <c r="C68" s="1240"/>
      <c r="D68" s="1094" t="s">
        <v>199</v>
      </c>
      <c r="E68" s="486" t="s">
        <v>18</v>
      </c>
      <c r="F68" s="434"/>
      <c r="G68" s="434"/>
      <c r="H68" s="438"/>
      <c r="I68" s="972">
        <f t="shared" ref="I68:AB68" si="35">SUM(I10,I16,I22,I43,I58,I64)</f>
        <v>542</v>
      </c>
      <c r="J68" s="972">
        <f t="shared" si="35"/>
        <v>1386</v>
      </c>
      <c r="K68" s="972">
        <f t="shared" si="35"/>
        <v>0</v>
      </c>
      <c r="L68" s="972">
        <f t="shared" si="35"/>
        <v>74</v>
      </c>
      <c r="M68" s="1131">
        <f t="shared" si="35"/>
        <v>20.5</v>
      </c>
      <c r="N68" s="972">
        <f t="shared" si="35"/>
        <v>10</v>
      </c>
      <c r="O68" s="972">
        <f t="shared" si="35"/>
        <v>84</v>
      </c>
      <c r="P68" s="972">
        <f t="shared" si="35"/>
        <v>0</v>
      </c>
      <c r="Q68" s="972">
        <f t="shared" si="35"/>
        <v>21</v>
      </c>
      <c r="R68" s="972">
        <f t="shared" si="35"/>
        <v>0</v>
      </c>
      <c r="S68" s="972">
        <f t="shared" si="35"/>
        <v>178</v>
      </c>
      <c r="T68" s="972">
        <f t="shared" si="35"/>
        <v>0</v>
      </c>
      <c r="U68" s="972">
        <f t="shared" si="35"/>
        <v>0</v>
      </c>
      <c r="V68" s="972">
        <f t="shared" si="35"/>
        <v>0</v>
      </c>
      <c r="W68" s="972">
        <f t="shared" si="35"/>
        <v>0</v>
      </c>
      <c r="X68" s="972"/>
      <c r="Y68" s="972"/>
      <c r="Z68" s="972"/>
      <c r="AA68" s="972"/>
      <c r="AB68" s="1139">
        <f t="shared" si="35"/>
        <v>2315.5</v>
      </c>
      <c r="AC68" s="1116"/>
    </row>
    <row r="69" spans="1:31" s="439" customFormat="1" ht="36.75" customHeight="1" thickBot="1" x14ac:dyDescent="0.45">
      <c r="A69" s="440"/>
      <c r="B69" s="441"/>
      <c r="C69" s="1203"/>
      <c r="D69" s="1095" t="s">
        <v>204</v>
      </c>
      <c r="E69" s="487" t="s">
        <v>33</v>
      </c>
      <c r="F69" s="409"/>
      <c r="G69" s="409"/>
      <c r="H69" s="410"/>
      <c r="I69" s="972">
        <f t="shared" ref="I69:AB69" si="36">SUM(I11,I17,I23,I44,I59,I65)</f>
        <v>556</v>
      </c>
      <c r="J69" s="972">
        <f t="shared" si="36"/>
        <v>1006</v>
      </c>
      <c r="K69" s="972">
        <f t="shared" si="36"/>
        <v>0</v>
      </c>
      <c r="L69" s="972">
        <f t="shared" si="36"/>
        <v>71</v>
      </c>
      <c r="M69" s="1131">
        <f t="shared" si="36"/>
        <v>21</v>
      </c>
      <c r="N69" s="972">
        <f t="shared" si="36"/>
        <v>9.5</v>
      </c>
      <c r="O69" s="972">
        <f t="shared" si="36"/>
        <v>49.5</v>
      </c>
      <c r="P69" s="972">
        <f t="shared" si="36"/>
        <v>22</v>
      </c>
      <c r="Q69" s="972">
        <f t="shared" si="36"/>
        <v>52</v>
      </c>
      <c r="R69" s="972">
        <f t="shared" si="36"/>
        <v>120</v>
      </c>
      <c r="S69" s="972">
        <f t="shared" si="36"/>
        <v>111</v>
      </c>
      <c r="T69" s="972">
        <f t="shared" si="36"/>
        <v>0</v>
      </c>
      <c r="U69" s="972">
        <f t="shared" si="36"/>
        <v>149.5</v>
      </c>
      <c r="V69" s="972">
        <f t="shared" si="36"/>
        <v>0</v>
      </c>
      <c r="W69" s="972">
        <f t="shared" si="36"/>
        <v>0</v>
      </c>
      <c r="X69" s="972"/>
      <c r="Y69" s="972"/>
      <c r="Z69" s="972"/>
      <c r="AA69" s="972"/>
      <c r="AB69" s="1139">
        <f t="shared" si="36"/>
        <v>2167.5</v>
      </c>
      <c r="AC69" s="1116"/>
      <c r="AD69" s="442"/>
    </row>
    <row r="70" spans="1:31" s="439" customFormat="1" ht="36.75" customHeight="1" thickBot="1" x14ac:dyDescent="0.45">
      <c r="A70" s="443"/>
      <c r="B70" s="444"/>
      <c r="C70" s="1241"/>
      <c r="D70" s="1096" t="s">
        <v>208</v>
      </c>
      <c r="E70" s="445" t="s">
        <v>16</v>
      </c>
      <c r="F70" s="435"/>
      <c r="G70" s="435"/>
      <c r="H70" s="446"/>
      <c r="I70" s="972">
        <f>SUM(I68:I69)</f>
        <v>1098</v>
      </c>
      <c r="J70" s="972">
        <f>SUM(J68:J69)</f>
        <v>2392</v>
      </c>
      <c r="K70" s="972">
        <f t="shared" ref="K70:W70" si="37">SUM(K68:K69)</f>
        <v>0</v>
      </c>
      <c r="L70" s="1132">
        <f t="shared" si="37"/>
        <v>145</v>
      </c>
      <c r="M70" s="1133">
        <f t="shared" si="37"/>
        <v>41.5</v>
      </c>
      <c r="N70" s="1133">
        <f t="shared" si="37"/>
        <v>19.5</v>
      </c>
      <c r="O70" s="1133">
        <f t="shared" si="37"/>
        <v>133.5</v>
      </c>
      <c r="P70" s="1132">
        <f t="shared" si="37"/>
        <v>22</v>
      </c>
      <c r="Q70" s="1132">
        <f t="shared" si="37"/>
        <v>73</v>
      </c>
      <c r="R70" s="1132">
        <f t="shared" si="37"/>
        <v>120</v>
      </c>
      <c r="S70" s="1134">
        <f t="shared" si="37"/>
        <v>289</v>
      </c>
      <c r="T70" s="1134">
        <f t="shared" si="37"/>
        <v>0</v>
      </c>
      <c r="U70" s="1135">
        <f t="shared" si="37"/>
        <v>149.5</v>
      </c>
      <c r="V70" s="1132">
        <f t="shared" si="37"/>
        <v>0</v>
      </c>
      <c r="W70" s="972">
        <f t="shared" si="37"/>
        <v>0</v>
      </c>
      <c r="X70" s="972"/>
      <c r="Y70" s="972"/>
      <c r="Z70" s="972"/>
      <c r="AA70" s="972"/>
      <c r="AB70" s="1139">
        <f>SUM(AB68:AB69)</f>
        <v>4483</v>
      </c>
      <c r="AC70" s="1116"/>
    </row>
    <row r="71" spans="1:31" s="439" customFormat="1" ht="13.9" x14ac:dyDescent="0.4">
      <c r="A71" s="1242"/>
      <c r="B71" s="1242"/>
      <c r="C71" s="1242"/>
      <c r="D71" s="1242"/>
      <c r="E71" s="1242"/>
      <c r="F71" s="1242"/>
      <c r="G71" s="1242"/>
      <c r="H71" s="1242"/>
      <c r="I71" s="1242"/>
      <c r="J71" s="1242"/>
      <c r="K71" s="1242"/>
      <c r="L71" s="1242"/>
      <c r="M71" s="1242"/>
      <c r="N71" s="1242"/>
      <c r="O71" s="1242"/>
      <c r="P71" s="1242"/>
      <c r="Q71" s="1242"/>
      <c r="R71" s="1242"/>
      <c r="S71" s="1242"/>
      <c r="T71" s="1242"/>
      <c r="U71" s="1242"/>
      <c r="V71" s="1242"/>
      <c r="W71" s="1242"/>
      <c r="X71" s="1091"/>
      <c r="Y71" s="1091"/>
      <c r="Z71" s="1091"/>
      <c r="AA71" s="1091"/>
      <c r="AB71" s="449"/>
      <c r="AE71" s="442"/>
    </row>
    <row r="72" spans="1:31" s="439" customFormat="1" ht="13.9" x14ac:dyDescent="0.4">
      <c r="A72" s="447" t="s">
        <v>202</v>
      </c>
      <c r="B72" s="447"/>
      <c r="C72" s="447"/>
      <c r="D72" s="447"/>
      <c r="E72" s="447"/>
      <c r="F72" s="447"/>
      <c r="G72" s="447"/>
      <c r="H72" s="447"/>
      <c r="I72" s="447"/>
      <c r="J72" s="447"/>
      <c r="K72" s="447"/>
      <c r="L72" s="447"/>
      <c r="M72" s="447"/>
      <c r="N72" s="447"/>
      <c r="O72" s="447"/>
      <c r="P72" s="447"/>
      <c r="Q72" s="447"/>
      <c r="R72" s="447"/>
      <c r="S72" s="447"/>
      <c r="T72" s="447"/>
      <c r="U72" s="447"/>
      <c r="V72" s="447"/>
      <c r="W72" s="447"/>
      <c r="X72" s="447"/>
      <c r="Y72" s="447"/>
      <c r="Z72" s="447"/>
      <c r="AA72" s="447"/>
      <c r="AB72" s="1151"/>
      <c r="AC72" s="447"/>
      <c r="AD72" s="447"/>
    </row>
    <row r="73" spans="1:31" s="439" customFormat="1" ht="13.9" x14ac:dyDescent="0.4">
      <c r="A73" s="1079"/>
      <c r="B73" s="1081"/>
      <c r="C73" s="1079"/>
      <c r="D73" s="1079"/>
      <c r="E73" s="1079"/>
      <c r="F73" s="1079"/>
      <c r="G73" s="1079"/>
      <c r="H73" s="1079"/>
      <c r="I73" s="1079"/>
      <c r="J73" s="1079"/>
      <c r="K73" s="447"/>
      <c r="L73" s="447"/>
      <c r="M73" s="447"/>
      <c r="N73" s="447"/>
      <c r="O73" s="447"/>
      <c r="P73" s="448"/>
      <c r="Q73" s="447"/>
      <c r="R73" s="447"/>
      <c r="S73" s="447"/>
      <c r="T73" s="447"/>
      <c r="U73" s="447"/>
      <c r="V73" s="447"/>
      <c r="W73" s="447"/>
      <c r="X73" s="447"/>
      <c r="Y73" s="447"/>
      <c r="Z73" s="447"/>
      <c r="AA73" s="447"/>
      <c r="AB73" s="449"/>
    </row>
    <row r="74" spans="1:31" s="439" customFormat="1" ht="13.9" x14ac:dyDescent="0.4">
      <c r="A74" s="447"/>
      <c r="B74" s="448" t="s">
        <v>70</v>
      </c>
      <c r="C74" s="448" t="s">
        <v>192</v>
      </c>
      <c r="D74" s="448"/>
      <c r="E74" s="447"/>
      <c r="F74" s="447"/>
      <c r="G74" s="447"/>
      <c r="H74" s="447"/>
      <c r="I74" s="447"/>
      <c r="J74" s="447"/>
      <c r="K74" s="447"/>
      <c r="L74" s="447"/>
      <c r="M74" s="447"/>
      <c r="N74" s="447"/>
      <c r="O74" s="448" t="s">
        <v>193</v>
      </c>
      <c r="P74" s="448"/>
      <c r="Q74" s="447"/>
      <c r="R74" s="447"/>
      <c r="S74" s="447"/>
      <c r="T74" s="447"/>
      <c r="U74" s="447"/>
      <c r="V74" s="447"/>
      <c r="W74" s="447"/>
      <c r="X74" s="447"/>
      <c r="Y74" s="447"/>
      <c r="Z74" s="447"/>
      <c r="AA74" s="447"/>
      <c r="AB74" s="449"/>
    </row>
    <row r="75" spans="1:31" s="439" customFormat="1" ht="13.9" x14ac:dyDescent="0.4">
      <c r="A75" s="447"/>
      <c r="B75" s="447"/>
      <c r="C75" s="1079"/>
      <c r="D75" s="1079"/>
      <c r="E75" s="1079"/>
      <c r="F75" s="447"/>
      <c r="G75" s="447"/>
      <c r="H75" s="447"/>
      <c r="I75" s="447"/>
      <c r="J75" s="447"/>
      <c r="K75" s="447"/>
      <c r="L75" s="447"/>
      <c r="M75" s="447"/>
      <c r="N75" s="447"/>
      <c r="O75" s="447"/>
      <c r="P75" s="447"/>
      <c r="Q75" s="447"/>
      <c r="R75" s="447"/>
      <c r="S75" s="447"/>
      <c r="T75" s="447"/>
      <c r="U75" s="447"/>
      <c r="V75" s="447"/>
      <c r="W75" s="447"/>
      <c r="X75" s="447"/>
      <c r="Y75" s="447"/>
      <c r="Z75" s="447"/>
      <c r="AA75" s="447"/>
      <c r="AB75" s="449"/>
    </row>
    <row r="76" spans="1:31" s="439" customFormat="1" ht="13.9" x14ac:dyDescent="0.4">
      <c r="A76" s="447"/>
      <c r="B76" s="447"/>
      <c r="C76" s="1079"/>
      <c r="D76" s="1080"/>
      <c r="E76" s="1079"/>
      <c r="F76" s="447"/>
      <c r="G76" s="447"/>
      <c r="H76" s="447"/>
      <c r="I76" s="447"/>
      <c r="J76" s="447"/>
      <c r="K76" s="447"/>
      <c r="L76" s="447"/>
      <c r="M76" s="447"/>
      <c r="N76" s="447"/>
      <c r="O76" s="447"/>
      <c r="P76" s="447"/>
      <c r="Q76" s="447"/>
      <c r="R76" s="447"/>
      <c r="S76" s="447"/>
      <c r="T76" s="447"/>
      <c r="U76" s="447"/>
      <c r="V76" s="447"/>
      <c r="W76" s="447"/>
      <c r="X76" s="447"/>
      <c r="Y76" s="447"/>
      <c r="Z76" s="447"/>
      <c r="AA76" s="447"/>
      <c r="AB76" s="449"/>
    </row>
    <row r="77" spans="1:31" s="439" customFormat="1" ht="13.9" x14ac:dyDescent="0.4">
      <c r="A77" s="447"/>
      <c r="B77" s="447"/>
      <c r="C77" s="1079"/>
      <c r="D77" s="1080"/>
      <c r="E77" s="1079"/>
      <c r="F77" s="447"/>
      <c r="G77" s="447"/>
      <c r="H77" s="447"/>
      <c r="I77" s="447"/>
      <c r="J77" s="447"/>
      <c r="K77" s="447"/>
      <c r="L77" s="447"/>
      <c r="M77" s="447"/>
      <c r="N77" s="447"/>
      <c r="O77" s="447"/>
      <c r="P77" s="447"/>
      <c r="Q77" s="447"/>
      <c r="R77" s="447"/>
      <c r="S77" s="447"/>
      <c r="T77" s="447"/>
      <c r="U77" s="447"/>
      <c r="V77" s="447"/>
      <c r="W77" s="447"/>
      <c r="X77" s="447"/>
      <c r="Y77" s="447"/>
      <c r="Z77" s="447"/>
      <c r="AA77" s="447"/>
      <c r="AB77" s="449"/>
    </row>
    <row r="78" spans="1:31" s="439" customFormat="1" ht="13.9" x14ac:dyDescent="0.4">
      <c r="A78" s="447"/>
      <c r="B78" s="447"/>
      <c r="C78" s="1079"/>
      <c r="D78" s="1079"/>
      <c r="E78" s="1079"/>
      <c r="F78" s="447"/>
      <c r="G78" s="447"/>
      <c r="H78" s="447"/>
      <c r="I78" s="447"/>
      <c r="J78" s="447"/>
      <c r="K78" s="447"/>
      <c r="L78" s="447"/>
      <c r="M78" s="447"/>
      <c r="N78" s="447"/>
      <c r="O78" s="447"/>
      <c r="P78" s="447"/>
      <c r="Q78" s="447"/>
      <c r="R78" s="447"/>
      <c r="S78" s="447"/>
      <c r="T78" s="447"/>
      <c r="U78" s="447"/>
      <c r="V78" s="447"/>
      <c r="W78" s="447"/>
      <c r="X78" s="447"/>
      <c r="Y78" s="447"/>
      <c r="Z78" s="447"/>
      <c r="AA78" s="447"/>
      <c r="AB78" s="449"/>
    </row>
    <row r="79" spans="1:31" s="439" customFormat="1" ht="13.9" x14ac:dyDescent="0.4">
      <c r="A79" s="447"/>
      <c r="B79" s="447"/>
      <c r="C79" s="447"/>
      <c r="D79" s="447"/>
      <c r="E79" s="447"/>
      <c r="F79" s="447"/>
      <c r="G79" s="447"/>
      <c r="H79" s="447"/>
      <c r="I79" s="447"/>
      <c r="J79" s="447"/>
      <c r="K79" s="447"/>
      <c r="L79" s="447"/>
      <c r="M79" s="447"/>
      <c r="N79" s="447"/>
      <c r="O79" s="447"/>
      <c r="P79" s="447"/>
      <c r="Q79" s="447"/>
      <c r="R79" s="447"/>
      <c r="S79" s="447"/>
      <c r="T79" s="447"/>
      <c r="U79" s="447"/>
      <c r="V79" s="447"/>
      <c r="W79" s="447"/>
      <c r="X79" s="447"/>
      <c r="Y79" s="447"/>
      <c r="Z79" s="447"/>
      <c r="AA79" s="447"/>
      <c r="AB79" s="449"/>
    </row>
    <row r="80" spans="1:31" s="439" customFormat="1" ht="13.9" x14ac:dyDescent="0.4">
      <c r="A80" s="447"/>
      <c r="B80" s="447"/>
      <c r="C80" s="447"/>
      <c r="D80" s="447"/>
      <c r="E80" s="447"/>
      <c r="F80" s="447"/>
      <c r="G80" s="447"/>
      <c r="H80" s="447"/>
      <c r="I80" s="447"/>
      <c r="J80" s="447"/>
      <c r="K80" s="447"/>
      <c r="L80" s="447"/>
      <c r="M80" s="447"/>
      <c r="N80" s="447"/>
      <c r="O80" s="447"/>
      <c r="P80" s="447"/>
      <c r="Q80" s="447"/>
      <c r="R80" s="447"/>
      <c r="S80" s="447"/>
      <c r="T80" s="447"/>
      <c r="U80" s="447"/>
      <c r="V80" s="447"/>
      <c r="W80" s="447"/>
      <c r="X80" s="447"/>
      <c r="Y80" s="447"/>
      <c r="Z80" s="447"/>
      <c r="AA80" s="447"/>
      <c r="AB80" s="449"/>
    </row>
    <row r="81" spans="1:28" s="439" customFormat="1" ht="13.9" x14ac:dyDescent="0.4">
      <c r="A81" s="447"/>
      <c r="B81" s="447"/>
      <c r="C81" s="447"/>
      <c r="D81" s="447"/>
      <c r="E81" s="447"/>
      <c r="F81" s="447"/>
      <c r="G81" s="447"/>
      <c r="H81" s="447"/>
      <c r="I81" s="447"/>
      <c r="J81" s="447"/>
      <c r="K81" s="447"/>
      <c r="L81" s="447"/>
      <c r="M81" s="447"/>
      <c r="N81" s="447"/>
      <c r="O81" s="447"/>
      <c r="P81" s="447"/>
      <c r="Q81" s="447"/>
      <c r="R81" s="447"/>
      <c r="S81" s="447"/>
      <c r="T81" s="447"/>
      <c r="U81" s="447"/>
      <c r="V81" s="447"/>
      <c r="W81" s="447"/>
      <c r="X81" s="447"/>
      <c r="Y81" s="447"/>
      <c r="Z81" s="447"/>
      <c r="AA81" s="447"/>
      <c r="AB81" s="449"/>
    </row>
    <row r="82" spans="1:28" s="439" customFormat="1" ht="13.9" x14ac:dyDescent="0.4">
      <c r="A82" s="447"/>
      <c r="B82" s="447"/>
      <c r="C82" s="447"/>
      <c r="D82" s="447"/>
      <c r="E82" s="447"/>
      <c r="F82" s="447"/>
      <c r="G82" s="447"/>
      <c r="H82" s="447"/>
      <c r="I82" s="447"/>
      <c r="J82" s="447"/>
      <c r="K82" s="447"/>
      <c r="L82" s="447"/>
      <c r="M82" s="447"/>
      <c r="N82" s="447"/>
      <c r="O82" s="447"/>
      <c r="P82" s="447"/>
      <c r="Q82" s="447"/>
      <c r="R82" s="447"/>
      <c r="S82" s="447"/>
      <c r="T82" s="447"/>
      <c r="U82" s="447"/>
      <c r="V82" s="447"/>
      <c r="W82" s="447"/>
      <c r="X82" s="447"/>
      <c r="Y82" s="447"/>
      <c r="Z82" s="447"/>
      <c r="AA82" s="447"/>
      <c r="AB82" s="449"/>
    </row>
    <row r="83" spans="1:28" s="439" customFormat="1" ht="13.9" x14ac:dyDescent="0.4">
      <c r="A83" s="447"/>
      <c r="B83" s="447"/>
      <c r="C83" s="447"/>
      <c r="D83" s="447"/>
      <c r="E83" s="447"/>
      <c r="F83" s="447"/>
      <c r="G83" s="447"/>
      <c r="H83" s="447"/>
      <c r="I83" s="447"/>
      <c r="J83" s="447"/>
      <c r="K83" s="447"/>
      <c r="L83" s="447"/>
      <c r="M83" s="447"/>
      <c r="N83" s="447"/>
      <c r="O83" s="447"/>
      <c r="P83" s="447"/>
      <c r="Q83" s="447"/>
      <c r="R83" s="447"/>
      <c r="S83" s="447"/>
      <c r="T83" s="447"/>
      <c r="U83" s="447"/>
      <c r="V83" s="447"/>
      <c r="W83" s="447"/>
      <c r="X83" s="447"/>
      <c r="Y83" s="447"/>
      <c r="Z83" s="447"/>
      <c r="AA83" s="447"/>
      <c r="AB83" s="449"/>
    </row>
    <row r="84" spans="1:28" s="439" customFormat="1" ht="13.9" x14ac:dyDescent="0.4">
      <c r="A84" s="447"/>
      <c r="B84" s="447"/>
      <c r="C84" s="447"/>
      <c r="D84" s="447"/>
      <c r="E84" s="447"/>
      <c r="F84" s="447"/>
      <c r="G84" s="447"/>
      <c r="H84" s="447"/>
      <c r="I84" s="447"/>
      <c r="J84" s="447"/>
      <c r="K84" s="447"/>
      <c r="L84" s="447"/>
      <c r="M84" s="447"/>
      <c r="N84" s="447"/>
      <c r="O84" s="447"/>
      <c r="P84" s="447"/>
      <c r="Q84" s="447"/>
      <c r="R84" s="447"/>
      <c r="S84" s="447"/>
      <c r="T84" s="447"/>
      <c r="U84" s="447"/>
      <c r="V84" s="447"/>
      <c r="W84" s="447"/>
      <c r="X84" s="447"/>
      <c r="Y84" s="447"/>
      <c r="Z84" s="447"/>
      <c r="AA84" s="447"/>
      <c r="AB84" s="449"/>
    </row>
    <row r="85" spans="1:28" s="439" customFormat="1" ht="13.9" x14ac:dyDescent="0.4">
      <c r="A85" s="447"/>
      <c r="B85" s="447"/>
      <c r="C85" s="447"/>
      <c r="D85" s="447"/>
      <c r="E85" s="447"/>
      <c r="F85" s="447"/>
      <c r="G85" s="447"/>
      <c r="H85" s="447"/>
      <c r="I85" s="447"/>
      <c r="J85" s="447"/>
      <c r="K85" s="447"/>
      <c r="L85" s="447"/>
      <c r="M85" s="447"/>
      <c r="N85" s="447"/>
      <c r="O85" s="447"/>
      <c r="P85" s="447"/>
      <c r="Q85" s="447"/>
      <c r="R85" s="447"/>
      <c r="S85" s="447"/>
      <c r="T85" s="447"/>
      <c r="U85" s="447"/>
      <c r="V85" s="447"/>
      <c r="W85" s="447"/>
      <c r="X85" s="447"/>
      <c r="Y85" s="447"/>
      <c r="Z85" s="447"/>
      <c r="AA85" s="447"/>
      <c r="AB85" s="449"/>
    </row>
    <row r="86" spans="1:28" s="439" customFormat="1" ht="13.9" x14ac:dyDescent="0.4">
      <c r="A86" s="447"/>
      <c r="B86" s="447"/>
      <c r="C86" s="447"/>
      <c r="D86" s="447"/>
      <c r="E86" s="447"/>
      <c r="F86" s="447"/>
      <c r="G86" s="447"/>
      <c r="H86" s="447"/>
      <c r="I86" s="447"/>
      <c r="J86" s="447"/>
      <c r="K86" s="447"/>
      <c r="L86" s="447"/>
      <c r="M86" s="447"/>
      <c r="N86" s="447"/>
      <c r="O86" s="447"/>
      <c r="P86" s="447"/>
      <c r="Q86" s="447"/>
      <c r="R86" s="447"/>
      <c r="S86" s="447"/>
      <c r="T86" s="447"/>
      <c r="U86" s="447"/>
      <c r="V86" s="447"/>
      <c r="W86" s="447"/>
      <c r="X86" s="447"/>
      <c r="Y86" s="447"/>
      <c r="Z86" s="447"/>
      <c r="AA86" s="447"/>
      <c r="AB86" s="449"/>
    </row>
    <row r="87" spans="1:28" s="439" customFormat="1" ht="13.9" x14ac:dyDescent="0.4">
      <c r="A87" s="447"/>
      <c r="B87" s="447"/>
      <c r="C87" s="447"/>
      <c r="D87" s="447"/>
      <c r="E87" s="447"/>
      <c r="F87" s="447"/>
      <c r="G87" s="447"/>
      <c r="H87" s="447"/>
      <c r="I87" s="447"/>
      <c r="J87" s="447"/>
      <c r="K87" s="447"/>
      <c r="L87" s="447"/>
      <c r="M87" s="447"/>
      <c r="N87" s="447"/>
      <c r="O87" s="447"/>
      <c r="P87" s="447"/>
      <c r="Q87" s="447"/>
      <c r="R87" s="447"/>
      <c r="S87" s="447"/>
      <c r="T87" s="447"/>
      <c r="U87" s="447"/>
      <c r="V87" s="447"/>
      <c r="W87" s="447"/>
      <c r="X87" s="447"/>
      <c r="Y87" s="447"/>
      <c r="Z87" s="447"/>
      <c r="AA87" s="447"/>
      <c r="AB87" s="449"/>
    </row>
    <row r="88" spans="1:28" s="439" customFormat="1" ht="13.9" x14ac:dyDescent="0.4">
      <c r="A88" s="447"/>
      <c r="B88" s="447"/>
      <c r="C88" s="447"/>
      <c r="D88" s="447"/>
      <c r="E88" s="447"/>
      <c r="F88" s="447"/>
      <c r="G88" s="447"/>
      <c r="H88" s="447"/>
      <c r="I88" s="447"/>
      <c r="J88" s="447"/>
      <c r="K88" s="447"/>
      <c r="L88" s="447"/>
      <c r="M88" s="447"/>
      <c r="N88" s="447"/>
      <c r="O88" s="447"/>
      <c r="P88" s="447"/>
      <c r="Q88" s="447"/>
      <c r="R88" s="447"/>
      <c r="S88" s="447"/>
      <c r="T88" s="447"/>
      <c r="U88" s="447"/>
      <c r="V88" s="447"/>
      <c r="W88" s="447"/>
      <c r="X88" s="447"/>
      <c r="Y88" s="447"/>
      <c r="Z88" s="447"/>
      <c r="AA88" s="447"/>
      <c r="AB88" s="449"/>
    </row>
    <row r="89" spans="1:28" s="439" customFormat="1" ht="13.9" x14ac:dyDescent="0.4">
      <c r="A89" s="447"/>
      <c r="B89" s="447"/>
      <c r="C89" s="447"/>
      <c r="D89" s="447"/>
      <c r="E89" s="447"/>
      <c r="F89" s="447"/>
      <c r="G89" s="447"/>
      <c r="H89" s="447"/>
      <c r="I89" s="447"/>
      <c r="J89" s="447"/>
      <c r="K89" s="447"/>
      <c r="L89" s="447"/>
      <c r="M89" s="447"/>
      <c r="N89" s="447"/>
      <c r="O89" s="447"/>
      <c r="P89" s="447"/>
      <c r="Q89" s="447"/>
      <c r="R89" s="447"/>
      <c r="S89" s="447"/>
      <c r="T89" s="447"/>
      <c r="U89" s="447"/>
      <c r="V89" s="447"/>
      <c r="W89" s="447"/>
      <c r="X89" s="447"/>
      <c r="Y89" s="447"/>
      <c r="Z89" s="447"/>
      <c r="AA89" s="447"/>
      <c r="AB89" s="449"/>
    </row>
    <row r="90" spans="1:28" s="439" customFormat="1" ht="13.9" x14ac:dyDescent="0.4">
      <c r="A90" s="447"/>
      <c r="B90" s="447"/>
      <c r="C90" s="447"/>
      <c r="D90" s="447"/>
      <c r="E90" s="447"/>
      <c r="F90" s="447"/>
      <c r="G90" s="447"/>
      <c r="H90" s="447"/>
      <c r="I90" s="447"/>
      <c r="J90" s="447"/>
      <c r="K90" s="447"/>
      <c r="L90" s="447"/>
      <c r="M90" s="447"/>
      <c r="N90" s="447"/>
      <c r="O90" s="447"/>
      <c r="P90" s="447"/>
      <c r="Q90" s="447"/>
      <c r="R90" s="447"/>
      <c r="S90" s="447"/>
      <c r="T90" s="447"/>
      <c r="U90" s="447"/>
      <c r="V90" s="447"/>
      <c r="W90" s="447"/>
      <c r="X90" s="447"/>
      <c r="Y90" s="447"/>
      <c r="Z90" s="447"/>
      <c r="AA90" s="447"/>
      <c r="AB90" s="449"/>
    </row>
    <row r="91" spans="1:28" s="439" customFormat="1" ht="13.9" x14ac:dyDescent="0.4">
      <c r="A91" s="447"/>
      <c r="B91" s="447"/>
      <c r="C91" s="447"/>
      <c r="D91" s="447"/>
      <c r="E91" s="447"/>
      <c r="F91" s="447"/>
      <c r="G91" s="447"/>
      <c r="H91" s="447"/>
      <c r="I91" s="447"/>
      <c r="J91" s="447"/>
      <c r="K91" s="447"/>
      <c r="L91" s="447"/>
      <c r="M91" s="447"/>
      <c r="N91" s="447"/>
      <c r="O91" s="447"/>
      <c r="P91" s="447"/>
      <c r="Q91" s="447"/>
      <c r="R91" s="447"/>
      <c r="S91" s="447"/>
      <c r="T91" s="447"/>
      <c r="U91" s="447"/>
      <c r="V91" s="447"/>
      <c r="W91" s="447"/>
      <c r="X91" s="447"/>
      <c r="Y91" s="447"/>
      <c r="Z91" s="447"/>
      <c r="AA91" s="447"/>
      <c r="AB91" s="449"/>
    </row>
    <row r="92" spans="1:28" s="439" customFormat="1" ht="13.9" x14ac:dyDescent="0.4">
      <c r="A92" s="447"/>
      <c r="B92" s="447"/>
      <c r="C92" s="447"/>
      <c r="D92" s="447"/>
      <c r="E92" s="447"/>
      <c r="F92" s="447"/>
      <c r="G92" s="447"/>
      <c r="H92" s="447"/>
      <c r="I92" s="447"/>
      <c r="J92" s="447"/>
      <c r="K92" s="447"/>
      <c r="L92" s="447"/>
      <c r="M92" s="447"/>
      <c r="N92" s="447"/>
      <c r="O92" s="447"/>
      <c r="P92" s="447"/>
      <c r="Q92" s="447"/>
      <c r="R92" s="447"/>
      <c r="S92" s="447"/>
      <c r="T92" s="447"/>
      <c r="U92" s="447"/>
      <c r="V92" s="447"/>
      <c r="W92" s="447"/>
      <c r="X92" s="447"/>
      <c r="Y92" s="447"/>
      <c r="Z92" s="447"/>
      <c r="AA92" s="447"/>
      <c r="AB92" s="449"/>
    </row>
    <row r="93" spans="1:28" s="439" customFormat="1" ht="13.9" x14ac:dyDescent="0.4">
      <c r="A93" s="447"/>
      <c r="B93" s="447"/>
      <c r="C93" s="447"/>
      <c r="D93" s="447"/>
      <c r="E93" s="447"/>
      <c r="F93" s="447"/>
      <c r="G93" s="447"/>
      <c r="H93" s="447"/>
      <c r="I93" s="447"/>
      <c r="J93" s="447"/>
      <c r="K93" s="447"/>
      <c r="L93" s="447"/>
      <c r="M93" s="447"/>
      <c r="N93" s="447"/>
      <c r="O93" s="447"/>
      <c r="P93" s="447"/>
      <c r="Q93" s="447"/>
      <c r="R93" s="447"/>
      <c r="S93" s="447"/>
      <c r="T93" s="447"/>
      <c r="U93" s="447"/>
      <c r="V93" s="447"/>
      <c r="W93" s="447"/>
      <c r="X93" s="447"/>
      <c r="Y93" s="447"/>
      <c r="Z93" s="447"/>
      <c r="AA93" s="447"/>
      <c r="AB93" s="449"/>
    </row>
    <row r="94" spans="1:28" s="439" customFormat="1" ht="13.9" x14ac:dyDescent="0.4">
      <c r="A94" s="447"/>
      <c r="B94" s="447"/>
      <c r="C94" s="447"/>
      <c r="D94" s="447"/>
      <c r="E94" s="447"/>
      <c r="F94" s="447"/>
      <c r="G94" s="447"/>
      <c r="H94" s="447"/>
      <c r="I94" s="447"/>
      <c r="J94" s="447"/>
      <c r="K94" s="447"/>
      <c r="L94" s="447"/>
      <c r="M94" s="447"/>
      <c r="N94" s="447"/>
      <c r="O94" s="447"/>
      <c r="P94" s="447"/>
      <c r="Q94" s="447"/>
      <c r="R94" s="447"/>
      <c r="S94" s="447"/>
      <c r="T94" s="447"/>
      <c r="U94" s="447"/>
      <c r="V94" s="447"/>
      <c r="W94" s="447"/>
      <c r="X94" s="447"/>
      <c r="Y94" s="447"/>
      <c r="Z94" s="447"/>
      <c r="AA94" s="447"/>
      <c r="AB94" s="449"/>
    </row>
    <row r="95" spans="1:28" s="439" customFormat="1" ht="13.9" x14ac:dyDescent="0.4">
      <c r="A95" s="447"/>
      <c r="B95" s="447"/>
      <c r="C95" s="447"/>
      <c r="D95" s="447"/>
      <c r="E95" s="447"/>
      <c r="F95" s="447"/>
      <c r="G95" s="447"/>
      <c r="H95" s="447"/>
      <c r="I95" s="447"/>
      <c r="J95" s="447"/>
      <c r="K95" s="447"/>
      <c r="L95" s="447"/>
      <c r="M95" s="447"/>
      <c r="N95" s="447"/>
      <c r="O95" s="447"/>
      <c r="P95" s="447"/>
      <c r="Q95" s="447"/>
      <c r="R95" s="447"/>
      <c r="S95" s="447"/>
      <c r="T95" s="447"/>
      <c r="U95" s="447"/>
      <c r="V95" s="447"/>
      <c r="W95" s="447"/>
      <c r="X95" s="447"/>
      <c r="Y95" s="447"/>
      <c r="Z95" s="447"/>
      <c r="AA95" s="447"/>
      <c r="AB95" s="449"/>
    </row>
    <row r="96" spans="1:28" s="439" customFormat="1" ht="13.9" x14ac:dyDescent="0.4">
      <c r="A96" s="447"/>
      <c r="B96" s="447"/>
      <c r="C96" s="447"/>
      <c r="D96" s="447"/>
      <c r="E96" s="447"/>
      <c r="F96" s="447"/>
      <c r="G96" s="447"/>
      <c r="H96" s="447"/>
      <c r="I96" s="447"/>
      <c r="J96" s="447"/>
      <c r="K96" s="447"/>
      <c r="L96" s="447"/>
      <c r="M96" s="447"/>
      <c r="N96" s="447"/>
      <c r="O96" s="447"/>
      <c r="P96" s="447"/>
      <c r="Q96" s="447"/>
      <c r="R96" s="447"/>
      <c r="S96" s="447"/>
      <c r="T96" s="447"/>
      <c r="U96" s="447"/>
      <c r="V96" s="447"/>
      <c r="W96" s="447"/>
      <c r="X96" s="447"/>
      <c r="Y96" s="447"/>
      <c r="Z96" s="447"/>
      <c r="AA96" s="447"/>
      <c r="AB96" s="449"/>
    </row>
    <row r="97" spans="1:28" s="439" customFormat="1" ht="13.9" x14ac:dyDescent="0.4">
      <c r="A97" s="447"/>
      <c r="B97" s="447"/>
      <c r="C97" s="447"/>
      <c r="D97" s="447"/>
      <c r="E97" s="447"/>
      <c r="F97" s="447"/>
      <c r="G97" s="447"/>
      <c r="H97" s="447"/>
      <c r="I97" s="447"/>
      <c r="J97" s="447"/>
      <c r="K97" s="447"/>
      <c r="L97" s="447"/>
      <c r="M97" s="447"/>
      <c r="N97" s="447"/>
      <c r="O97" s="447"/>
      <c r="P97" s="447"/>
      <c r="Q97" s="447"/>
      <c r="R97" s="447"/>
      <c r="S97" s="447"/>
      <c r="T97" s="447"/>
      <c r="U97" s="447"/>
      <c r="V97" s="447"/>
      <c r="W97" s="447"/>
      <c r="X97" s="447"/>
      <c r="Y97" s="447"/>
      <c r="Z97" s="447"/>
      <c r="AA97" s="447"/>
      <c r="AB97" s="449"/>
    </row>
    <row r="98" spans="1:28" s="439" customFormat="1" ht="13.9" x14ac:dyDescent="0.4">
      <c r="A98" s="447"/>
      <c r="B98" s="447"/>
      <c r="C98" s="447"/>
      <c r="D98" s="447"/>
      <c r="E98" s="447"/>
      <c r="F98" s="447"/>
      <c r="G98" s="447"/>
      <c r="H98" s="447"/>
      <c r="I98" s="447"/>
      <c r="J98" s="447"/>
      <c r="K98" s="447"/>
      <c r="L98" s="447"/>
      <c r="M98" s="447"/>
      <c r="N98" s="447"/>
      <c r="O98" s="447"/>
      <c r="P98" s="447"/>
      <c r="Q98" s="447"/>
      <c r="R98" s="447"/>
      <c r="S98" s="447"/>
      <c r="T98" s="447"/>
      <c r="U98" s="447"/>
      <c r="V98" s="447"/>
      <c r="W98" s="447"/>
      <c r="X98" s="447"/>
      <c r="Y98" s="447"/>
      <c r="Z98" s="447"/>
      <c r="AA98" s="447"/>
      <c r="AB98" s="449"/>
    </row>
    <row r="99" spans="1:28" s="439" customFormat="1" ht="13.9" x14ac:dyDescent="0.4">
      <c r="A99" s="447"/>
      <c r="B99" s="447"/>
      <c r="C99" s="447"/>
      <c r="D99" s="447"/>
      <c r="E99" s="447"/>
      <c r="F99" s="447"/>
      <c r="G99" s="447"/>
      <c r="H99" s="447"/>
      <c r="I99" s="447"/>
      <c r="J99" s="447"/>
      <c r="K99" s="447"/>
      <c r="L99" s="447"/>
      <c r="M99" s="447"/>
      <c r="N99" s="447"/>
      <c r="O99" s="447"/>
      <c r="P99" s="447"/>
      <c r="Q99" s="447"/>
      <c r="R99" s="447"/>
      <c r="S99" s="447"/>
      <c r="T99" s="447"/>
      <c r="U99" s="447"/>
      <c r="V99" s="447"/>
      <c r="W99" s="447"/>
      <c r="X99" s="447"/>
      <c r="Y99" s="447"/>
      <c r="Z99" s="447"/>
      <c r="AA99" s="447"/>
      <c r="AB99" s="449"/>
    </row>
    <row r="100" spans="1:28" s="439" customFormat="1" ht="13.9" x14ac:dyDescent="0.4">
      <c r="A100" s="447"/>
      <c r="B100" s="447"/>
      <c r="C100" s="447"/>
      <c r="D100" s="447"/>
      <c r="E100" s="447"/>
      <c r="F100" s="447"/>
      <c r="G100" s="447"/>
      <c r="H100" s="447"/>
      <c r="I100" s="447"/>
      <c r="J100" s="447"/>
      <c r="K100" s="447"/>
      <c r="L100" s="447"/>
      <c r="M100" s="447"/>
      <c r="N100" s="447"/>
      <c r="O100" s="447"/>
      <c r="P100" s="447"/>
      <c r="Q100" s="447"/>
      <c r="R100" s="447"/>
      <c r="S100" s="447"/>
      <c r="T100" s="447"/>
      <c r="U100" s="447"/>
      <c r="V100" s="447"/>
      <c r="W100" s="447"/>
      <c r="X100" s="447"/>
      <c r="Y100" s="447"/>
      <c r="Z100" s="447"/>
      <c r="AA100" s="447"/>
      <c r="AB100" s="449"/>
    </row>
    <row r="101" spans="1:28" s="439" customFormat="1" ht="13.9" x14ac:dyDescent="0.4">
      <c r="A101" s="447"/>
      <c r="B101" s="447"/>
      <c r="C101" s="447"/>
      <c r="D101" s="447"/>
      <c r="E101" s="447"/>
      <c r="F101" s="447"/>
      <c r="G101" s="447"/>
      <c r="H101" s="447"/>
      <c r="I101" s="447"/>
      <c r="J101" s="447"/>
      <c r="K101" s="447"/>
      <c r="L101" s="447"/>
      <c r="M101" s="447"/>
      <c r="N101" s="447"/>
      <c r="O101" s="447"/>
      <c r="P101" s="447"/>
      <c r="Q101" s="447"/>
      <c r="R101" s="447"/>
      <c r="S101" s="447"/>
      <c r="T101" s="447"/>
      <c r="U101" s="447"/>
      <c r="V101" s="447"/>
      <c r="W101" s="447"/>
      <c r="X101" s="447"/>
      <c r="Y101" s="447"/>
      <c r="Z101" s="447"/>
      <c r="AA101" s="447"/>
      <c r="AB101" s="449"/>
    </row>
    <row r="102" spans="1:28" s="439" customFormat="1" ht="13.9" x14ac:dyDescent="0.4">
      <c r="A102" s="447"/>
      <c r="B102" s="447"/>
      <c r="C102" s="447"/>
      <c r="D102" s="447"/>
      <c r="E102" s="447"/>
      <c r="F102" s="447"/>
      <c r="G102" s="447"/>
      <c r="H102" s="447"/>
      <c r="I102" s="447"/>
      <c r="J102" s="447"/>
      <c r="K102" s="447"/>
      <c r="L102" s="447"/>
      <c r="M102" s="447"/>
      <c r="N102" s="447"/>
      <c r="O102" s="447"/>
      <c r="P102" s="447"/>
      <c r="Q102" s="447"/>
      <c r="R102" s="447"/>
      <c r="S102" s="447"/>
      <c r="T102" s="447"/>
      <c r="U102" s="447"/>
      <c r="V102" s="447"/>
      <c r="W102" s="447"/>
      <c r="X102" s="447"/>
      <c r="Y102" s="447"/>
      <c r="Z102" s="447"/>
      <c r="AA102" s="447"/>
      <c r="AB102" s="449"/>
    </row>
    <row r="103" spans="1:28" s="439" customFormat="1" ht="13.9" x14ac:dyDescent="0.4">
      <c r="A103" s="447"/>
      <c r="B103" s="447"/>
      <c r="C103" s="447"/>
      <c r="D103" s="447"/>
      <c r="E103" s="447"/>
      <c r="F103" s="447"/>
      <c r="G103" s="447"/>
      <c r="H103" s="447"/>
      <c r="I103" s="447"/>
      <c r="J103" s="447"/>
      <c r="K103" s="447"/>
      <c r="L103" s="447"/>
      <c r="M103" s="447"/>
      <c r="N103" s="447"/>
      <c r="O103" s="447"/>
      <c r="P103" s="447"/>
      <c r="Q103" s="447"/>
      <c r="R103" s="447"/>
      <c r="S103" s="447"/>
      <c r="T103" s="447"/>
      <c r="U103" s="447"/>
      <c r="V103" s="447"/>
      <c r="W103" s="447"/>
      <c r="X103" s="447"/>
      <c r="Y103" s="447"/>
      <c r="Z103" s="447"/>
      <c r="AA103" s="447"/>
      <c r="AB103" s="449"/>
    </row>
    <row r="104" spans="1:28" s="439" customFormat="1" ht="13.9" x14ac:dyDescent="0.4">
      <c r="A104" s="447"/>
      <c r="B104" s="447"/>
      <c r="C104" s="447"/>
      <c r="D104" s="447"/>
      <c r="E104" s="447"/>
      <c r="F104" s="447"/>
      <c r="G104" s="447"/>
      <c r="H104" s="447"/>
      <c r="I104" s="447"/>
      <c r="J104" s="447"/>
      <c r="K104" s="447"/>
      <c r="L104" s="447"/>
      <c r="M104" s="447"/>
      <c r="N104" s="447"/>
      <c r="O104" s="447"/>
      <c r="P104" s="447"/>
      <c r="Q104" s="447"/>
      <c r="R104" s="447"/>
      <c r="S104" s="447"/>
      <c r="T104" s="447"/>
      <c r="U104" s="447"/>
      <c r="V104" s="447"/>
      <c r="W104" s="447"/>
      <c r="X104" s="447"/>
      <c r="Y104" s="447"/>
      <c r="Z104" s="447"/>
      <c r="AA104" s="447"/>
      <c r="AB104" s="449"/>
    </row>
    <row r="105" spans="1:28" s="439" customFormat="1" ht="13.9" x14ac:dyDescent="0.4">
      <c r="A105" s="447"/>
      <c r="B105" s="447"/>
      <c r="C105" s="447"/>
      <c r="D105" s="447"/>
      <c r="E105" s="447"/>
      <c r="F105" s="447"/>
      <c r="G105" s="447"/>
      <c r="H105" s="447"/>
      <c r="I105" s="447"/>
      <c r="J105" s="447"/>
      <c r="K105" s="447"/>
      <c r="L105" s="447"/>
      <c r="M105" s="447"/>
      <c r="N105" s="447"/>
      <c r="O105" s="447"/>
      <c r="P105" s="447"/>
      <c r="Q105" s="447"/>
      <c r="R105" s="447"/>
      <c r="S105" s="447"/>
      <c r="T105" s="447"/>
      <c r="U105" s="447"/>
      <c r="V105" s="447"/>
      <c r="W105" s="447"/>
      <c r="X105" s="447"/>
      <c r="Y105" s="447"/>
      <c r="Z105" s="447"/>
      <c r="AA105" s="447"/>
      <c r="AB105" s="449"/>
    </row>
    <row r="106" spans="1:28" s="439" customFormat="1" ht="13.9" x14ac:dyDescent="0.4">
      <c r="A106" s="447"/>
      <c r="B106" s="447"/>
      <c r="C106" s="447"/>
      <c r="D106" s="447"/>
      <c r="E106" s="447"/>
      <c r="F106" s="447"/>
      <c r="G106" s="447"/>
      <c r="H106" s="447"/>
      <c r="I106" s="447"/>
      <c r="J106" s="447"/>
      <c r="K106" s="447"/>
      <c r="L106" s="447"/>
      <c r="M106" s="447"/>
      <c r="N106" s="447"/>
      <c r="O106" s="447"/>
      <c r="P106" s="447"/>
      <c r="Q106" s="447"/>
      <c r="R106" s="447"/>
      <c r="S106" s="447"/>
      <c r="T106" s="447"/>
      <c r="U106" s="447"/>
      <c r="V106" s="447"/>
      <c r="W106" s="447"/>
      <c r="X106" s="447"/>
      <c r="Y106" s="447"/>
      <c r="Z106" s="447"/>
      <c r="AA106" s="447"/>
      <c r="AB106" s="449"/>
    </row>
    <row r="107" spans="1:28" s="439" customFormat="1" ht="13.9" x14ac:dyDescent="0.4">
      <c r="A107" s="447"/>
      <c r="B107" s="447"/>
      <c r="C107" s="447"/>
      <c r="D107" s="447"/>
      <c r="E107" s="447"/>
      <c r="F107" s="447"/>
      <c r="G107" s="447"/>
      <c r="H107" s="447"/>
      <c r="I107" s="447"/>
      <c r="J107" s="447"/>
      <c r="K107" s="447"/>
      <c r="L107" s="447"/>
      <c r="M107" s="447"/>
      <c r="N107" s="447"/>
      <c r="O107" s="447"/>
      <c r="P107" s="447"/>
      <c r="Q107" s="447"/>
      <c r="R107" s="447"/>
      <c r="S107" s="447"/>
      <c r="T107" s="447"/>
      <c r="U107" s="447"/>
      <c r="V107" s="447"/>
      <c r="W107" s="447"/>
      <c r="X107" s="447"/>
      <c r="Y107" s="447"/>
      <c r="Z107" s="447"/>
      <c r="AA107" s="447"/>
      <c r="AB107" s="449"/>
    </row>
    <row r="108" spans="1:28" s="439" customFormat="1" ht="13.9" x14ac:dyDescent="0.4">
      <c r="A108" s="447"/>
      <c r="B108" s="447"/>
      <c r="C108" s="447"/>
      <c r="D108" s="447"/>
      <c r="E108" s="447"/>
      <c r="F108" s="447"/>
      <c r="G108" s="447"/>
      <c r="H108" s="447"/>
      <c r="I108" s="447"/>
      <c r="J108" s="447"/>
      <c r="K108" s="447"/>
      <c r="L108" s="447"/>
      <c r="M108" s="447"/>
      <c r="N108" s="447"/>
      <c r="O108" s="447"/>
      <c r="P108" s="447"/>
      <c r="Q108" s="447"/>
      <c r="R108" s="447"/>
      <c r="S108" s="447"/>
      <c r="T108" s="447"/>
      <c r="U108" s="447"/>
      <c r="V108" s="447"/>
      <c r="W108" s="447"/>
      <c r="X108" s="447"/>
      <c r="Y108" s="447"/>
      <c r="Z108" s="447"/>
      <c r="AA108" s="447"/>
      <c r="AB108" s="449"/>
    </row>
    <row r="109" spans="1:28" s="439" customFormat="1" ht="16.5" customHeight="1" x14ac:dyDescent="0.45">
      <c r="A109" s="447"/>
      <c r="B109" s="385"/>
      <c r="C109" s="447"/>
      <c r="D109" s="447"/>
      <c r="E109" s="447"/>
      <c r="F109" s="447"/>
      <c r="G109" s="447"/>
      <c r="H109" s="447"/>
      <c r="I109" s="447"/>
      <c r="J109" s="447"/>
      <c r="K109" s="447"/>
      <c r="L109" s="447"/>
      <c r="M109" s="447"/>
      <c r="N109" s="447"/>
      <c r="O109" s="447"/>
      <c r="P109" s="447"/>
      <c r="Q109" s="447"/>
      <c r="R109" s="447"/>
      <c r="S109" s="447"/>
      <c r="T109" s="447"/>
      <c r="U109" s="447"/>
      <c r="V109" s="447"/>
      <c r="W109" s="447"/>
      <c r="X109" s="447"/>
      <c r="Y109" s="447"/>
      <c r="Z109" s="447"/>
      <c r="AA109" s="447"/>
      <c r="AB109" s="1152"/>
    </row>
    <row r="110" spans="1:28" s="3" customFormat="1" ht="13.9" x14ac:dyDescent="0.4">
      <c r="A110" s="376"/>
      <c r="B110" s="376"/>
      <c r="C110" s="376"/>
      <c r="D110" s="376"/>
      <c r="E110" s="376"/>
      <c r="F110" s="376"/>
      <c r="G110" s="376"/>
      <c r="H110" s="376"/>
      <c r="I110" s="376"/>
      <c r="J110" s="376"/>
      <c r="K110" s="376"/>
      <c r="L110" s="376"/>
      <c r="M110" s="376"/>
      <c r="N110" s="376"/>
      <c r="O110" s="447"/>
      <c r="P110" s="448"/>
      <c r="Q110" s="447"/>
      <c r="R110" s="376"/>
      <c r="S110" s="447"/>
      <c r="T110" s="376"/>
      <c r="U110" s="447"/>
      <c r="V110" s="376"/>
      <c r="W110" s="376"/>
      <c r="X110" s="376"/>
      <c r="Y110" s="376"/>
      <c r="Z110" s="376"/>
      <c r="AA110" s="376"/>
      <c r="AB110" s="1153"/>
    </row>
    <row r="111" spans="1:28" s="3" customFormat="1" ht="13.9" x14ac:dyDescent="0.4">
      <c r="A111" s="376"/>
      <c r="B111" s="376"/>
      <c r="C111" s="376"/>
      <c r="D111" s="376"/>
      <c r="E111" s="376"/>
      <c r="F111" s="376"/>
      <c r="G111" s="376"/>
      <c r="H111" s="376"/>
      <c r="I111" s="376"/>
      <c r="J111" s="376"/>
      <c r="K111" s="376"/>
      <c r="L111" s="376"/>
      <c r="M111" s="376"/>
      <c r="N111" s="376"/>
      <c r="O111" s="447"/>
      <c r="P111" s="447"/>
      <c r="Q111" s="447"/>
      <c r="R111" s="376"/>
      <c r="S111" s="447"/>
      <c r="T111" s="376"/>
      <c r="U111" s="447"/>
      <c r="V111" s="376"/>
      <c r="W111" s="376"/>
      <c r="X111" s="376"/>
      <c r="Y111" s="376"/>
      <c r="Z111" s="376"/>
      <c r="AA111" s="376"/>
      <c r="AB111" s="1153"/>
    </row>
    <row r="112" spans="1:28" s="3" customFormat="1" ht="13.9" x14ac:dyDescent="0.4">
      <c r="A112" s="376"/>
      <c r="B112" s="376"/>
      <c r="C112" s="376"/>
      <c r="D112" s="376"/>
      <c r="E112" s="376"/>
      <c r="F112" s="376"/>
      <c r="G112" s="376"/>
      <c r="H112" s="376"/>
      <c r="I112" s="376"/>
      <c r="J112" s="376"/>
      <c r="K112" s="376"/>
      <c r="L112" s="376"/>
      <c r="M112" s="376"/>
      <c r="N112" s="376"/>
      <c r="O112" s="447"/>
      <c r="P112" s="447"/>
      <c r="Q112" s="447"/>
      <c r="R112" s="376"/>
      <c r="S112" s="447"/>
      <c r="T112" s="376"/>
      <c r="U112" s="447"/>
      <c r="V112" s="376"/>
      <c r="W112" s="376"/>
      <c r="X112" s="376"/>
      <c r="Y112" s="376"/>
      <c r="Z112" s="376"/>
      <c r="AA112" s="376"/>
      <c r="AB112" s="1154"/>
    </row>
    <row r="113" spans="1:28" x14ac:dyDescent="0.45">
      <c r="A113" s="378"/>
      <c r="B113" s="378"/>
      <c r="C113" s="378"/>
      <c r="D113" s="378"/>
      <c r="E113" s="378"/>
      <c r="F113" s="378"/>
      <c r="G113" s="378"/>
      <c r="H113" s="378"/>
      <c r="I113" s="378"/>
      <c r="J113" s="378"/>
      <c r="K113" s="378"/>
      <c r="L113" s="378"/>
      <c r="M113" s="378"/>
      <c r="N113" s="378"/>
      <c r="O113" s="439"/>
      <c r="W113" s="378"/>
      <c r="X113" s="378"/>
      <c r="Y113" s="378"/>
      <c r="Z113" s="378"/>
      <c r="AA113" s="378"/>
      <c r="AB113" s="1155"/>
    </row>
    <row r="114" spans="1:28" x14ac:dyDescent="0.45">
      <c r="A114" s="379"/>
      <c r="B114" s="379"/>
      <c r="C114" s="379"/>
      <c r="D114" s="379"/>
      <c r="E114" s="380"/>
      <c r="F114" s="381"/>
      <c r="G114" s="381"/>
      <c r="H114" s="381"/>
      <c r="I114" s="379"/>
      <c r="J114" s="379"/>
      <c r="K114" s="379"/>
      <c r="L114" s="379"/>
      <c r="M114" s="379"/>
      <c r="N114" s="379"/>
      <c r="O114" s="449"/>
      <c r="P114" s="449"/>
      <c r="Q114" s="449"/>
      <c r="V114" s="1239"/>
      <c r="W114" s="1239"/>
      <c r="X114" s="1090"/>
      <c r="Y114" s="1090"/>
      <c r="Z114" s="1090"/>
      <c r="AA114" s="1090"/>
      <c r="AB114" s="1154"/>
    </row>
    <row r="115" spans="1:28" x14ac:dyDescent="0.45">
      <c r="A115" s="379"/>
      <c r="B115" s="379"/>
      <c r="C115" s="379"/>
      <c r="D115" s="379"/>
      <c r="E115" s="380"/>
      <c r="F115" s="381"/>
      <c r="G115" s="381"/>
      <c r="H115" s="381"/>
      <c r="I115" s="379"/>
      <c r="J115" s="379"/>
      <c r="K115" s="379"/>
      <c r="L115" s="379"/>
      <c r="M115" s="379"/>
      <c r="N115" s="379"/>
      <c r="O115" s="449"/>
      <c r="P115" s="449"/>
      <c r="Q115" s="449"/>
      <c r="R115" s="379"/>
      <c r="S115" s="449"/>
      <c r="T115" s="379"/>
      <c r="U115" s="449"/>
      <c r="V115" s="379"/>
      <c r="W115" s="379"/>
      <c r="X115" s="379"/>
      <c r="Y115" s="379"/>
      <c r="Z115" s="379"/>
      <c r="AA115" s="379"/>
      <c r="AB115" s="1154"/>
    </row>
    <row r="116" spans="1:28" x14ac:dyDescent="0.45">
      <c r="H116" s="383"/>
      <c r="AB116" s="1155"/>
    </row>
    <row r="117" spans="1:28" x14ac:dyDescent="0.45">
      <c r="H117" s="383"/>
      <c r="V117" s="1239"/>
      <c r="W117" s="1239"/>
      <c r="X117" s="1090"/>
      <c r="Y117" s="1090"/>
      <c r="Z117" s="1090"/>
      <c r="AA117" s="1090"/>
      <c r="AB117" s="1155"/>
    </row>
  </sheetData>
  <sheetProtection selectLockedCells="1" selectUnlockedCells="1"/>
  <mergeCells count="73">
    <mergeCell ref="B52:B54"/>
    <mergeCell ref="C52:C54"/>
    <mergeCell ref="C40:C42"/>
    <mergeCell ref="B43:B45"/>
    <mergeCell ref="D43:D45"/>
    <mergeCell ref="B40:B42"/>
    <mergeCell ref="A7:A9"/>
    <mergeCell ref="B7:B9"/>
    <mergeCell ref="C7:C9"/>
    <mergeCell ref="A10:A12"/>
    <mergeCell ref="B10:B12"/>
    <mergeCell ref="C10:C12"/>
    <mergeCell ref="V117:W117"/>
    <mergeCell ref="C68:C70"/>
    <mergeCell ref="A71:W71"/>
    <mergeCell ref="V114:W114"/>
    <mergeCell ref="A64:A66"/>
    <mergeCell ref="B64:B66"/>
    <mergeCell ref="C64:C66"/>
    <mergeCell ref="A61:A63"/>
    <mergeCell ref="B61:B63"/>
    <mergeCell ref="C61:C63"/>
    <mergeCell ref="A46:A48"/>
    <mergeCell ref="B46:B48"/>
    <mergeCell ref="C46:C48"/>
    <mergeCell ref="A58:A60"/>
    <mergeCell ref="B58:B60"/>
    <mergeCell ref="C58:C60"/>
    <mergeCell ref="A55:A57"/>
    <mergeCell ref="B55:B57"/>
    <mergeCell ref="C55:C57"/>
    <mergeCell ref="A49:A51"/>
    <mergeCell ref="B49:B51"/>
    <mergeCell ref="C49:C51"/>
    <mergeCell ref="A52:A54"/>
    <mergeCell ref="A22:A24"/>
    <mergeCell ref="B22:B24"/>
    <mergeCell ref="C22:C24"/>
    <mergeCell ref="D22:D24"/>
    <mergeCell ref="C25:C27"/>
    <mergeCell ref="B37:B39"/>
    <mergeCell ref="C37:C39"/>
    <mergeCell ref="A25:A27"/>
    <mergeCell ref="B25:B27"/>
    <mergeCell ref="B31:B33"/>
    <mergeCell ref="A28:A30"/>
    <mergeCell ref="B28:B30"/>
    <mergeCell ref="C28:C30"/>
    <mergeCell ref="C31:C33"/>
    <mergeCell ref="B34:B36"/>
    <mergeCell ref="C34:C36"/>
    <mergeCell ref="A19:A21"/>
    <mergeCell ref="B19:B21"/>
    <mergeCell ref="C19:C21"/>
    <mergeCell ref="C16:C18"/>
    <mergeCell ref="D16:D18"/>
    <mergeCell ref="A13:A15"/>
    <mergeCell ref="B13:B15"/>
    <mergeCell ref="C13:C15"/>
    <mergeCell ref="D13:D15"/>
    <mergeCell ref="A16:A18"/>
    <mergeCell ref="B16:B18"/>
    <mergeCell ref="A2:W2"/>
    <mergeCell ref="A3:W3"/>
    <mergeCell ref="A4:A5"/>
    <mergeCell ref="B4:B5"/>
    <mergeCell ref="C4:C5"/>
    <mergeCell ref="D4:D5"/>
    <mergeCell ref="E4:E5"/>
    <mergeCell ref="I4:AB4"/>
    <mergeCell ref="G4:G5"/>
    <mergeCell ref="H4:H5"/>
    <mergeCell ref="F4:F5"/>
  </mergeCells>
  <printOptions horizontalCentered="1"/>
  <pageMargins left="0.19685039370078741" right="0.19685039370078741" top="0.78740157480314965" bottom="0.39370078740157483" header="0.51181102362204722" footer="0.51181102362204722"/>
  <pageSetup paperSize="9" scale="26" firstPageNumber="0" fitToHeight="0" orientation="landscape" r:id="rId1"/>
  <headerFooter alignWithMargins="0"/>
  <rowBreaks count="2" manualBreakCount="2">
    <brk id="24" max="23" man="1"/>
    <brk id="45" max="23" man="1"/>
  </rowBreaks>
  <ignoredErrors>
    <ignoredError sqref="D6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63"/>
    <pageSetUpPr fitToPage="1"/>
  </sheetPr>
  <dimension ref="A1:AC773"/>
  <sheetViews>
    <sheetView view="pageBreakPreview" zoomScale="60" zoomScaleNormal="50" workbookViewId="0">
      <selection activeCell="A641" sqref="A641:AA669"/>
    </sheetView>
  </sheetViews>
  <sheetFormatPr defaultColWidth="8.86328125" defaultRowHeight="12.75" x14ac:dyDescent="0.35"/>
  <cols>
    <col min="1" max="1" width="4.73046875" style="43" customWidth="1"/>
    <col min="2" max="2" width="20.73046875" style="43" customWidth="1"/>
    <col min="3" max="3" width="19.86328125" style="43" customWidth="1"/>
    <col min="4" max="4" width="6" style="43" customWidth="1"/>
    <col min="5" max="5" width="57" style="43" customWidth="1"/>
    <col min="6" max="7" width="6.73046875" style="43" customWidth="1"/>
    <col min="8" max="8" width="6.3984375" style="43" customWidth="1"/>
    <col min="9" max="10" width="6.73046875" style="43" customWidth="1"/>
    <col min="11" max="26" width="9.1328125" style="43" customWidth="1"/>
    <col min="27" max="27" width="14.86328125" style="43" customWidth="1"/>
    <col min="28" max="29" width="9.1328125" style="43" customWidth="1"/>
  </cols>
  <sheetData>
    <row r="1" spans="1:27" s="43" customFormat="1" ht="17.649999999999999" x14ac:dyDescent="0.5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</row>
    <row r="2" spans="1:27" s="43" customFormat="1" ht="17.25" x14ac:dyDescent="0.45">
      <c r="A2" s="1258" t="s">
        <v>0</v>
      </c>
      <c r="B2" s="1258"/>
      <c r="C2" s="1258"/>
      <c r="D2" s="1258"/>
      <c r="E2" s="1258"/>
      <c r="F2" s="1258"/>
      <c r="G2" s="1258"/>
      <c r="H2" s="1258"/>
      <c r="I2" s="1258"/>
      <c r="J2" s="1258"/>
      <c r="K2" s="1258"/>
      <c r="L2" s="1258"/>
      <c r="M2" s="1258"/>
      <c r="N2" s="1258"/>
      <c r="O2" s="1258"/>
      <c r="P2" s="1258"/>
      <c r="Q2" s="1258"/>
      <c r="R2" s="1258"/>
      <c r="S2" s="1258"/>
      <c r="T2" s="1258"/>
      <c r="U2" s="1258"/>
      <c r="V2" s="1258"/>
      <c r="W2" s="1258"/>
      <c r="X2" s="1258"/>
      <c r="Y2" s="1258"/>
      <c r="Z2" s="1258"/>
      <c r="AA2" s="1258"/>
    </row>
    <row r="3" spans="1:27" s="43" customFormat="1" x14ac:dyDescent="0.35"/>
    <row r="4" spans="1:27" s="43" customFormat="1" ht="17.25" x14ac:dyDescent="0.45">
      <c r="A4" s="1258" t="s">
        <v>180</v>
      </c>
      <c r="B4" s="1258"/>
      <c r="C4" s="1258"/>
      <c r="D4" s="1258"/>
      <c r="E4" s="1258"/>
      <c r="F4" s="1258"/>
      <c r="G4" s="1258"/>
      <c r="H4" s="1258"/>
      <c r="I4" s="1258"/>
      <c r="J4" s="1258"/>
      <c r="K4" s="1258"/>
      <c r="L4" s="1258"/>
      <c r="M4" s="1258"/>
      <c r="N4" s="1258"/>
      <c r="O4" s="1258"/>
      <c r="P4" s="1258"/>
      <c r="Q4" s="1258"/>
      <c r="R4" s="1258"/>
      <c r="S4" s="1258"/>
      <c r="T4" s="1258"/>
      <c r="U4" s="1258"/>
      <c r="V4" s="1258"/>
      <c r="W4" s="1258"/>
      <c r="X4" s="1258"/>
      <c r="Y4" s="1258"/>
      <c r="Z4" s="1258"/>
      <c r="AA4" s="1258"/>
    </row>
    <row r="5" spans="1:27" s="43" customFormat="1" ht="17.649999999999999" thickBot="1" x14ac:dyDescent="0.5">
      <c r="A5" s="1028"/>
      <c r="B5" s="1028"/>
      <c r="C5" s="1028"/>
      <c r="D5" s="1028"/>
      <c r="E5" s="1028"/>
      <c r="F5" s="1028"/>
      <c r="G5" s="1028"/>
      <c r="H5" s="1028"/>
      <c r="I5" s="1028"/>
      <c r="J5" s="1028"/>
      <c r="K5" s="1028"/>
      <c r="L5" s="1028"/>
      <c r="M5" s="1028"/>
      <c r="N5" s="1028"/>
      <c r="O5" s="1028"/>
      <c r="P5" s="1028"/>
      <c r="Q5" s="1028"/>
      <c r="R5" s="1028"/>
      <c r="S5" s="1028"/>
      <c r="T5" s="1028"/>
      <c r="U5" s="1028"/>
      <c r="V5" s="1028"/>
      <c r="W5" s="1028"/>
      <c r="X5" s="1028"/>
      <c r="Y5" s="1028"/>
      <c r="Z5" s="1028"/>
      <c r="AA5" s="1028"/>
    </row>
    <row r="6" spans="1:27" s="43" customFormat="1" ht="12.75" customHeight="1" thickBot="1" x14ac:dyDescent="0.4">
      <c r="A6" s="1248" t="s">
        <v>1</v>
      </c>
      <c r="B6" s="1256" t="s">
        <v>34</v>
      </c>
      <c r="C6" s="1256" t="s">
        <v>3</v>
      </c>
      <c r="D6" s="1248" t="s">
        <v>4</v>
      </c>
      <c r="E6" s="1257" t="s">
        <v>35</v>
      </c>
      <c r="F6" s="1248" t="s">
        <v>5</v>
      </c>
      <c r="G6" s="1248" t="s">
        <v>36</v>
      </c>
      <c r="H6" s="1248" t="s">
        <v>37</v>
      </c>
      <c r="I6" s="1248" t="s">
        <v>7</v>
      </c>
      <c r="J6" s="1248" t="s">
        <v>38</v>
      </c>
      <c r="K6" s="1257" t="s">
        <v>8</v>
      </c>
      <c r="L6" s="1257"/>
      <c r="M6" s="1257"/>
      <c r="N6" s="1257"/>
      <c r="O6" s="1257"/>
      <c r="P6" s="1257"/>
      <c r="Q6" s="1257"/>
      <c r="R6" s="1257"/>
      <c r="S6" s="1257"/>
      <c r="T6" s="1257"/>
      <c r="U6" s="1257"/>
      <c r="V6" s="1257"/>
      <c r="W6" s="1257"/>
      <c r="X6" s="1257"/>
      <c r="Y6" s="1257"/>
      <c r="Z6" s="1257"/>
      <c r="AA6" s="1248" t="s">
        <v>11</v>
      </c>
    </row>
    <row r="7" spans="1:27" s="43" customFormat="1" ht="177" thickBot="1" x14ac:dyDescent="0.4">
      <c r="A7" s="1248"/>
      <c r="B7" s="1256"/>
      <c r="C7" s="1256"/>
      <c r="D7" s="1248"/>
      <c r="E7" s="1257"/>
      <c r="F7" s="1248"/>
      <c r="G7" s="1248"/>
      <c r="H7" s="1248"/>
      <c r="I7" s="1248"/>
      <c r="J7" s="1248"/>
      <c r="K7" s="461" t="s">
        <v>9</v>
      </c>
      <c r="L7" s="130" t="s">
        <v>39</v>
      </c>
      <c r="M7" s="461" t="s">
        <v>10</v>
      </c>
      <c r="N7" s="461" t="s">
        <v>40</v>
      </c>
      <c r="O7" s="130" t="s">
        <v>41</v>
      </c>
      <c r="P7" s="461" t="s">
        <v>42</v>
      </c>
      <c r="Q7" s="130" t="s">
        <v>61</v>
      </c>
      <c r="R7" s="130" t="s">
        <v>44</v>
      </c>
      <c r="S7" s="461" t="s">
        <v>45</v>
      </c>
      <c r="T7" s="461" t="s">
        <v>46</v>
      </c>
      <c r="U7" s="461" t="s">
        <v>47</v>
      </c>
      <c r="V7" s="461" t="s">
        <v>48</v>
      </c>
      <c r="W7" s="461" t="s">
        <v>49</v>
      </c>
      <c r="X7" s="461" t="s">
        <v>50</v>
      </c>
      <c r="Y7" s="461" t="s">
        <v>51</v>
      </c>
      <c r="Z7" s="130" t="s">
        <v>69</v>
      </c>
      <c r="AA7" s="1248"/>
    </row>
    <row r="8" spans="1:27" ht="17.649999999999999" thickBot="1" x14ac:dyDescent="0.5">
      <c r="A8" s="1263" t="s">
        <v>31</v>
      </c>
      <c r="B8" s="1263"/>
      <c r="C8" s="1263"/>
      <c r="D8" s="1263"/>
      <c r="E8" s="1264"/>
      <c r="F8" s="1264"/>
      <c r="G8" s="1264"/>
      <c r="H8" s="1264"/>
      <c r="I8" s="1264"/>
      <c r="J8" s="1264"/>
      <c r="K8" s="1263"/>
      <c r="L8" s="1263"/>
      <c r="M8" s="1263"/>
      <c r="N8" s="1263"/>
      <c r="O8" s="1263"/>
      <c r="P8" s="1263"/>
      <c r="Q8" s="1263"/>
      <c r="R8" s="1263"/>
      <c r="S8" s="1263"/>
      <c r="T8" s="1263"/>
      <c r="U8" s="1263"/>
      <c r="V8" s="1263"/>
      <c r="W8" s="1263"/>
      <c r="X8" s="1263"/>
      <c r="Y8" s="1263"/>
      <c r="Z8" s="1263"/>
      <c r="AA8" s="1263"/>
    </row>
    <row r="9" spans="1:27" s="43" customFormat="1" ht="30.75" thickBot="1" x14ac:dyDescent="0.4">
      <c r="A9" s="1255">
        <v>1</v>
      </c>
      <c r="B9" s="1262" t="s">
        <v>19</v>
      </c>
      <c r="C9" s="1250" t="s">
        <v>185</v>
      </c>
      <c r="D9" s="1252">
        <v>1</v>
      </c>
      <c r="E9" s="906" t="s">
        <v>75</v>
      </c>
      <c r="F9" s="567" t="s">
        <v>52</v>
      </c>
      <c r="G9" s="802" t="s">
        <v>110</v>
      </c>
      <c r="H9" s="667"/>
      <c r="I9" s="572">
        <v>1</v>
      </c>
      <c r="J9" s="588">
        <v>90</v>
      </c>
      <c r="K9" s="642">
        <v>16</v>
      </c>
      <c r="L9" s="627">
        <v>16</v>
      </c>
      <c r="M9" s="627"/>
      <c r="N9" s="627">
        <v>2</v>
      </c>
      <c r="O9" s="839">
        <v>1</v>
      </c>
      <c r="P9" s="627"/>
      <c r="Q9" s="627"/>
      <c r="R9" s="627"/>
      <c r="S9" s="627"/>
      <c r="T9" s="627"/>
      <c r="U9" s="627">
        <v>3</v>
      </c>
      <c r="V9" s="627"/>
      <c r="W9" s="627"/>
      <c r="X9" s="627"/>
      <c r="Y9" s="627"/>
      <c r="Z9" s="628"/>
      <c r="AA9" s="611">
        <f t="shared" ref="AA9:AA14" si="0">SUM(K9:Z9)</f>
        <v>38</v>
      </c>
    </row>
    <row r="10" spans="1:27" s="43" customFormat="1" ht="31.15" thickBot="1" x14ac:dyDescent="0.4">
      <c r="A10" s="1255"/>
      <c r="B10" s="1262"/>
      <c r="C10" s="1250"/>
      <c r="D10" s="1252"/>
      <c r="E10" s="907" t="s">
        <v>75</v>
      </c>
      <c r="F10" s="668" t="s">
        <v>52</v>
      </c>
      <c r="G10" s="673" t="s">
        <v>80</v>
      </c>
      <c r="H10" s="669"/>
      <c r="I10" s="670">
        <v>1</v>
      </c>
      <c r="J10" s="671">
        <v>116</v>
      </c>
      <c r="K10" s="672">
        <v>16</v>
      </c>
      <c r="L10" s="604"/>
      <c r="M10" s="604"/>
      <c r="N10" s="604"/>
      <c r="O10" s="604"/>
      <c r="P10" s="604"/>
      <c r="Q10" s="604"/>
      <c r="R10" s="604"/>
      <c r="S10" s="604"/>
      <c r="T10" s="604"/>
      <c r="U10" s="604">
        <v>3</v>
      </c>
      <c r="V10" s="604"/>
      <c r="W10" s="604"/>
      <c r="X10" s="604"/>
      <c r="Y10" s="604"/>
      <c r="Z10" s="636"/>
      <c r="AA10" s="611">
        <f t="shared" si="0"/>
        <v>19</v>
      </c>
    </row>
    <row r="11" spans="1:27" s="43" customFormat="1" ht="18" thickBot="1" x14ac:dyDescent="0.4">
      <c r="A11" s="1255"/>
      <c r="B11" s="1262"/>
      <c r="C11" s="1250"/>
      <c r="D11" s="1252"/>
      <c r="E11" s="497" t="s">
        <v>93</v>
      </c>
      <c r="F11" s="548" t="s">
        <v>52</v>
      </c>
      <c r="G11" s="674" t="s">
        <v>53</v>
      </c>
      <c r="H11" s="653"/>
      <c r="I11" s="553">
        <v>4</v>
      </c>
      <c r="J11" s="584">
        <v>20</v>
      </c>
      <c r="K11" s="590">
        <v>16</v>
      </c>
      <c r="L11" s="564">
        <v>24</v>
      </c>
      <c r="M11" s="564"/>
      <c r="N11" s="564"/>
      <c r="O11" s="564"/>
      <c r="P11" s="564"/>
      <c r="Q11" s="564"/>
      <c r="R11" s="564"/>
      <c r="S11" s="564"/>
      <c r="T11" s="564"/>
      <c r="U11" s="564">
        <v>1</v>
      </c>
      <c r="V11" s="564"/>
      <c r="W11" s="564"/>
      <c r="X11" s="564"/>
      <c r="Y11" s="564"/>
      <c r="Z11" s="565"/>
      <c r="AA11" s="611">
        <f t="shared" si="0"/>
        <v>41</v>
      </c>
    </row>
    <row r="12" spans="1:27" s="43" customFormat="1" ht="35.65" thickBot="1" x14ac:dyDescent="0.4">
      <c r="A12" s="1255"/>
      <c r="B12" s="1262"/>
      <c r="C12" s="1250"/>
      <c r="D12" s="1252"/>
      <c r="E12" s="583" t="s">
        <v>89</v>
      </c>
      <c r="F12" s="548" t="s">
        <v>52</v>
      </c>
      <c r="G12" s="553" t="s">
        <v>53</v>
      </c>
      <c r="H12" s="550"/>
      <c r="I12" s="553" t="s">
        <v>86</v>
      </c>
      <c r="J12" s="584">
        <v>8</v>
      </c>
      <c r="K12" s="561">
        <v>16</v>
      </c>
      <c r="L12" s="562">
        <v>32</v>
      </c>
      <c r="M12" s="562"/>
      <c r="N12" s="562"/>
      <c r="O12" s="562"/>
      <c r="P12" s="654"/>
      <c r="Q12" s="562"/>
      <c r="R12" s="562"/>
      <c r="S12" s="562"/>
      <c r="T12" s="564"/>
      <c r="U12" s="564">
        <v>1</v>
      </c>
      <c r="V12" s="564"/>
      <c r="W12" s="564"/>
      <c r="X12" s="564"/>
      <c r="Y12" s="564"/>
      <c r="Z12" s="565"/>
      <c r="AA12" s="611">
        <f t="shared" si="0"/>
        <v>49</v>
      </c>
    </row>
    <row r="13" spans="1:27" s="43" customFormat="1" ht="18" thickBot="1" x14ac:dyDescent="0.4">
      <c r="A13" s="1255"/>
      <c r="B13" s="1262"/>
      <c r="C13" s="1250"/>
      <c r="D13" s="1252"/>
      <c r="E13" s="497" t="s">
        <v>104</v>
      </c>
      <c r="F13" s="548" t="s">
        <v>52</v>
      </c>
      <c r="G13" s="553" t="s">
        <v>53</v>
      </c>
      <c r="H13" s="553"/>
      <c r="I13" s="553" t="s">
        <v>99</v>
      </c>
      <c r="J13" s="584">
        <v>1</v>
      </c>
      <c r="K13" s="590"/>
      <c r="L13" s="564"/>
      <c r="M13" s="564"/>
      <c r="N13" s="564"/>
      <c r="O13" s="564"/>
      <c r="P13" s="564"/>
      <c r="Q13" s="564">
        <v>10.5</v>
      </c>
      <c r="R13" s="564"/>
      <c r="S13" s="564"/>
      <c r="T13" s="564"/>
      <c r="U13" s="564"/>
      <c r="V13" s="564"/>
      <c r="W13" s="564"/>
      <c r="X13" s="564"/>
      <c r="Y13" s="564"/>
      <c r="Z13" s="565"/>
      <c r="AA13" s="611">
        <f t="shared" si="0"/>
        <v>10.5</v>
      </c>
    </row>
    <row r="14" spans="1:27" s="43" customFormat="1" ht="18" thickBot="1" x14ac:dyDescent="0.4">
      <c r="A14" s="1255"/>
      <c r="B14" s="1262"/>
      <c r="C14" s="1250"/>
      <c r="D14" s="1252"/>
      <c r="E14" s="497" t="s">
        <v>123</v>
      </c>
      <c r="F14" s="548" t="s">
        <v>52</v>
      </c>
      <c r="G14" s="553" t="s">
        <v>83</v>
      </c>
      <c r="H14" s="553"/>
      <c r="I14" s="553"/>
      <c r="J14" s="584">
        <v>72</v>
      </c>
      <c r="K14" s="590">
        <v>28</v>
      </c>
      <c r="L14" s="564">
        <v>28</v>
      </c>
      <c r="M14" s="564"/>
      <c r="N14" s="564"/>
      <c r="O14" s="564"/>
      <c r="P14" s="564"/>
      <c r="Q14" s="564"/>
      <c r="R14" s="564"/>
      <c r="S14" s="564"/>
      <c r="T14" s="564"/>
      <c r="U14" s="564">
        <v>5</v>
      </c>
      <c r="V14" s="564"/>
      <c r="W14" s="564"/>
      <c r="X14" s="564"/>
      <c r="Y14" s="564"/>
      <c r="Z14" s="565"/>
      <c r="AA14" s="611">
        <f t="shared" si="0"/>
        <v>61</v>
      </c>
    </row>
    <row r="15" spans="1:27" s="43" customFormat="1" ht="18" thickBot="1" x14ac:dyDescent="0.4">
      <c r="A15" s="1255"/>
      <c r="B15" s="1262"/>
      <c r="C15" s="1250"/>
      <c r="D15" s="1252"/>
      <c r="E15" s="497" t="s">
        <v>144</v>
      </c>
      <c r="F15" s="548" t="s">
        <v>52</v>
      </c>
      <c r="G15" s="553" t="s">
        <v>53</v>
      </c>
      <c r="H15" s="553"/>
      <c r="I15" s="553" t="s">
        <v>99</v>
      </c>
      <c r="J15" s="584">
        <v>1</v>
      </c>
      <c r="K15" s="590"/>
      <c r="L15" s="564"/>
      <c r="M15" s="564"/>
      <c r="N15" s="564"/>
      <c r="O15" s="564"/>
      <c r="P15" s="564"/>
      <c r="Q15" s="564">
        <v>0.5</v>
      </c>
      <c r="R15" s="564"/>
      <c r="S15" s="564"/>
      <c r="T15" s="564"/>
      <c r="U15" s="564"/>
      <c r="V15" s="564"/>
      <c r="W15" s="564"/>
      <c r="X15" s="564"/>
      <c r="Y15" s="564"/>
      <c r="Z15" s="565"/>
      <c r="AA15" s="611">
        <f>SUM(K15:Z15)</f>
        <v>0.5</v>
      </c>
    </row>
    <row r="16" spans="1:27" s="43" customFormat="1" ht="18" thickBot="1" x14ac:dyDescent="0.4">
      <c r="A16" s="1255"/>
      <c r="B16" s="1262"/>
      <c r="C16" s="1250"/>
      <c r="D16" s="1252"/>
      <c r="E16" s="497"/>
      <c r="F16" s="548"/>
      <c r="G16" s="553"/>
      <c r="H16" s="553"/>
      <c r="I16" s="553"/>
      <c r="J16" s="584"/>
      <c r="K16" s="615"/>
      <c r="L16" s="563"/>
      <c r="M16" s="563"/>
      <c r="N16" s="563"/>
      <c r="O16" s="563"/>
      <c r="P16" s="563"/>
      <c r="Q16" s="563"/>
      <c r="R16" s="563"/>
      <c r="S16" s="563"/>
      <c r="T16" s="563"/>
      <c r="U16" s="563"/>
      <c r="V16" s="563"/>
      <c r="W16" s="563"/>
      <c r="X16" s="563"/>
      <c r="Y16" s="563"/>
      <c r="Z16" s="614"/>
      <c r="AA16" s="675"/>
    </row>
    <row r="17" spans="1:29" s="43" customFormat="1" ht="20.25" thickBot="1" x14ac:dyDescent="0.4">
      <c r="A17" s="1255"/>
      <c r="B17" s="1262"/>
      <c r="C17" s="1250"/>
      <c r="D17" s="1252"/>
      <c r="E17" s="594" t="s">
        <v>55</v>
      </c>
      <c r="F17" s="595"/>
      <c r="G17" s="596"/>
      <c r="H17" s="596"/>
      <c r="I17" s="596"/>
      <c r="J17" s="597"/>
      <c r="K17" s="676">
        <f>SUM(K9:K16)</f>
        <v>92</v>
      </c>
      <c r="L17" s="676">
        <f t="shared" ref="L17:AA17" si="1">SUM(L9:L16)</f>
        <v>100</v>
      </c>
      <c r="M17" s="676">
        <f t="shared" si="1"/>
        <v>0</v>
      </c>
      <c r="N17" s="676">
        <f t="shared" si="1"/>
        <v>2</v>
      </c>
      <c r="O17" s="676">
        <f t="shared" si="1"/>
        <v>1</v>
      </c>
      <c r="P17" s="676">
        <f t="shared" si="1"/>
        <v>0</v>
      </c>
      <c r="Q17" s="676">
        <f t="shared" si="1"/>
        <v>11</v>
      </c>
      <c r="R17" s="676">
        <f t="shared" si="1"/>
        <v>0</v>
      </c>
      <c r="S17" s="676">
        <f t="shared" si="1"/>
        <v>0</v>
      </c>
      <c r="T17" s="676">
        <f t="shared" si="1"/>
        <v>0</v>
      </c>
      <c r="U17" s="676">
        <f t="shared" si="1"/>
        <v>13</v>
      </c>
      <c r="V17" s="676">
        <f t="shared" si="1"/>
        <v>0</v>
      </c>
      <c r="W17" s="676">
        <f t="shared" si="1"/>
        <v>0</v>
      </c>
      <c r="X17" s="676">
        <f t="shared" si="1"/>
        <v>0</v>
      </c>
      <c r="Y17" s="676">
        <f t="shared" si="1"/>
        <v>0</v>
      </c>
      <c r="Z17" s="676">
        <f t="shared" si="1"/>
        <v>0</v>
      </c>
      <c r="AA17" s="635">
        <f t="shared" si="1"/>
        <v>219</v>
      </c>
    </row>
    <row r="18" spans="1:29" s="43" customFormat="1" ht="18" thickBot="1" x14ac:dyDescent="0.4">
      <c r="A18" s="1255"/>
      <c r="B18" s="1262"/>
      <c r="C18" s="1250"/>
      <c r="D18" s="1252"/>
      <c r="E18" s="908" t="s">
        <v>93</v>
      </c>
      <c r="F18" s="677" t="s">
        <v>77</v>
      </c>
      <c r="G18" s="678" t="s">
        <v>53</v>
      </c>
      <c r="H18" s="679"/>
      <c r="I18" s="604">
        <v>4</v>
      </c>
      <c r="J18" s="613">
        <v>2</v>
      </c>
      <c r="K18" s="642"/>
      <c r="L18" s="627"/>
      <c r="M18" s="627"/>
      <c r="N18" s="627"/>
      <c r="O18" s="627"/>
      <c r="P18" s="627">
        <v>0.5</v>
      </c>
      <c r="Q18" s="627"/>
      <c r="R18" s="627"/>
      <c r="S18" s="627"/>
      <c r="T18" s="627"/>
      <c r="U18" s="627">
        <v>1</v>
      </c>
      <c r="V18" s="627"/>
      <c r="W18" s="627"/>
      <c r="X18" s="627"/>
      <c r="Y18" s="627"/>
      <c r="Z18" s="628"/>
      <c r="AA18" s="680">
        <f t="shared" ref="AA18:AA24" si="2">SUM(K18:Z18)</f>
        <v>1.5</v>
      </c>
    </row>
    <row r="19" spans="1:29" s="43" customFormat="1" ht="35.65" thickBot="1" x14ac:dyDescent="0.4">
      <c r="A19" s="1255"/>
      <c r="B19" s="1262"/>
      <c r="C19" s="1250"/>
      <c r="D19" s="1252"/>
      <c r="E19" s="499" t="s">
        <v>89</v>
      </c>
      <c r="F19" s="590" t="s">
        <v>77</v>
      </c>
      <c r="G19" s="564" t="s">
        <v>53</v>
      </c>
      <c r="H19" s="564"/>
      <c r="I19" s="564" t="s">
        <v>86</v>
      </c>
      <c r="J19" s="565">
        <v>5</v>
      </c>
      <c r="K19" s="590">
        <v>4</v>
      </c>
      <c r="L19" s="564">
        <v>4</v>
      </c>
      <c r="M19" s="564"/>
      <c r="N19" s="564"/>
      <c r="O19" s="564"/>
      <c r="P19" s="564">
        <v>0.5</v>
      </c>
      <c r="Q19" s="564"/>
      <c r="R19" s="564"/>
      <c r="S19" s="564"/>
      <c r="T19" s="564"/>
      <c r="U19" s="564">
        <v>1</v>
      </c>
      <c r="V19" s="564"/>
      <c r="W19" s="564"/>
      <c r="X19" s="564"/>
      <c r="Y19" s="564"/>
      <c r="Z19" s="565"/>
      <c r="AA19" s="611">
        <f t="shared" si="2"/>
        <v>9.5</v>
      </c>
    </row>
    <row r="20" spans="1:29" s="43" customFormat="1" ht="18" thickBot="1" x14ac:dyDescent="0.4">
      <c r="A20" s="1255"/>
      <c r="B20" s="1262"/>
      <c r="C20" s="1250"/>
      <c r="D20" s="1252"/>
      <c r="E20" s="496" t="s">
        <v>81</v>
      </c>
      <c r="F20" s="665" t="s">
        <v>77</v>
      </c>
      <c r="G20" s="626" t="s">
        <v>53</v>
      </c>
      <c r="H20" s="681"/>
      <c r="I20" s="564">
        <v>4</v>
      </c>
      <c r="J20" s="483">
        <v>2</v>
      </c>
      <c r="K20" s="672">
        <v>4</v>
      </c>
      <c r="L20" s="604">
        <v>2</v>
      </c>
      <c r="M20" s="604"/>
      <c r="N20" s="604"/>
      <c r="O20" s="604"/>
      <c r="P20" s="604"/>
      <c r="Q20" s="604"/>
      <c r="R20" s="564"/>
      <c r="S20" s="564"/>
      <c r="T20" s="564"/>
      <c r="U20" s="564">
        <v>1</v>
      </c>
      <c r="V20" s="564"/>
      <c r="W20" s="564"/>
      <c r="X20" s="564"/>
      <c r="Y20" s="564"/>
      <c r="Z20" s="565"/>
      <c r="AA20" s="611">
        <f t="shared" si="2"/>
        <v>7</v>
      </c>
      <c r="AC20" s="128"/>
    </row>
    <row r="21" spans="1:29" s="43" customFormat="1" ht="18" thickBot="1" x14ac:dyDescent="0.4">
      <c r="A21" s="1255"/>
      <c r="B21" s="1262"/>
      <c r="C21" s="1250"/>
      <c r="D21" s="1252"/>
      <c r="E21" s="908" t="s">
        <v>105</v>
      </c>
      <c r="F21" s="665" t="s">
        <v>77</v>
      </c>
      <c r="G21" s="564" t="s">
        <v>53</v>
      </c>
      <c r="H21" s="564"/>
      <c r="I21" s="564" t="s">
        <v>99</v>
      </c>
      <c r="J21" s="483">
        <v>1</v>
      </c>
      <c r="K21" s="590"/>
      <c r="L21" s="564"/>
      <c r="M21" s="564"/>
      <c r="N21" s="564"/>
      <c r="O21" s="564"/>
      <c r="P21" s="564"/>
      <c r="Q21" s="564"/>
      <c r="R21" s="564"/>
      <c r="S21" s="564">
        <v>3</v>
      </c>
      <c r="T21" s="564"/>
      <c r="U21" s="564"/>
      <c r="V21" s="564"/>
      <c r="W21" s="564"/>
      <c r="X21" s="564"/>
      <c r="Y21" s="564"/>
      <c r="Z21" s="565"/>
      <c r="AA21" s="611">
        <f t="shared" si="2"/>
        <v>3</v>
      </c>
    </row>
    <row r="22" spans="1:29" s="43" customFormat="1" ht="18" thickBot="1" x14ac:dyDescent="0.4">
      <c r="A22" s="1255"/>
      <c r="B22" s="1262"/>
      <c r="C22" s="1250"/>
      <c r="D22" s="1252"/>
      <c r="E22" s="496" t="s">
        <v>104</v>
      </c>
      <c r="F22" s="665" t="s">
        <v>77</v>
      </c>
      <c r="G22" s="564" t="s">
        <v>53</v>
      </c>
      <c r="H22" s="564"/>
      <c r="I22" s="564" t="s">
        <v>99</v>
      </c>
      <c r="J22" s="483">
        <v>1</v>
      </c>
      <c r="K22" s="590"/>
      <c r="L22" s="564"/>
      <c r="M22" s="564"/>
      <c r="N22" s="564"/>
      <c r="O22" s="564"/>
      <c r="P22" s="564"/>
      <c r="Q22" s="564">
        <v>10.5</v>
      </c>
      <c r="R22" s="564"/>
      <c r="S22" s="564"/>
      <c r="T22" s="564"/>
      <c r="U22" s="564"/>
      <c r="V22" s="564"/>
      <c r="W22" s="564"/>
      <c r="X22" s="564"/>
      <c r="Y22" s="564"/>
      <c r="Z22" s="565"/>
      <c r="AA22" s="611">
        <f t="shared" si="2"/>
        <v>10.5</v>
      </c>
    </row>
    <row r="23" spans="1:29" s="43" customFormat="1" ht="18" thickBot="1" x14ac:dyDescent="0.4">
      <c r="A23" s="1255"/>
      <c r="B23" s="1262"/>
      <c r="C23" s="1250"/>
      <c r="D23" s="1252"/>
      <c r="E23" s="909" t="s">
        <v>144</v>
      </c>
      <c r="F23" s="698" t="s">
        <v>77</v>
      </c>
      <c r="G23" s="563" t="s">
        <v>53</v>
      </c>
      <c r="H23" s="563"/>
      <c r="I23" s="563" t="s">
        <v>99</v>
      </c>
      <c r="J23" s="616">
        <v>6</v>
      </c>
      <c r="K23" s="615"/>
      <c r="L23" s="563"/>
      <c r="M23" s="563"/>
      <c r="N23" s="563"/>
      <c r="O23" s="563"/>
      <c r="P23" s="563"/>
      <c r="Q23" s="563">
        <v>3</v>
      </c>
      <c r="R23" s="563"/>
      <c r="S23" s="563"/>
      <c r="T23" s="563"/>
      <c r="U23" s="563"/>
      <c r="V23" s="563"/>
      <c r="W23" s="563"/>
      <c r="X23" s="563"/>
      <c r="Y23" s="563"/>
      <c r="Z23" s="614"/>
      <c r="AA23" s="611">
        <f t="shared" si="2"/>
        <v>3</v>
      </c>
    </row>
    <row r="24" spans="1:29" s="43" customFormat="1" ht="18" thickBot="1" x14ac:dyDescent="0.4">
      <c r="A24" s="1255"/>
      <c r="B24" s="1262"/>
      <c r="C24" s="1250"/>
      <c r="D24" s="1252"/>
      <c r="E24" s="830" t="s">
        <v>123</v>
      </c>
      <c r="F24" s="154" t="s">
        <v>77</v>
      </c>
      <c r="G24" s="69" t="s">
        <v>83</v>
      </c>
      <c r="H24" s="10"/>
      <c r="I24" s="12">
        <v>4</v>
      </c>
      <c r="J24" s="155">
        <v>30</v>
      </c>
      <c r="K24" s="11">
        <v>6</v>
      </c>
      <c r="L24" s="12">
        <v>4</v>
      </c>
      <c r="M24" s="48"/>
      <c r="N24" s="48"/>
      <c r="O24" s="48"/>
      <c r="P24" s="48">
        <v>2</v>
      </c>
      <c r="Q24" s="48"/>
      <c r="R24" s="48"/>
      <c r="S24" s="48"/>
      <c r="T24" s="48"/>
      <c r="U24" s="48">
        <v>6</v>
      </c>
      <c r="V24" s="48"/>
      <c r="W24" s="48"/>
      <c r="X24" s="48"/>
      <c r="Y24" s="48"/>
      <c r="Z24" s="58"/>
      <c r="AA24" s="611">
        <f t="shared" si="2"/>
        <v>18</v>
      </c>
    </row>
    <row r="25" spans="1:29" s="43" customFormat="1" ht="20.25" thickBot="1" x14ac:dyDescent="0.55000000000000004">
      <c r="A25" s="1255"/>
      <c r="B25" s="1262"/>
      <c r="C25" s="1250"/>
      <c r="D25" s="1252"/>
      <c r="E25" s="132" t="s">
        <v>56</v>
      </c>
      <c r="F25" s="157"/>
      <c r="G25" s="139"/>
      <c r="H25" s="139"/>
      <c r="I25" s="139"/>
      <c r="J25" s="158"/>
      <c r="K25" s="133">
        <f>SUM(K18:K24)</f>
        <v>14</v>
      </c>
      <c r="L25" s="133">
        <f t="shared" ref="L25:AA25" si="3">SUM(L18:L24)</f>
        <v>10</v>
      </c>
      <c r="M25" s="133">
        <f t="shared" si="3"/>
        <v>0</v>
      </c>
      <c r="N25" s="133">
        <f t="shared" si="3"/>
        <v>0</v>
      </c>
      <c r="O25" s="133">
        <f t="shared" si="3"/>
        <v>0</v>
      </c>
      <c r="P25" s="133">
        <f t="shared" si="3"/>
        <v>3</v>
      </c>
      <c r="Q25" s="133">
        <f t="shared" si="3"/>
        <v>13.5</v>
      </c>
      <c r="R25" s="133">
        <f t="shared" si="3"/>
        <v>0</v>
      </c>
      <c r="S25" s="133">
        <f t="shared" si="3"/>
        <v>3</v>
      </c>
      <c r="T25" s="133">
        <f t="shared" si="3"/>
        <v>0</v>
      </c>
      <c r="U25" s="133">
        <f t="shared" si="3"/>
        <v>9</v>
      </c>
      <c r="V25" s="133">
        <f t="shared" si="3"/>
        <v>0</v>
      </c>
      <c r="W25" s="133">
        <f t="shared" si="3"/>
        <v>0</v>
      </c>
      <c r="X25" s="133">
        <f t="shared" si="3"/>
        <v>0</v>
      </c>
      <c r="Y25" s="133">
        <f t="shared" si="3"/>
        <v>0</v>
      </c>
      <c r="Z25" s="133">
        <f t="shared" si="3"/>
        <v>0</v>
      </c>
      <c r="AA25" s="135">
        <f t="shared" si="3"/>
        <v>52.5</v>
      </c>
    </row>
    <row r="26" spans="1:29" s="43" customFormat="1" ht="18" thickBot="1" x14ac:dyDescent="0.55000000000000004">
      <c r="A26" s="1255"/>
      <c r="B26" s="1262"/>
      <c r="C26" s="1250"/>
      <c r="D26" s="1248"/>
      <c r="E26" s="159"/>
      <c r="F26" s="38"/>
      <c r="G26" s="39"/>
      <c r="H26" s="39"/>
      <c r="I26" s="39"/>
      <c r="J26" s="40"/>
      <c r="K26" s="3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  <c r="AA26" s="36">
        <f>SUM(K26:Z26)</f>
        <v>0</v>
      </c>
    </row>
    <row r="27" spans="1:29" s="43" customFormat="1" ht="18" thickBot="1" x14ac:dyDescent="0.55000000000000004">
      <c r="A27" s="1255"/>
      <c r="B27" s="1262"/>
      <c r="C27" s="1250"/>
      <c r="D27" s="1248"/>
      <c r="E27" s="137"/>
      <c r="F27" s="6"/>
      <c r="G27" s="7"/>
      <c r="H27" s="7"/>
      <c r="I27" s="7"/>
      <c r="J27" s="8"/>
      <c r="K27" s="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/>
      <c r="AA27" s="37"/>
    </row>
    <row r="28" spans="1:29" s="43" customFormat="1" ht="20.25" thickBot="1" x14ac:dyDescent="0.5">
      <c r="A28" s="1255"/>
      <c r="B28" s="1262"/>
      <c r="C28" s="1250"/>
      <c r="D28" s="1248"/>
      <c r="E28" s="138" t="s">
        <v>57</v>
      </c>
      <c r="F28" s="33"/>
      <c r="G28" s="34"/>
      <c r="H28" s="34"/>
      <c r="I28" s="34"/>
      <c r="J28" s="134"/>
      <c r="K28" s="33">
        <f>SUM(K26:K26)</f>
        <v>0</v>
      </c>
      <c r="L28" s="34">
        <f t="shared" ref="L28:AA28" si="4">SUM(L26:L27)</f>
        <v>0</v>
      </c>
      <c r="M28" s="34">
        <f t="shared" si="4"/>
        <v>0</v>
      </c>
      <c r="N28" s="34">
        <f t="shared" si="4"/>
        <v>0</v>
      </c>
      <c r="O28" s="34">
        <f t="shared" si="4"/>
        <v>0</v>
      </c>
      <c r="P28" s="34">
        <f t="shared" si="4"/>
        <v>0</v>
      </c>
      <c r="Q28" s="34">
        <f t="shared" si="4"/>
        <v>0</v>
      </c>
      <c r="R28" s="34">
        <f t="shared" si="4"/>
        <v>0</v>
      </c>
      <c r="S28" s="34">
        <f t="shared" si="4"/>
        <v>0</v>
      </c>
      <c r="T28" s="34">
        <f t="shared" si="4"/>
        <v>0</v>
      </c>
      <c r="U28" s="34">
        <f t="shared" si="4"/>
        <v>0</v>
      </c>
      <c r="V28" s="34">
        <f t="shared" si="4"/>
        <v>0</v>
      </c>
      <c r="W28" s="34">
        <f t="shared" si="4"/>
        <v>0</v>
      </c>
      <c r="X28" s="34">
        <f t="shared" si="4"/>
        <v>0</v>
      </c>
      <c r="Y28" s="34">
        <f t="shared" si="4"/>
        <v>0</v>
      </c>
      <c r="Z28" s="134">
        <f t="shared" si="4"/>
        <v>0</v>
      </c>
      <c r="AA28" s="140">
        <f t="shared" si="4"/>
        <v>0</v>
      </c>
    </row>
    <row r="29" spans="1:29" s="43" customFormat="1" ht="20.25" thickBot="1" x14ac:dyDescent="0.5">
      <c r="A29" s="1255"/>
      <c r="B29" s="1262"/>
      <c r="C29" s="1250"/>
      <c r="D29" s="1248"/>
      <c r="E29" s="141" t="s">
        <v>58</v>
      </c>
      <c r="F29" s="462"/>
      <c r="G29" s="142"/>
      <c r="H29" s="142"/>
      <c r="I29" s="142"/>
      <c r="J29" s="143"/>
      <c r="K29" s="144">
        <f>SUM(K28,K25,K17)</f>
        <v>106</v>
      </c>
      <c r="L29" s="144">
        <f t="shared" ref="L29:AA29" si="5">SUM(L28,L25,L17)</f>
        <v>110</v>
      </c>
      <c r="M29" s="144">
        <f t="shared" si="5"/>
        <v>0</v>
      </c>
      <c r="N29" s="144">
        <f t="shared" si="5"/>
        <v>2</v>
      </c>
      <c r="O29" s="144">
        <f t="shared" si="5"/>
        <v>1</v>
      </c>
      <c r="P29" s="144">
        <f t="shared" si="5"/>
        <v>3</v>
      </c>
      <c r="Q29" s="144">
        <f t="shared" si="5"/>
        <v>24.5</v>
      </c>
      <c r="R29" s="144">
        <f t="shared" si="5"/>
        <v>0</v>
      </c>
      <c r="S29" s="144">
        <f t="shared" si="5"/>
        <v>3</v>
      </c>
      <c r="T29" s="144">
        <f t="shared" si="5"/>
        <v>0</v>
      </c>
      <c r="U29" s="144">
        <f t="shared" si="5"/>
        <v>22</v>
      </c>
      <c r="V29" s="144">
        <f t="shared" si="5"/>
        <v>0</v>
      </c>
      <c r="W29" s="144">
        <f t="shared" si="5"/>
        <v>0</v>
      </c>
      <c r="X29" s="144">
        <f t="shared" si="5"/>
        <v>0</v>
      </c>
      <c r="Y29" s="144">
        <f t="shared" si="5"/>
        <v>0</v>
      </c>
      <c r="Z29" s="144">
        <f t="shared" si="5"/>
        <v>0</v>
      </c>
      <c r="AA29" s="181">
        <f t="shared" si="5"/>
        <v>271.5</v>
      </c>
    </row>
    <row r="30" spans="1:29" s="43" customFormat="1" ht="17.649999999999999" x14ac:dyDescent="0.5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</row>
    <row r="31" spans="1:29" s="43" customFormat="1" ht="17.649999999999999" x14ac:dyDescent="0.5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</row>
    <row r="32" spans="1:29" s="43" customFormat="1" ht="17.649999999999999" x14ac:dyDescent="0.5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6"/>
      <c r="T32" s="145"/>
      <c r="U32" s="145"/>
      <c r="V32" s="145"/>
      <c r="W32" s="145"/>
      <c r="X32" s="145"/>
      <c r="Y32" s="145"/>
      <c r="Z32" s="145"/>
      <c r="AA32" s="145"/>
    </row>
    <row r="33" spans="1:27" s="43" customFormat="1" ht="17.649999999999999" x14ac:dyDescent="0.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</row>
    <row r="34" spans="1:27" s="43" customFormat="1" ht="17.649999999999999" x14ac:dyDescent="0.5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</row>
    <row r="35" spans="1:27" s="43" customFormat="1" ht="17.649999999999999" x14ac:dyDescent="0.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</row>
    <row r="36" spans="1:27" s="43" customFormat="1" ht="17.649999999999999" x14ac:dyDescent="0.5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</row>
    <row r="37" spans="1:27" s="43" customFormat="1" ht="17.649999999999999" x14ac:dyDescent="0.5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</row>
    <row r="38" spans="1:27" s="43" customFormat="1" ht="17.649999999999999" x14ac:dyDescent="0.5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</row>
    <row r="39" spans="1:27" s="43" customFormat="1" ht="21" customHeight="1" thickBot="1" x14ac:dyDescent="0.55000000000000004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</row>
    <row r="40" spans="1:27" ht="12.75" customHeight="1" thickBot="1" x14ac:dyDescent="0.4">
      <c r="A40" s="1248" t="s">
        <v>1</v>
      </c>
      <c r="B40" s="1256" t="s">
        <v>34</v>
      </c>
      <c r="C40" s="1256" t="s">
        <v>3</v>
      </c>
      <c r="D40" s="1248" t="s">
        <v>4</v>
      </c>
      <c r="E40" s="1257" t="s">
        <v>35</v>
      </c>
      <c r="F40" s="1248" t="s">
        <v>5</v>
      </c>
      <c r="G40" s="1248" t="s">
        <v>36</v>
      </c>
      <c r="H40" s="1248" t="s">
        <v>37</v>
      </c>
      <c r="I40" s="1248" t="s">
        <v>7</v>
      </c>
      <c r="J40" s="1248" t="s">
        <v>38</v>
      </c>
      <c r="K40" s="1257" t="s">
        <v>8</v>
      </c>
      <c r="L40" s="1257"/>
      <c r="M40" s="1257"/>
      <c r="N40" s="1257"/>
      <c r="O40" s="1257"/>
      <c r="P40" s="1257"/>
      <c r="Q40" s="1257"/>
      <c r="R40" s="1257"/>
      <c r="S40" s="1257"/>
      <c r="T40" s="1257"/>
      <c r="U40" s="1257"/>
      <c r="V40" s="1257"/>
      <c r="W40" s="1257"/>
      <c r="X40" s="1257"/>
      <c r="Y40" s="1257"/>
      <c r="Z40" s="1257"/>
      <c r="AA40" s="1248" t="s">
        <v>11</v>
      </c>
    </row>
    <row r="41" spans="1:27" ht="177" thickBot="1" x14ac:dyDescent="0.4">
      <c r="A41" s="1248"/>
      <c r="B41" s="1256"/>
      <c r="C41" s="1256"/>
      <c r="D41" s="1248"/>
      <c r="E41" s="1257"/>
      <c r="F41" s="1248"/>
      <c r="G41" s="1248"/>
      <c r="H41" s="1248"/>
      <c r="I41" s="1248"/>
      <c r="J41" s="1248"/>
      <c r="K41" s="461" t="s">
        <v>9</v>
      </c>
      <c r="L41" s="130" t="s">
        <v>39</v>
      </c>
      <c r="M41" s="461" t="s">
        <v>10</v>
      </c>
      <c r="N41" s="461" t="s">
        <v>40</v>
      </c>
      <c r="O41" s="130" t="s">
        <v>41</v>
      </c>
      <c r="P41" s="461" t="s">
        <v>42</v>
      </c>
      <c r="Q41" s="130" t="s">
        <v>61</v>
      </c>
      <c r="R41" s="130" t="s">
        <v>44</v>
      </c>
      <c r="S41" s="461" t="s">
        <v>45</v>
      </c>
      <c r="T41" s="461" t="s">
        <v>46</v>
      </c>
      <c r="U41" s="461" t="s">
        <v>47</v>
      </c>
      <c r="V41" s="461" t="s">
        <v>48</v>
      </c>
      <c r="W41" s="461" t="s">
        <v>49</v>
      </c>
      <c r="X41" s="461" t="s">
        <v>50</v>
      </c>
      <c r="Y41" s="461" t="s">
        <v>51</v>
      </c>
      <c r="Z41" s="130" t="s">
        <v>69</v>
      </c>
      <c r="AA41" s="1248"/>
    </row>
    <row r="42" spans="1:27" ht="17.649999999999999" thickBot="1" x14ac:dyDescent="0.5">
      <c r="A42" s="1263" t="s">
        <v>15</v>
      </c>
      <c r="B42" s="1263"/>
      <c r="C42" s="1263"/>
      <c r="D42" s="1263"/>
      <c r="E42" s="1264"/>
      <c r="F42" s="1264"/>
      <c r="G42" s="1264"/>
      <c r="H42" s="1264"/>
      <c r="I42" s="1264"/>
      <c r="J42" s="1264"/>
      <c r="K42" s="1263"/>
      <c r="L42" s="1263"/>
      <c r="M42" s="1263"/>
      <c r="N42" s="1263"/>
      <c r="O42" s="1263"/>
      <c r="P42" s="1263"/>
      <c r="Q42" s="1263"/>
      <c r="R42" s="1263"/>
      <c r="S42" s="1263"/>
      <c r="T42" s="1263"/>
      <c r="U42" s="1263"/>
      <c r="V42" s="1263"/>
      <c r="W42" s="1263"/>
      <c r="X42" s="1263"/>
      <c r="Y42" s="1263"/>
      <c r="Z42" s="1263"/>
      <c r="AA42" s="1264"/>
    </row>
    <row r="43" spans="1:27" s="43" customFormat="1" ht="42" thickBot="1" x14ac:dyDescent="0.4">
      <c r="A43" s="1255">
        <v>1</v>
      </c>
      <c r="B43" s="1262" t="s">
        <v>19</v>
      </c>
      <c r="C43" s="1250" t="s">
        <v>185</v>
      </c>
      <c r="D43" s="1252">
        <v>1</v>
      </c>
      <c r="E43" s="906" t="s">
        <v>72</v>
      </c>
      <c r="F43" s="639" t="s">
        <v>52</v>
      </c>
      <c r="G43" s="640" t="s">
        <v>118</v>
      </c>
      <c r="H43" s="641"/>
      <c r="I43" s="572">
        <v>1</v>
      </c>
      <c r="J43" s="588">
        <v>47</v>
      </c>
      <c r="K43" s="642">
        <v>32</v>
      </c>
      <c r="L43" s="627"/>
      <c r="M43" s="627"/>
      <c r="N43" s="627"/>
      <c r="O43" s="627"/>
      <c r="P43" s="627"/>
      <c r="Q43" s="627"/>
      <c r="R43" s="627"/>
      <c r="S43" s="627"/>
      <c r="T43" s="627"/>
      <c r="U43" s="627"/>
      <c r="V43" s="627"/>
      <c r="W43" s="627"/>
      <c r="X43" s="627"/>
      <c r="Y43" s="627"/>
      <c r="Z43" s="643"/>
      <c r="AA43" s="644">
        <f t="shared" ref="AA43:AA56" si="6">SUM(K43:Z43)</f>
        <v>32</v>
      </c>
    </row>
    <row r="44" spans="1:27" s="43" customFormat="1" ht="18" thickBot="1" x14ac:dyDescent="0.4">
      <c r="A44" s="1255"/>
      <c r="B44" s="1262"/>
      <c r="C44" s="1250"/>
      <c r="D44" s="1252"/>
      <c r="E44" s="497" t="s">
        <v>72</v>
      </c>
      <c r="F44" s="645" t="s">
        <v>52</v>
      </c>
      <c r="G44" s="646" t="s">
        <v>54</v>
      </c>
      <c r="H44" s="1016"/>
      <c r="I44" s="553">
        <v>1</v>
      </c>
      <c r="J44" s="584">
        <v>20</v>
      </c>
      <c r="K44" s="590"/>
      <c r="L44" s="1032">
        <v>32</v>
      </c>
      <c r="M44" s="564"/>
      <c r="N44" s="564">
        <v>5</v>
      </c>
      <c r="O44" s="564">
        <v>2</v>
      </c>
      <c r="P44" s="564"/>
      <c r="Q44" s="564"/>
      <c r="R44" s="564"/>
      <c r="S44" s="564"/>
      <c r="T44" s="564"/>
      <c r="U44" s="1032">
        <v>2</v>
      </c>
      <c r="V44" s="564"/>
      <c r="W44" s="564"/>
      <c r="X44" s="564"/>
      <c r="Y44" s="564"/>
      <c r="Z44" s="608"/>
      <c r="AA44" s="647">
        <f t="shared" si="6"/>
        <v>41</v>
      </c>
    </row>
    <row r="45" spans="1:27" s="248" customFormat="1" ht="18" thickBot="1" x14ac:dyDescent="0.4">
      <c r="A45" s="1255"/>
      <c r="B45" s="1262"/>
      <c r="C45" s="1250"/>
      <c r="D45" s="1252"/>
      <c r="E45" s="498" t="s">
        <v>72</v>
      </c>
      <c r="F45" s="645" t="s">
        <v>52</v>
      </c>
      <c r="G45" s="553" t="s">
        <v>53</v>
      </c>
      <c r="H45" s="648"/>
      <c r="I45" s="553">
        <v>1</v>
      </c>
      <c r="J45" s="584">
        <v>20</v>
      </c>
      <c r="K45" s="590"/>
      <c r="L45" s="564">
        <v>32</v>
      </c>
      <c r="M45" s="564"/>
      <c r="N45" s="564">
        <v>5</v>
      </c>
      <c r="O45" s="838">
        <v>2</v>
      </c>
      <c r="P45" s="564"/>
      <c r="Q45" s="564"/>
      <c r="R45" s="564"/>
      <c r="S45" s="564"/>
      <c r="T45" s="564"/>
      <c r="U45" s="564">
        <v>2</v>
      </c>
      <c r="V45" s="564"/>
      <c r="W45" s="564"/>
      <c r="X45" s="564"/>
      <c r="Y45" s="564"/>
      <c r="Z45" s="608"/>
      <c r="AA45" s="647">
        <f t="shared" si="6"/>
        <v>41</v>
      </c>
    </row>
    <row r="46" spans="1:27" s="248" customFormat="1" ht="18" thickBot="1" x14ac:dyDescent="0.4">
      <c r="A46" s="1255"/>
      <c r="B46" s="1262"/>
      <c r="C46" s="1250"/>
      <c r="D46" s="1252"/>
      <c r="E46" s="500" t="s">
        <v>72</v>
      </c>
      <c r="F46" s="645" t="s">
        <v>52</v>
      </c>
      <c r="G46" s="553" t="s">
        <v>116</v>
      </c>
      <c r="H46" s="648"/>
      <c r="I46" s="553">
        <v>1</v>
      </c>
      <c r="J46" s="584">
        <v>7</v>
      </c>
      <c r="K46" s="590"/>
      <c r="L46" s="564">
        <v>8</v>
      </c>
      <c r="M46" s="564"/>
      <c r="N46" s="649">
        <v>2</v>
      </c>
      <c r="O46" s="837">
        <v>0.5</v>
      </c>
      <c r="P46" s="649"/>
      <c r="Q46" s="649"/>
      <c r="R46" s="650"/>
      <c r="S46" s="649"/>
      <c r="T46" s="649"/>
      <c r="U46" s="649">
        <v>1</v>
      </c>
      <c r="V46" s="649"/>
      <c r="W46" s="649"/>
      <c r="X46" s="649"/>
      <c r="Y46" s="650"/>
      <c r="Z46" s="651"/>
      <c r="AA46" s="647">
        <f t="shared" si="6"/>
        <v>11.5</v>
      </c>
    </row>
    <row r="47" spans="1:27" s="248" customFormat="1" ht="18" thickBot="1" x14ac:dyDescent="0.4">
      <c r="A47" s="1255"/>
      <c r="B47" s="1262"/>
      <c r="C47" s="1250"/>
      <c r="D47" s="1252"/>
      <c r="E47" s="497" t="s">
        <v>81</v>
      </c>
      <c r="F47" s="645" t="s">
        <v>52</v>
      </c>
      <c r="G47" s="553" t="s">
        <v>54</v>
      </c>
      <c r="H47" s="648"/>
      <c r="I47" s="553">
        <v>4</v>
      </c>
      <c r="J47" s="584">
        <v>20</v>
      </c>
      <c r="K47" s="590">
        <v>20</v>
      </c>
      <c r="L47" s="564">
        <v>24</v>
      </c>
      <c r="M47" s="564"/>
      <c r="N47" s="564">
        <v>5</v>
      </c>
      <c r="O47" s="564">
        <v>2</v>
      </c>
      <c r="P47" s="564"/>
      <c r="Q47" s="564"/>
      <c r="R47" s="564"/>
      <c r="S47" s="564"/>
      <c r="T47" s="564"/>
      <c r="U47" s="564">
        <v>1</v>
      </c>
      <c r="V47" s="564"/>
      <c r="W47" s="564"/>
      <c r="X47" s="564"/>
      <c r="Y47" s="564"/>
      <c r="Z47" s="608"/>
      <c r="AA47" s="647">
        <f t="shared" si="6"/>
        <v>52</v>
      </c>
    </row>
    <row r="48" spans="1:27" s="43" customFormat="1" ht="18" thickBot="1" x14ac:dyDescent="0.4">
      <c r="A48" s="1255"/>
      <c r="B48" s="1262"/>
      <c r="C48" s="1250"/>
      <c r="D48" s="1252"/>
      <c r="E48" s="910" t="s">
        <v>81</v>
      </c>
      <c r="F48" s="645" t="s">
        <v>52</v>
      </c>
      <c r="G48" s="553" t="s">
        <v>53</v>
      </c>
      <c r="H48" s="652"/>
      <c r="I48" s="553">
        <v>4</v>
      </c>
      <c r="J48" s="584">
        <v>20</v>
      </c>
      <c r="K48" s="590">
        <v>16</v>
      </c>
      <c r="L48" s="564">
        <v>24</v>
      </c>
      <c r="M48" s="564"/>
      <c r="N48" s="564">
        <v>5</v>
      </c>
      <c r="O48" s="564">
        <v>2</v>
      </c>
      <c r="P48" s="564"/>
      <c r="Q48" s="564"/>
      <c r="R48" s="564"/>
      <c r="S48" s="564"/>
      <c r="T48" s="564"/>
      <c r="U48" s="564">
        <v>1</v>
      </c>
      <c r="V48" s="564"/>
      <c r="W48" s="564"/>
      <c r="X48" s="564"/>
      <c r="Y48" s="564"/>
      <c r="Z48" s="608"/>
      <c r="AA48" s="647">
        <f t="shared" si="6"/>
        <v>48</v>
      </c>
    </row>
    <row r="49" spans="1:27" s="43" customFormat="1" ht="35.65" thickBot="1" x14ac:dyDescent="0.4">
      <c r="A49" s="1255"/>
      <c r="B49" s="1262"/>
      <c r="C49" s="1250"/>
      <c r="D49" s="1252"/>
      <c r="E49" s="497" t="s">
        <v>92</v>
      </c>
      <c r="F49" s="645" t="s">
        <v>52</v>
      </c>
      <c r="G49" s="653" t="s">
        <v>73</v>
      </c>
      <c r="H49" s="648"/>
      <c r="I49" s="553">
        <v>3</v>
      </c>
      <c r="J49" s="584">
        <v>31</v>
      </c>
      <c r="K49" s="590">
        <v>24</v>
      </c>
      <c r="L49" s="564">
        <v>12</v>
      </c>
      <c r="M49" s="564"/>
      <c r="N49" s="564">
        <v>4</v>
      </c>
      <c r="O49" s="564">
        <v>1.25</v>
      </c>
      <c r="P49" s="564"/>
      <c r="Q49" s="564"/>
      <c r="R49" s="564"/>
      <c r="S49" s="654"/>
      <c r="T49" s="564"/>
      <c r="U49" s="564">
        <v>2</v>
      </c>
      <c r="V49" s="564"/>
      <c r="W49" s="564"/>
      <c r="X49" s="564"/>
      <c r="Y49" s="564"/>
      <c r="Z49" s="608"/>
      <c r="AA49" s="647">
        <f t="shared" si="6"/>
        <v>43.25</v>
      </c>
    </row>
    <row r="50" spans="1:27" s="43" customFormat="1" ht="18" thickBot="1" x14ac:dyDescent="0.4">
      <c r="A50" s="1255"/>
      <c r="B50" s="1262"/>
      <c r="C50" s="1250"/>
      <c r="D50" s="1252"/>
      <c r="E50" s="497" t="s">
        <v>163</v>
      </c>
      <c r="F50" s="645" t="s">
        <v>52</v>
      </c>
      <c r="G50" s="653" t="s">
        <v>53</v>
      </c>
      <c r="H50" s="648"/>
      <c r="I50" s="553">
        <v>4</v>
      </c>
      <c r="J50" s="584">
        <v>20</v>
      </c>
      <c r="K50" s="590"/>
      <c r="L50" s="564"/>
      <c r="M50" s="564"/>
      <c r="N50" s="564"/>
      <c r="O50" s="564"/>
      <c r="P50" s="564"/>
      <c r="Q50" s="564"/>
      <c r="R50" s="564">
        <v>5</v>
      </c>
      <c r="S50" s="654"/>
      <c r="T50" s="564"/>
      <c r="U50" s="615"/>
      <c r="V50" s="615"/>
      <c r="W50" s="615"/>
      <c r="X50" s="615"/>
      <c r="Y50" s="615"/>
      <c r="Z50" s="655"/>
      <c r="AA50" s="647">
        <f t="shared" si="6"/>
        <v>5</v>
      </c>
    </row>
    <row r="51" spans="1:27" s="43" customFormat="1" ht="18" thickBot="1" x14ac:dyDescent="0.4">
      <c r="A51" s="1255"/>
      <c r="B51" s="1262"/>
      <c r="C51" s="1250"/>
      <c r="D51" s="1252"/>
      <c r="E51" s="498" t="s">
        <v>145</v>
      </c>
      <c r="F51" s="645" t="s">
        <v>52</v>
      </c>
      <c r="G51" s="553" t="s">
        <v>53</v>
      </c>
      <c r="H51" s="648"/>
      <c r="I51" s="553">
        <v>3</v>
      </c>
      <c r="J51" s="584">
        <v>6</v>
      </c>
      <c r="K51" s="590"/>
      <c r="L51" s="564"/>
      <c r="M51" s="564"/>
      <c r="N51" s="564"/>
      <c r="O51" s="564"/>
      <c r="P51" s="564"/>
      <c r="Q51" s="564"/>
      <c r="R51" s="564"/>
      <c r="S51" s="564"/>
      <c r="T51" s="564"/>
      <c r="U51" s="615"/>
      <c r="V51" s="615"/>
      <c r="W51" s="615">
        <v>12</v>
      </c>
      <c r="X51" s="615"/>
      <c r="Y51" s="615"/>
      <c r="Z51" s="655"/>
      <c r="AA51" s="647">
        <f t="shared" si="6"/>
        <v>12</v>
      </c>
    </row>
    <row r="52" spans="1:27" s="43" customFormat="1" ht="18" thickBot="1" x14ac:dyDescent="0.4">
      <c r="A52" s="1255"/>
      <c r="B52" s="1262"/>
      <c r="C52" s="1250"/>
      <c r="D52" s="1252"/>
      <c r="E52" s="498" t="s">
        <v>145</v>
      </c>
      <c r="F52" s="645" t="s">
        <v>52</v>
      </c>
      <c r="G52" s="553" t="s">
        <v>53</v>
      </c>
      <c r="H52" s="648"/>
      <c r="I52" s="553" t="s">
        <v>86</v>
      </c>
      <c r="J52" s="584">
        <v>1</v>
      </c>
      <c r="K52" s="615"/>
      <c r="L52" s="615"/>
      <c r="M52" s="615"/>
      <c r="N52" s="615"/>
      <c r="O52" s="615"/>
      <c r="P52" s="615"/>
      <c r="Q52" s="615"/>
      <c r="R52" s="615"/>
      <c r="S52" s="615"/>
      <c r="T52" s="615"/>
      <c r="U52" s="615"/>
      <c r="V52" s="615"/>
      <c r="W52" s="615">
        <v>2</v>
      </c>
      <c r="X52" s="615"/>
      <c r="Y52" s="615"/>
      <c r="Z52" s="655"/>
      <c r="AA52" s="647">
        <f t="shared" si="6"/>
        <v>2</v>
      </c>
    </row>
    <row r="53" spans="1:27" s="43" customFormat="1" ht="18" thickBot="1" x14ac:dyDescent="0.4">
      <c r="A53" s="1255"/>
      <c r="B53" s="1262"/>
      <c r="C53" s="1250"/>
      <c r="D53" s="1252"/>
      <c r="E53" s="498" t="s">
        <v>146</v>
      </c>
      <c r="F53" s="645" t="s">
        <v>52</v>
      </c>
      <c r="G53" s="553" t="s">
        <v>53</v>
      </c>
      <c r="H53" s="648"/>
      <c r="I53" s="553" t="s">
        <v>86</v>
      </c>
      <c r="J53" s="584">
        <v>2</v>
      </c>
      <c r="K53" s="615"/>
      <c r="L53" s="615"/>
      <c r="M53" s="615"/>
      <c r="N53" s="615"/>
      <c r="O53" s="615"/>
      <c r="P53" s="615"/>
      <c r="Q53" s="615"/>
      <c r="R53" s="615"/>
      <c r="S53" s="615"/>
      <c r="T53" s="615"/>
      <c r="U53" s="615"/>
      <c r="V53" s="615"/>
      <c r="W53" s="615">
        <v>0.66</v>
      </c>
      <c r="X53" s="615"/>
      <c r="Y53" s="615"/>
      <c r="Z53" s="655"/>
      <c r="AA53" s="647">
        <f t="shared" si="6"/>
        <v>0.66</v>
      </c>
    </row>
    <row r="54" spans="1:27" s="43" customFormat="1" ht="18" thickBot="1" x14ac:dyDescent="0.4">
      <c r="A54" s="1255"/>
      <c r="B54" s="1262"/>
      <c r="C54" s="1250"/>
      <c r="D54" s="1252"/>
      <c r="E54" s="904" t="s">
        <v>104</v>
      </c>
      <c r="F54" s="698" t="s">
        <v>52</v>
      </c>
      <c r="G54" s="563" t="s">
        <v>53</v>
      </c>
      <c r="H54" s="563"/>
      <c r="I54" s="563">
        <v>4</v>
      </c>
      <c r="J54" s="616">
        <v>1</v>
      </c>
      <c r="K54" s="615"/>
      <c r="L54" s="615"/>
      <c r="M54" s="615"/>
      <c r="N54" s="615"/>
      <c r="O54" s="615"/>
      <c r="P54" s="615"/>
      <c r="Q54" s="615">
        <v>3</v>
      </c>
      <c r="R54" s="615"/>
      <c r="S54" s="615"/>
      <c r="T54" s="615"/>
      <c r="U54" s="615"/>
      <c r="V54" s="615"/>
      <c r="W54" s="615"/>
      <c r="X54" s="615"/>
      <c r="Y54" s="615"/>
      <c r="Z54" s="655"/>
      <c r="AA54" s="803">
        <f t="shared" si="6"/>
        <v>3</v>
      </c>
    </row>
    <row r="55" spans="1:27" s="43" customFormat="1" ht="18" thickBot="1" x14ac:dyDescent="0.4">
      <c r="A55" s="1255"/>
      <c r="B55" s="1262"/>
      <c r="C55" s="1250"/>
      <c r="D55" s="1252"/>
      <c r="E55" s="498" t="s">
        <v>151</v>
      </c>
      <c r="F55" s="645" t="s">
        <v>52</v>
      </c>
      <c r="G55" s="553" t="s">
        <v>53</v>
      </c>
      <c r="H55" s="553"/>
      <c r="I55" s="553">
        <v>4</v>
      </c>
      <c r="J55" s="825">
        <v>10</v>
      </c>
      <c r="K55" s="615"/>
      <c r="L55" s="615"/>
      <c r="M55" s="615"/>
      <c r="N55" s="615"/>
      <c r="O55" s="615"/>
      <c r="P55" s="615"/>
      <c r="Q55" s="996">
        <v>5</v>
      </c>
      <c r="R55" s="615"/>
      <c r="S55" s="615"/>
      <c r="T55" s="615"/>
      <c r="U55" s="615"/>
      <c r="V55" s="615"/>
      <c r="W55" s="615"/>
      <c r="X55" s="615"/>
      <c r="Y55" s="615"/>
      <c r="Z55" s="655"/>
      <c r="AA55" s="969">
        <f t="shared" si="6"/>
        <v>5</v>
      </c>
    </row>
    <row r="56" spans="1:27" s="43" customFormat="1" ht="18" thickBot="1" x14ac:dyDescent="0.4">
      <c r="A56" s="1255"/>
      <c r="B56" s="1262"/>
      <c r="C56" s="1250"/>
      <c r="D56" s="1252"/>
      <c r="E56" s="498" t="s">
        <v>105</v>
      </c>
      <c r="F56" s="645" t="s">
        <v>52</v>
      </c>
      <c r="G56" s="553" t="s">
        <v>53</v>
      </c>
      <c r="H56" s="645"/>
      <c r="I56" s="553">
        <v>4</v>
      </c>
      <c r="J56" s="825">
        <v>1</v>
      </c>
      <c r="K56" s="615"/>
      <c r="L56" s="615"/>
      <c r="M56" s="615"/>
      <c r="N56" s="615"/>
      <c r="O56" s="615"/>
      <c r="P56" s="615"/>
      <c r="Q56" s="615"/>
      <c r="R56" s="615"/>
      <c r="S56" s="615">
        <v>2</v>
      </c>
      <c r="T56" s="615"/>
      <c r="U56" s="615"/>
      <c r="V56" s="615"/>
      <c r="W56" s="615"/>
      <c r="X56" s="615"/>
      <c r="Y56" s="615"/>
      <c r="Z56" s="826"/>
      <c r="AA56" s="803">
        <f t="shared" si="6"/>
        <v>2</v>
      </c>
    </row>
    <row r="57" spans="1:27" s="43" customFormat="1" ht="20.25" thickBot="1" x14ac:dyDescent="0.4">
      <c r="A57" s="1255"/>
      <c r="B57" s="1262"/>
      <c r="C57" s="1250"/>
      <c r="D57" s="1252"/>
      <c r="E57" s="656" t="s">
        <v>55</v>
      </c>
      <c r="F57" s="657"/>
      <c r="G57" s="658"/>
      <c r="H57" s="658"/>
      <c r="I57" s="658"/>
      <c r="J57" s="659"/>
      <c r="K57" s="660">
        <f>SUM(K43:K56)</f>
        <v>92</v>
      </c>
      <c r="L57" s="660">
        <f t="shared" ref="L57:Z57" si="7">SUM(L43:L56)</f>
        <v>132</v>
      </c>
      <c r="M57" s="660">
        <f t="shared" si="7"/>
        <v>0</v>
      </c>
      <c r="N57" s="660">
        <f t="shared" si="7"/>
        <v>26</v>
      </c>
      <c r="O57" s="660">
        <f t="shared" si="7"/>
        <v>9.75</v>
      </c>
      <c r="P57" s="660">
        <f t="shared" si="7"/>
        <v>0</v>
      </c>
      <c r="Q57" s="660">
        <f t="shared" si="7"/>
        <v>8</v>
      </c>
      <c r="R57" s="660">
        <f t="shared" si="7"/>
        <v>5</v>
      </c>
      <c r="S57" s="660">
        <f t="shared" si="7"/>
        <v>2</v>
      </c>
      <c r="T57" s="660">
        <f t="shared" si="7"/>
        <v>0</v>
      </c>
      <c r="U57" s="660">
        <f t="shared" si="7"/>
        <v>9</v>
      </c>
      <c r="V57" s="660">
        <f t="shared" si="7"/>
        <v>0</v>
      </c>
      <c r="W57" s="660">
        <f t="shared" si="7"/>
        <v>14.66</v>
      </c>
      <c r="X57" s="660">
        <f t="shared" si="7"/>
        <v>0</v>
      </c>
      <c r="Y57" s="660">
        <f t="shared" si="7"/>
        <v>0</v>
      </c>
      <c r="Z57" s="660">
        <f t="shared" si="7"/>
        <v>0</v>
      </c>
      <c r="AA57" s="661">
        <f>SUM(AA43:AA56)</f>
        <v>298.41000000000003</v>
      </c>
    </row>
    <row r="58" spans="1:27" s="248" customFormat="1" ht="18" thickBot="1" x14ac:dyDescent="0.4">
      <c r="A58" s="1255"/>
      <c r="B58" s="1262"/>
      <c r="C58" s="1250"/>
      <c r="D58" s="1252"/>
      <c r="E58" s="906" t="s">
        <v>81</v>
      </c>
      <c r="F58" s="639" t="s">
        <v>77</v>
      </c>
      <c r="G58" s="662" t="s">
        <v>53</v>
      </c>
      <c r="H58" s="641"/>
      <c r="I58" s="572">
        <v>4</v>
      </c>
      <c r="J58" s="588">
        <v>2</v>
      </c>
      <c r="K58" s="663"/>
      <c r="L58" s="664"/>
      <c r="M58" s="664"/>
      <c r="N58" s="664">
        <v>1</v>
      </c>
      <c r="O58" s="664">
        <v>0.5</v>
      </c>
      <c r="P58" s="664"/>
      <c r="Q58" s="664"/>
      <c r="R58" s="664"/>
      <c r="S58" s="664"/>
      <c r="T58" s="664"/>
      <c r="U58" s="664">
        <v>1</v>
      </c>
      <c r="V58" s="664"/>
      <c r="W58" s="664"/>
      <c r="X58" s="664"/>
      <c r="Y58" s="664"/>
      <c r="Z58" s="610"/>
      <c r="AA58" s="644">
        <f>SUM(K58:Z58)</f>
        <v>2.5</v>
      </c>
    </row>
    <row r="59" spans="1:27" ht="18" thickBot="1" x14ac:dyDescent="0.4">
      <c r="A59" s="1255"/>
      <c r="B59" s="1262"/>
      <c r="C59" s="1250"/>
      <c r="D59" s="1252"/>
      <c r="E59" s="497" t="s">
        <v>146</v>
      </c>
      <c r="F59" s="645" t="s">
        <v>77</v>
      </c>
      <c r="G59" s="553" t="s">
        <v>53</v>
      </c>
      <c r="H59" s="666"/>
      <c r="I59" s="553" t="s">
        <v>86</v>
      </c>
      <c r="J59" s="584">
        <v>5</v>
      </c>
      <c r="K59" s="665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827">
        <v>1.65</v>
      </c>
      <c r="X59" s="564"/>
      <c r="Y59" s="564"/>
      <c r="Z59" s="483"/>
      <c r="AA59" s="647">
        <f t="shared" ref="AA59:AA60" si="8">SUM(K59:Z59)</f>
        <v>1.65</v>
      </c>
    </row>
    <row r="60" spans="1:27" s="43" customFormat="1" ht="18" thickBot="1" x14ac:dyDescent="0.4">
      <c r="A60" s="1255"/>
      <c r="B60" s="1262"/>
      <c r="C60" s="1250"/>
      <c r="D60" s="1252"/>
      <c r="E60" s="911" t="s">
        <v>151</v>
      </c>
      <c r="F60" s="299" t="s">
        <v>77</v>
      </c>
      <c r="G60" s="249" t="s">
        <v>53</v>
      </c>
      <c r="H60" s="249"/>
      <c r="I60" s="250">
        <v>4</v>
      </c>
      <c r="J60" s="251">
        <v>1</v>
      </c>
      <c r="K60" s="303"/>
      <c r="L60" s="258"/>
      <c r="M60" s="258"/>
      <c r="N60" s="258"/>
      <c r="O60" s="258"/>
      <c r="P60" s="258"/>
      <c r="Q60" s="997">
        <v>0.5</v>
      </c>
      <c r="R60" s="258"/>
      <c r="S60" s="258"/>
      <c r="T60" s="258"/>
      <c r="U60" s="48"/>
      <c r="V60" s="48"/>
      <c r="W60" s="48"/>
      <c r="X60" s="48"/>
      <c r="Y60" s="48"/>
      <c r="Z60" s="160"/>
      <c r="AA60" s="89">
        <f t="shared" si="8"/>
        <v>0.5</v>
      </c>
    </row>
    <row r="61" spans="1:27" s="43" customFormat="1" ht="18" thickBot="1" x14ac:dyDescent="0.4">
      <c r="A61" s="1255"/>
      <c r="B61" s="1262"/>
      <c r="C61" s="1250"/>
      <c r="D61" s="1252"/>
      <c r="E61" s="301"/>
      <c r="F61" s="299"/>
      <c r="G61" s="249"/>
      <c r="H61" s="249"/>
      <c r="I61" s="250"/>
      <c r="J61" s="251"/>
      <c r="K61" s="304"/>
      <c r="L61" s="259"/>
      <c r="M61" s="259"/>
      <c r="N61" s="259"/>
      <c r="O61" s="259"/>
      <c r="P61" s="259"/>
      <c r="Q61" s="259"/>
      <c r="R61" s="259"/>
      <c r="S61" s="259"/>
      <c r="T61" s="259"/>
      <c r="U61" s="48"/>
      <c r="V61" s="48"/>
      <c r="W61" s="48"/>
      <c r="X61" s="48"/>
      <c r="Y61" s="48"/>
      <c r="Z61" s="160"/>
      <c r="AA61" s="256"/>
    </row>
    <row r="62" spans="1:27" s="43" customFormat="1" ht="20.25" thickBot="1" x14ac:dyDescent="0.55000000000000004">
      <c r="A62" s="1255"/>
      <c r="B62" s="1262"/>
      <c r="C62" s="1250"/>
      <c r="D62" s="1252"/>
      <c r="E62" s="302" t="s">
        <v>56</v>
      </c>
      <c r="F62" s="275"/>
      <c r="G62" s="297"/>
      <c r="H62" s="297"/>
      <c r="I62" s="297"/>
      <c r="J62" s="298"/>
      <c r="K62" s="157">
        <f>SUM(K58:K61)</f>
        <v>0</v>
      </c>
      <c r="L62" s="305">
        <f t="shared" ref="L62:P62" si="9">SUM(L58:L61)</f>
        <v>0</v>
      </c>
      <c r="M62" s="305">
        <f t="shared" si="9"/>
        <v>0</v>
      </c>
      <c r="N62" s="305">
        <f t="shared" si="9"/>
        <v>1</v>
      </c>
      <c r="O62" s="305">
        <f t="shared" si="9"/>
        <v>0.5</v>
      </c>
      <c r="P62" s="305">
        <f t="shared" si="9"/>
        <v>0</v>
      </c>
      <c r="Q62" s="305">
        <f>SUM(Q58:Q61)</f>
        <v>0.5</v>
      </c>
      <c r="R62" s="305">
        <f t="shared" ref="R62:Z62" si="10">SUM(R58:R61)</f>
        <v>0</v>
      </c>
      <c r="S62" s="305">
        <f t="shared" si="10"/>
        <v>0</v>
      </c>
      <c r="T62" s="305">
        <f t="shared" si="10"/>
        <v>0</v>
      </c>
      <c r="U62" s="305">
        <f t="shared" si="10"/>
        <v>1</v>
      </c>
      <c r="V62" s="305">
        <f t="shared" si="10"/>
        <v>0</v>
      </c>
      <c r="W62" s="305">
        <f t="shared" si="10"/>
        <v>1.65</v>
      </c>
      <c r="X62" s="305">
        <f t="shared" si="10"/>
        <v>0</v>
      </c>
      <c r="Y62" s="305">
        <f t="shared" si="10"/>
        <v>0</v>
      </c>
      <c r="Z62" s="306">
        <f t="shared" si="10"/>
        <v>0</v>
      </c>
      <c r="AA62" s="260">
        <f>SUM(AA58:AA61)</f>
        <v>4.6500000000000004</v>
      </c>
    </row>
    <row r="63" spans="1:27" s="43" customFormat="1" ht="20.25" thickBot="1" x14ac:dyDescent="0.55000000000000004">
      <c r="A63" s="1255"/>
      <c r="B63" s="1262"/>
      <c r="C63" s="1250"/>
      <c r="D63" s="1252"/>
      <c r="E63" s="263"/>
      <c r="F63" s="264"/>
      <c r="G63" s="265"/>
      <c r="H63" s="265"/>
      <c r="I63" s="265"/>
      <c r="J63" s="266"/>
      <c r="K63" s="267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268"/>
      <c r="Z63" s="269"/>
      <c r="AA63" s="270"/>
    </row>
    <row r="64" spans="1:27" s="43" customFormat="1" ht="17.649999999999999" thickBot="1" x14ac:dyDescent="0.5">
      <c r="A64" s="1255"/>
      <c r="B64" s="1262"/>
      <c r="C64" s="1250"/>
      <c r="D64" s="1252"/>
      <c r="E64" s="161" t="s">
        <v>57</v>
      </c>
      <c r="F64" s="271"/>
      <c r="G64" s="272"/>
      <c r="H64" s="272"/>
      <c r="I64" s="272"/>
      <c r="J64" s="273"/>
      <c r="K64" s="274">
        <f t="shared" ref="K64:AA64" si="11">SUM(K63:K63)</f>
        <v>0</v>
      </c>
      <c r="L64" s="275">
        <f t="shared" si="11"/>
        <v>0</v>
      </c>
      <c r="M64" s="275">
        <f t="shared" si="11"/>
        <v>0</v>
      </c>
      <c r="N64" s="275">
        <f t="shared" si="11"/>
        <v>0</v>
      </c>
      <c r="O64" s="275">
        <f t="shared" si="11"/>
        <v>0</v>
      </c>
      <c r="P64" s="275">
        <f t="shared" si="11"/>
        <v>0</v>
      </c>
      <c r="Q64" s="275">
        <f t="shared" si="11"/>
        <v>0</v>
      </c>
      <c r="R64" s="275">
        <f t="shared" si="11"/>
        <v>0</v>
      </c>
      <c r="S64" s="275">
        <f t="shared" si="11"/>
        <v>0</v>
      </c>
      <c r="T64" s="275">
        <f t="shared" si="11"/>
        <v>0</v>
      </c>
      <c r="U64" s="275">
        <f t="shared" si="11"/>
        <v>0</v>
      </c>
      <c r="V64" s="275">
        <f t="shared" si="11"/>
        <v>0</v>
      </c>
      <c r="W64" s="275">
        <f t="shared" si="11"/>
        <v>0</v>
      </c>
      <c r="X64" s="275">
        <f t="shared" si="11"/>
        <v>0</v>
      </c>
      <c r="Y64" s="275">
        <f t="shared" si="11"/>
        <v>0</v>
      </c>
      <c r="Z64" s="276">
        <f t="shared" si="11"/>
        <v>0</v>
      </c>
      <c r="AA64" s="275">
        <f t="shared" si="11"/>
        <v>0</v>
      </c>
    </row>
    <row r="65" spans="1:29" s="43" customFormat="1" ht="20.25" thickBot="1" x14ac:dyDescent="0.5">
      <c r="A65" s="1255"/>
      <c r="B65" s="1262"/>
      <c r="C65" s="1250"/>
      <c r="D65" s="1248"/>
      <c r="E65" s="150" t="s">
        <v>59</v>
      </c>
      <c r="F65" s="277"/>
      <c r="G65" s="278"/>
      <c r="H65" s="278"/>
      <c r="I65" s="278"/>
      <c r="J65" s="279"/>
      <c r="K65" s="280">
        <f t="shared" ref="K65:P65" si="12">SUM(K64,K62,K57)</f>
        <v>92</v>
      </c>
      <c r="L65" s="280">
        <f t="shared" si="12"/>
        <v>132</v>
      </c>
      <c r="M65" s="280">
        <f t="shared" si="12"/>
        <v>0</v>
      </c>
      <c r="N65" s="280">
        <f t="shared" si="12"/>
        <v>27</v>
      </c>
      <c r="O65" s="493">
        <f t="shared" si="12"/>
        <v>10.25</v>
      </c>
      <c r="P65" s="280">
        <f t="shared" si="12"/>
        <v>0</v>
      </c>
      <c r="Q65" s="280">
        <f>SUM(Q64,Q62,Q57)</f>
        <v>8.5</v>
      </c>
      <c r="R65" s="280">
        <f t="shared" ref="R65:Z65" si="13">SUM(R64,R62,R57)</f>
        <v>5</v>
      </c>
      <c r="S65" s="280">
        <f t="shared" si="13"/>
        <v>2</v>
      </c>
      <c r="T65" s="280">
        <f t="shared" si="13"/>
        <v>0</v>
      </c>
      <c r="U65" s="281">
        <f t="shared" si="13"/>
        <v>10</v>
      </c>
      <c r="V65" s="280">
        <f t="shared" si="13"/>
        <v>0</v>
      </c>
      <c r="W65" s="312">
        <f t="shared" si="13"/>
        <v>16.309999999999999</v>
      </c>
      <c r="X65" s="280">
        <f t="shared" si="13"/>
        <v>0</v>
      </c>
      <c r="Y65" s="280">
        <f t="shared" si="13"/>
        <v>0</v>
      </c>
      <c r="Z65" s="280">
        <f t="shared" si="13"/>
        <v>0</v>
      </c>
      <c r="AA65" s="1048">
        <f>SUM(AA64,AA62,AA57)</f>
        <v>303.06</v>
      </c>
    </row>
    <row r="66" spans="1:29" s="43" customFormat="1" ht="20.25" customHeight="1" thickBot="1" x14ac:dyDescent="0.5">
      <c r="A66" s="1255"/>
      <c r="B66" s="1262"/>
      <c r="C66" s="1250"/>
      <c r="D66" s="1248"/>
      <c r="E66" s="1266"/>
      <c r="F66" s="1266"/>
      <c r="G66" s="1266"/>
      <c r="H66" s="1266"/>
      <c r="I66" s="1266"/>
      <c r="J66" s="1266"/>
      <c r="K66" s="1257"/>
      <c r="L66" s="1257"/>
      <c r="M66" s="1257"/>
      <c r="N66" s="1257"/>
      <c r="O66" s="1257"/>
      <c r="P66" s="1257"/>
      <c r="Q66" s="1257"/>
      <c r="R66" s="1257"/>
      <c r="S66" s="1257"/>
      <c r="T66" s="1257"/>
      <c r="U66" s="1257"/>
      <c r="V66" s="1257"/>
      <c r="W66" s="1257"/>
      <c r="X66" s="1257"/>
      <c r="Y66" s="1257"/>
      <c r="Z66" s="1257"/>
      <c r="AA66" s="1325">
        <f>SUM(AA65,AA29)</f>
        <v>574.55999999999995</v>
      </c>
      <c r="AC66" s="9"/>
    </row>
    <row r="67" spans="1:29" s="43" customFormat="1" ht="20.25" customHeight="1" thickBot="1" x14ac:dyDescent="0.5">
      <c r="A67" s="1255"/>
      <c r="B67" s="1262"/>
      <c r="C67" s="1250"/>
      <c r="D67" s="1248"/>
      <c r="E67" s="141" t="s">
        <v>60</v>
      </c>
      <c r="F67" s="1257"/>
      <c r="G67" s="1257"/>
      <c r="H67" s="1257"/>
      <c r="I67" s="1257"/>
      <c r="J67" s="1257"/>
      <c r="K67" s="144">
        <f t="shared" ref="K67:Z67" si="14">SUM(K65,K29)</f>
        <v>198</v>
      </c>
      <c r="L67" s="144">
        <f t="shared" si="14"/>
        <v>242</v>
      </c>
      <c r="M67" s="144">
        <f t="shared" si="14"/>
        <v>0</v>
      </c>
      <c r="N67" s="144">
        <f t="shared" si="14"/>
        <v>29</v>
      </c>
      <c r="O67" s="494">
        <f t="shared" si="14"/>
        <v>11.25</v>
      </c>
      <c r="P67" s="144">
        <f t="shared" si="14"/>
        <v>3</v>
      </c>
      <c r="Q67" s="494">
        <f t="shared" si="14"/>
        <v>33</v>
      </c>
      <c r="R67" s="144">
        <f t="shared" si="14"/>
        <v>5</v>
      </c>
      <c r="S67" s="144">
        <f t="shared" si="14"/>
        <v>5</v>
      </c>
      <c r="T67" s="144">
        <f t="shared" si="14"/>
        <v>0</v>
      </c>
      <c r="U67" s="144">
        <f t="shared" si="14"/>
        <v>32</v>
      </c>
      <c r="V67" s="144">
        <f t="shared" si="14"/>
        <v>0</v>
      </c>
      <c r="W67" s="181">
        <f t="shared" si="14"/>
        <v>16.309999999999999</v>
      </c>
      <c r="X67" s="144">
        <f t="shared" si="14"/>
        <v>0</v>
      </c>
      <c r="Y67" s="144">
        <f t="shared" si="14"/>
        <v>0</v>
      </c>
      <c r="Z67" s="144">
        <f t="shared" si="14"/>
        <v>0</v>
      </c>
      <c r="AA67" s="1325"/>
    </row>
    <row r="68" spans="1:29" ht="17.649999999999999" x14ac:dyDescent="0.5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</row>
    <row r="69" spans="1:29" ht="17.649999999999999" x14ac:dyDescent="0.5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</row>
    <row r="70" spans="1:29" s="43" customFormat="1" ht="17.649999999999999" x14ac:dyDescent="0.5">
      <c r="A70" s="1247" t="s">
        <v>195</v>
      </c>
      <c r="B70" s="1247"/>
      <c r="C70" s="1247"/>
      <c r="D70" s="1247"/>
      <c r="E70" s="1247"/>
      <c r="F70" s="1247"/>
      <c r="G70" s="1247"/>
      <c r="H70" s="1247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</row>
    <row r="71" spans="1:29" s="43" customFormat="1" ht="17.649999999999999" x14ac:dyDescent="0.5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6" t="s">
        <v>183</v>
      </c>
      <c r="T71" s="145"/>
      <c r="U71" s="145"/>
      <c r="V71" s="145"/>
      <c r="W71" s="145"/>
      <c r="X71" s="145"/>
      <c r="Y71" s="145"/>
      <c r="Z71" s="145"/>
      <c r="AA71" s="145"/>
    </row>
    <row r="72" spans="1:29" s="43" customFormat="1" ht="17.649999999999999" x14ac:dyDescent="0.5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</row>
    <row r="73" spans="1:29" s="43" customFormat="1" ht="17.649999999999999" x14ac:dyDescent="0.5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</row>
    <row r="74" spans="1:29" s="43" customFormat="1" ht="17.649999999999999" x14ac:dyDescent="0.5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</row>
    <row r="75" spans="1:29" s="43" customFormat="1" ht="17.649999999999999" x14ac:dyDescent="0.5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6" t="s">
        <v>194</v>
      </c>
      <c r="T75" s="145"/>
      <c r="U75" s="145"/>
      <c r="V75" s="145"/>
      <c r="W75" s="145"/>
      <c r="X75" s="145"/>
      <c r="Y75" s="145"/>
      <c r="Z75" s="145"/>
      <c r="AA75" s="145"/>
    </row>
    <row r="76" spans="1:29" s="43" customFormat="1" ht="17.649999999999999" x14ac:dyDescent="0.5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6"/>
      <c r="T76" s="145"/>
      <c r="U76" s="145"/>
      <c r="V76" s="145"/>
      <c r="W76" s="145"/>
      <c r="X76" s="145"/>
      <c r="Y76" s="145"/>
      <c r="Z76" s="145"/>
      <c r="AA76" s="145"/>
    </row>
    <row r="77" spans="1:29" s="43" customFormat="1" ht="17.649999999999999" x14ac:dyDescent="0.5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6"/>
      <c r="T77" s="145"/>
      <c r="U77" s="145"/>
      <c r="V77" s="145"/>
      <c r="W77" s="145"/>
      <c r="X77" s="145"/>
      <c r="Y77" s="145"/>
      <c r="Z77" s="145"/>
      <c r="AA77" s="145"/>
    </row>
    <row r="78" spans="1:29" s="43" customFormat="1" ht="17.25" x14ac:dyDescent="0.45">
      <c r="A78" s="1258" t="s">
        <v>0</v>
      </c>
      <c r="B78" s="1258"/>
      <c r="C78" s="1258"/>
      <c r="D78" s="1258"/>
      <c r="E78" s="1258"/>
      <c r="F78" s="1258"/>
      <c r="G78" s="1258"/>
      <c r="H78" s="1258"/>
      <c r="I78" s="1258"/>
      <c r="J78" s="1258"/>
      <c r="K78" s="1258"/>
      <c r="L78" s="1258"/>
      <c r="M78" s="1258"/>
      <c r="N78" s="1258"/>
      <c r="O78" s="1258"/>
      <c r="P78" s="1258"/>
      <c r="Q78" s="1258"/>
      <c r="R78" s="1258"/>
      <c r="S78" s="1258"/>
      <c r="T78" s="1258"/>
      <c r="U78" s="1258"/>
      <c r="V78" s="1258"/>
      <c r="W78" s="1258"/>
      <c r="X78" s="1258"/>
      <c r="Y78" s="1258"/>
      <c r="Z78" s="1258"/>
      <c r="AA78" s="1258"/>
    </row>
    <row r="79" spans="1:29" s="43" customFormat="1" x14ac:dyDescent="0.35"/>
    <row r="80" spans="1:29" s="43" customFormat="1" ht="17.25" x14ac:dyDescent="0.45">
      <c r="A80" s="1258" t="s">
        <v>180</v>
      </c>
      <c r="B80" s="1258"/>
      <c r="C80" s="1258"/>
      <c r="D80" s="1258"/>
      <c r="E80" s="1258"/>
      <c r="F80" s="1258"/>
      <c r="G80" s="1258"/>
      <c r="H80" s="1258"/>
      <c r="I80" s="1258"/>
      <c r="J80" s="1258"/>
      <c r="K80" s="1258"/>
      <c r="L80" s="1258"/>
      <c r="M80" s="1258"/>
      <c r="N80" s="1258"/>
      <c r="O80" s="1258"/>
      <c r="P80" s="1258"/>
      <c r="Q80" s="1258"/>
      <c r="R80" s="1258"/>
      <c r="S80" s="1258"/>
      <c r="T80" s="1258"/>
      <c r="U80" s="1258"/>
      <c r="V80" s="1258"/>
      <c r="W80" s="1258"/>
      <c r="X80" s="1258"/>
      <c r="Y80" s="1258"/>
      <c r="Z80" s="1258"/>
      <c r="AA80" s="1258"/>
    </row>
    <row r="81" spans="1:29" s="43" customFormat="1" ht="17.649999999999999" thickBot="1" x14ac:dyDescent="0.5">
      <c r="A81" s="1028"/>
      <c r="B81" s="1028"/>
      <c r="C81" s="1028"/>
      <c r="D81" s="1028"/>
      <c r="E81" s="1028"/>
      <c r="F81" s="1028"/>
      <c r="G81" s="1028"/>
      <c r="H81" s="1028"/>
      <c r="I81" s="1028"/>
      <c r="J81" s="1028"/>
      <c r="K81" s="1028"/>
      <c r="L81" s="1028"/>
      <c r="M81" s="1028"/>
      <c r="N81" s="1028"/>
      <c r="O81" s="1028"/>
      <c r="P81" s="1028"/>
      <c r="Q81" s="1028"/>
      <c r="R81" s="1028"/>
      <c r="S81" s="1028"/>
      <c r="T81" s="1028"/>
      <c r="U81" s="1028"/>
      <c r="V81" s="1028"/>
      <c r="W81" s="1028"/>
      <c r="X81" s="1028"/>
      <c r="Y81" s="1028"/>
      <c r="Z81" s="1028"/>
      <c r="AA81" s="1028"/>
    </row>
    <row r="82" spans="1:29" s="43" customFormat="1" ht="12.75" customHeight="1" thickBot="1" x14ac:dyDescent="0.4">
      <c r="A82" s="1248" t="s">
        <v>1</v>
      </c>
      <c r="B82" s="1256" t="s">
        <v>34</v>
      </c>
      <c r="C82" s="1256" t="s">
        <v>3</v>
      </c>
      <c r="D82" s="1248" t="s">
        <v>4</v>
      </c>
      <c r="E82" s="1257" t="s">
        <v>35</v>
      </c>
      <c r="F82" s="1248" t="s">
        <v>5</v>
      </c>
      <c r="G82" s="1248" t="s">
        <v>36</v>
      </c>
      <c r="H82" s="1248" t="s">
        <v>37</v>
      </c>
      <c r="I82" s="1248" t="s">
        <v>7</v>
      </c>
      <c r="J82" s="1248" t="s">
        <v>38</v>
      </c>
      <c r="K82" s="1257" t="s">
        <v>8</v>
      </c>
      <c r="L82" s="1257"/>
      <c r="M82" s="1257"/>
      <c r="N82" s="1257"/>
      <c r="O82" s="1257"/>
      <c r="P82" s="1257"/>
      <c r="Q82" s="1257"/>
      <c r="R82" s="1257"/>
      <c r="S82" s="1257"/>
      <c r="T82" s="1257"/>
      <c r="U82" s="1257"/>
      <c r="V82" s="1257"/>
      <c r="W82" s="1257"/>
      <c r="X82" s="1257"/>
      <c r="Y82" s="1257"/>
      <c r="Z82" s="1257"/>
      <c r="AA82" s="1248" t="s">
        <v>11</v>
      </c>
    </row>
    <row r="83" spans="1:29" s="43" customFormat="1" ht="225" customHeight="1" thickBot="1" x14ac:dyDescent="0.4">
      <c r="A83" s="1248"/>
      <c r="B83" s="1256"/>
      <c r="C83" s="1256"/>
      <c r="D83" s="1248"/>
      <c r="E83" s="1257"/>
      <c r="F83" s="1248"/>
      <c r="G83" s="1248"/>
      <c r="H83" s="1248"/>
      <c r="I83" s="1248"/>
      <c r="J83" s="1248"/>
      <c r="K83" s="461" t="s">
        <v>9</v>
      </c>
      <c r="L83" s="130" t="s">
        <v>39</v>
      </c>
      <c r="M83" s="461" t="s">
        <v>10</v>
      </c>
      <c r="N83" s="461" t="s">
        <v>40</v>
      </c>
      <c r="O83" s="130" t="s">
        <v>41</v>
      </c>
      <c r="P83" s="461" t="s">
        <v>42</v>
      </c>
      <c r="Q83" s="130" t="s">
        <v>43</v>
      </c>
      <c r="R83" s="130" t="s">
        <v>44</v>
      </c>
      <c r="S83" s="461" t="s">
        <v>45</v>
      </c>
      <c r="T83" s="461" t="s">
        <v>46</v>
      </c>
      <c r="U83" s="461" t="s">
        <v>47</v>
      </c>
      <c r="V83" s="461" t="s">
        <v>48</v>
      </c>
      <c r="W83" s="461" t="s">
        <v>49</v>
      </c>
      <c r="X83" s="461" t="s">
        <v>50</v>
      </c>
      <c r="Y83" s="461" t="s">
        <v>51</v>
      </c>
      <c r="Z83" s="130" t="s">
        <v>69</v>
      </c>
      <c r="AA83" s="1248"/>
    </row>
    <row r="84" spans="1:29" s="43" customFormat="1" ht="17.649999999999999" thickBot="1" x14ac:dyDescent="0.5">
      <c r="A84" s="1253" t="s">
        <v>31</v>
      </c>
      <c r="B84" s="1253"/>
      <c r="C84" s="1253"/>
      <c r="D84" s="1253"/>
      <c r="E84" s="1253"/>
      <c r="F84" s="1253"/>
      <c r="G84" s="1253"/>
      <c r="H84" s="1253"/>
      <c r="I84" s="1253"/>
      <c r="J84" s="1253"/>
      <c r="K84" s="1253"/>
      <c r="L84" s="1253"/>
      <c r="M84" s="1253"/>
      <c r="N84" s="1253"/>
      <c r="O84" s="1253"/>
      <c r="P84" s="1253"/>
      <c r="Q84" s="1253"/>
      <c r="R84" s="1253"/>
      <c r="S84" s="1253"/>
      <c r="T84" s="1253"/>
      <c r="U84" s="1253"/>
      <c r="V84" s="1253"/>
      <c r="W84" s="1253"/>
      <c r="X84" s="1253"/>
      <c r="Y84" s="1253"/>
      <c r="Z84" s="1253"/>
      <c r="AA84" s="1253"/>
    </row>
    <row r="85" spans="1:29" s="43" customFormat="1" ht="18" thickBot="1" x14ac:dyDescent="0.4">
      <c r="A85" s="1254">
        <v>2</v>
      </c>
      <c r="B85" s="1261" t="s">
        <v>13</v>
      </c>
      <c r="C85" s="1280" t="s">
        <v>186</v>
      </c>
      <c r="D85" s="1251" t="s">
        <v>190</v>
      </c>
      <c r="E85" s="898" t="s">
        <v>72</v>
      </c>
      <c r="F85" s="672" t="s">
        <v>52</v>
      </c>
      <c r="G85" s="604" t="s">
        <v>54</v>
      </c>
      <c r="H85" s="604"/>
      <c r="I85" s="604">
        <v>2</v>
      </c>
      <c r="J85" s="636">
        <v>14</v>
      </c>
      <c r="K85" s="1029">
        <v>7</v>
      </c>
      <c r="L85" s="1030">
        <v>26</v>
      </c>
      <c r="M85" s="604"/>
      <c r="N85" s="1030"/>
      <c r="O85" s="1030"/>
      <c r="P85" s="604"/>
      <c r="Q85" s="604"/>
      <c r="R85" s="604"/>
      <c r="S85" s="604"/>
      <c r="T85" s="604"/>
      <c r="U85" s="604">
        <v>2</v>
      </c>
      <c r="V85" s="604"/>
      <c r="W85" s="604"/>
      <c r="X85" s="604"/>
      <c r="Y85" s="604"/>
      <c r="Z85" s="606"/>
      <c r="AA85" s="603">
        <f t="shared" ref="AA85:AA89" si="15">SUM(K85:Z85)</f>
        <v>35</v>
      </c>
      <c r="AC85" s="128"/>
    </row>
    <row r="86" spans="1:29" s="43" customFormat="1" ht="18" thickBot="1" x14ac:dyDescent="0.4">
      <c r="A86" s="1255"/>
      <c r="B86" s="1262"/>
      <c r="C86" s="1281"/>
      <c r="D86" s="1252"/>
      <c r="E86" s="898" t="s">
        <v>72</v>
      </c>
      <c r="F86" s="590" t="s">
        <v>52</v>
      </c>
      <c r="G86" s="564" t="s">
        <v>53</v>
      </c>
      <c r="H86" s="564"/>
      <c r="I86" s="564">
        <v>2</v>
      </c>
      <c r="J86" s="565">
        <v>21</v>
      </c>
      <c r="K86" s="1031">
        <v>7</v>
      </c>
      <c r="L86" s="1032">
        <v>24</v>
      </c>
      <c r="M86" s="564"/>
      <c r="N86" s="1032"/>
      <c r="O86" s="1032"/>
      <c r="P86" s="564"/>
      <c r="Q86" s="564"/>
      <c r="R86" s="564"/>
      <c r="S86" s="564"/>
      <c r="T86" s="564"/>
      <c r="U86" s="564">
        <v>3</v>
      </c>
      <c r="V86" s="564"/>
      <c r="W86" s="564"/>
      <c r="X86" s="564"/>
      <c r="Y86" s="564"/>
      <c r="Z86" s="608"/>
      <c r="AA86" s="647">
        <f t="shared" si="15"/>
        <v>34</v>
      </c>
    </row>
    <row r="87" spans="1:29" s="43" customFormat="1" ht="18" thickBot="1" x14ac:dyDescent="0.4">
      <c r="A87" s="1255"/>
      <c r="B87" s="1262"/>
      <c r="C87" s="1281"/>
      <c r="D87" s="1252"/>
      <c r="E87" s="496" t="s">
        <v>109</v>
      </c>
      <c r="F87" s="590" t="s">
        <v>52</v>
      </c>
      <c r="G87" s="564" t="s">
        <v>53</v>
      </c>
      <c r="H87" s="564"/>
      <c r="I87" s="564">
        <v>4</v>
      </c>
      <c r="J87" s="565">
        <v>20</v>
      </c>
      <c r="K87" s="1031">
        <v>14</v>
      </c>
      <c r="L87" s="1032">
        <v>18</v>
      </c>
      <c r="M87" s="564"/>
      <c r="N87" s="1032"/>
      <c r="O87" s="1032"/>
      <c r="P87" s="564"/>
      <c r="Q87" s="564"/>
      <c r="R87" s="564"/>
      <c r="S87" s="564"/>
      <c r="T87" s="564"/>
      <c r="U87" s="564">
        <v>1</v>
      </c>
      <c r="V87" s="564"/>
      <c r="W87" s="564"/>
      <c r="X87" s="564"/>
      <c r="Y87" s="564"/>
      <c r="Z87" s="608"/>
      <c r="AA87" s="647">
        <f t="shared" si="15"/>
        <v>33</v>
      </c>
    </row>
    <row r="88" spans="1:29" s="43" customFormat="1" ht="18" thickBot="1" x14ac:dyDescent="0.4">
      <c r="A88" s="1255"/>
      <c r="B88" s="1262"/>
      <c r="C88" s="1281"/>
      <c r="D88" s="1252"/>
      <c r="E88" s="497" t="s">
        <v>105</v>
      </c>
      <c r="F88" s="548" t="s">
        <v>52</v>
      </c>
      <c r="G88" s="553" t="s">
        <v>53</v>
      </c>
      <c r="H88" s="553"/>
      <c r="I88" s="553" t="s">
        <v>99</v>
      </c>
      <c r="J88" s="584">
        <v>1</v>
      </c>
      <c r="K88" s="590"/>
      <c r="L88" s="564"/>
      <c r="M88" s="564"/>
      <c r="N88" s="564"/>
      <c r="O88" s="564"/>
      <c r="P88" s="564"/>
      <c r="Q88" s="564"/>
      <c r="R88" s="564"/>
      <c r="S88" s="564">
        <v>3</v>
      </c>
      <c r="T88" s="564"/>
      <c r="U88" s="564"/>
      <c r="V88" s="564"/>
      <c r="W88" s="564"/>
      <c r="X88" s="564"/>
      <c r="Y88" s="564"/>
      <c r="Z88" s="565"/>
      <c r="AA88" s="611">
        <f t="shared" si="15"/>
        <v>3</v>
      </c>
    </row>
    <row r="89" spans="1:29" s="43" customFormat="1" ht="18" thickBot="1" x14ac:dyDescent="0.4">
      <c r="A89" s="1255"/>
      <c r="B89" s="1262"/>
      <c r="C89" s="1281"/>
      <c r="D89" s="1252"/>
      <c r="E89" s="496" t="s">
        <v>144</v>
      </c>
      <c r="F89" s="590" t="s">
        <v>52</v>
      </c>
      <c r="G89" s="564" t="s">
        <v>53</v>
      </c>
      <c r="H89" s="564"/>
      <c r="I89" s="564" t="s">
        <v>99</v>
      </c>
      <c r="J89" s="565">
        <v>1</v>
      </c>
      <c r="K89" s="706"/>
      <c r="L89" s="562"/>
      <c r="M89" s="564"/>
      <c r="N89" s="564"/>
      <c r="O89" s="564"/>
      <c r="P89" s="564"/>
      <c r="Q89" s="1032"/>
      <c r="R89" s="564"/>
      <c r="S89" s="564"/>
      <c r="T89" s="564"/>
      <c r="U89" s="564"/>
      <c r="V89" s="564"/>
      <c r="W89" s="564"/>
      <c r="X89" s="564"/>
      <c r="Y89" s="564"/>
      <c r="Z89" s="608"/>
      <c r="AA89" s="647">
        <f t="shared" si="15"/>
        <v>0</v>
      </c>
    </row>
    <row r="90" spans="1:29" s="43" customFormat="1" ht="18" thickBot="1" x14ac:dyDescent="0.4">
      <c r="A90" s="1255"/>
      <c r="B90" s="1262"/>
      <c r="C90" s="1281"/>
      <c r="D90" s="1252"/>
      <c r="E90" s="707"/>
      <c r="F90" s="708"/>
      <c r="G90" s="709"/>
      <c r="H90" s="710"/>
      <c r="I90" s="711"/>
      <c r="J90" s="712"/>
      <c r="K90" s="706"/>
      <c r="L90" s="562"/>
      <c r="M90" s="564"/>
      <c r="N90" s="564"/>
      <c r="O90" s="564"/>
      <c r="P90" s="564"/>
      <c r="Q90" s="564"/>
      <c r="R90" s="564"/>
      <c r="S90" s="564"/>
      <c r="T90" s="564"/>
      <c r="U90" s="564"/>
      <c r="V90" s="564"/>
      <c r="W90" s="564"/>
      <c r="X90" s="564"/>
      <c r="Y90" s="564"/>
      <c r="Z90" s="608"/>
      <c r="AA90" s="647"/>
    </row>
    <row r="91" spans="1:29" s="43" customFormat="1" ht="18" thickBot="1" x14ac:dyDescent="0.4">
      <c r="A91" s="1255"/>
      <c r="B91" s="1262"/>
      <c r="C91" s="1281"/>
      <c r="D91" s="1252"/>
      <c r="E91" s="713"/>
      <c r="F91" s="714"/>
      <c r="G91" s="715"/>
      <c r="H91" s="716"/>
      <c r="I91" s="717"/>
      <c r="J91" s="718"/>
      <c r="K91" s="719"/>
      <c r="L91" s="685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608"/>
      <c r="AA91" s="647"/>
    </row>
    <row r="92" spans="1:29" s="43" customFormat="1" ht="18" thickBot="1" x14ac:dyDescent="0.4">
      <c r="A92" s="1255"/>
      <c r="B92" s="1262"/>
      <c r="C92" s="1281"/>
      <c r="D92" s="1252"/>
      <c r="E92" s="496"/>
      <c r="F92" s="590"/>
      <c r="G92" s="564"/>
      <c r="H92" s="564"/>
      <c r="I92" s="564"/>
      <c r="J92" s="565"/>
      <c r="K92" s="624"/>
      <c r="L92" s="564"/>
      <c r="M92" s="564"/>
      <c r="N92" s="564"/>
      <c r="O92" s="564"/>
      <c r="P92" s="564"/>
      <c r="Q92" s="564"/>
      <c r="R92" s="564"/>
      <c r="S92" s="564"/>
      <c r="T92" s="564"/>
      <c r="U92" s="564"/>
      <c r="V92" s="564"/>
      <c r="W92" s="564"/>
      <c r="X92" s="564"/>
      <c r="Y92" s="564"/>
      <c r="Z92" s="608"/>
      <c r="AA92" s="647"/>
    </row>
    <row r="93" spans="1:29" s="43" customFormat="1" ht="20.25" thickBot="1" x14ac:dyDescent="0.4">
      <c r="A93" s="1255"/>
      <c r="B93" s="1262"/>
      <c r="C93" s="1281"/>
      <c r="D93" s="1252"/>
      <c r="E93" s="618" t="s">
        <v>55</v>
      </c>
      <c r="F93" s="631"/>
      <c r="G93" s="632"/>
      <c r="H93" s="632"/>
      <c r="I93" s="632"/>
      <c r="J93" s="633"/>
      <c r="K93" s="720">
        <f t="shared" ref="K93:AA93" si="16">SUM(K85:K92)</f>
        <v>28</v>
      </c>
      <c r="L93" s="622">
        <f t="shared" si="16"/>
        <v>68</v>
      </c>
      <c r="M93" s="622">
        <f t="shared" si="16"/>
        <v>0</v>
      </c>
      <c r="N93" s="622">
        <f t="shared" si="16"/>
        <v>0</v>
      </c>
      <c r="O93" s="622">
        <f t="shared" si="16"/>
        <v>0</v>
      </c>
      <c r="P93" s="622">
        <f t="shared" si="16"/>
        <v>0</v>
      </c>
      <c r="Q93" s="622">
        <f t="shared" si="16"/>
        <v>0</v>
      </c>
      <c r="R93" s="622">
        <f t="shared" si="16"/>
        <v>0</v>
      </c>
      <c r="S93" s="622">
        <f t="shared" si="16"/>
        <v>3</v>
      </c>
      <c r="T93" s="622">
        <f t="shared" si="16"/>
        <v>0</v>
      </c>
      <c r="U93" s="622">
        <f t="shared" si="16"/>
        <v>6</v>
      </c>
      <c r="V93" s="622">
        <f t="shared" si="16"/>
        <v>0</v>
      </c>
      <c r="W93" s="622">
        <f t="shared" si="16"/>
        <v>0</v>
      </c>
      <c r="X93" s="622">
        <f t="shared" si="16"/>
        <v>0</v>
      </c>
      <c r="Y93" s="622">
        <f t="shared" si="16"/>
        <v>0</v>
      </c>
      <c r="Z93" s="622">
        <f t="shared" si="16"/>
        <v>0</v>
      </c>
      <c r="AA93" s="661">
        <f t="shared" si="16"/>
        <v>105</v>
      </c>
    </row>
    <row r="94" spans="1:29" s="43" customFormat="1" ht="18" thickBot="1" x14ac:dyDescent="0.4">
      <c r="A94" s="1255"/>
      <c r="B94" s="1262"/>
      <c r="C94" s="1281"/>
      <c r="D94" s="1252"/>
      <c r="E94" s="899" t="s">
        <v>115</v>
      </c>
      <c r="F94" s="590" t="s">
        <v>77</v>
      </c>
      <c r="G94" s="681" t="s">
        <v>53</v>
      </c>
      <c r="H94" s="703"/>
      <c r="I94" s="564" t="s">
        <v>86</v>
      </c>
      <c r="J94" s="721">
        <v>5</v>
      </c>
      <c r="K94" s="624">
        <v>4</v>
      </c>
      <c r="L94" s="564">
        <v>4</v>
      </c>
      <c r="M94" s="564"/>
      <c r="N94" s="564"/>
      <c r="O94" s="564"/>
      <c r="P94" s="564"/>
      <c r="Q94" s="564"/>
      <c r="R94" s="564"/>
      <c r="S94" s="564"/>
      <c r="T94" s="564"/>
      <c r="U94" s="564">
        <v>1</v>
      </c>
      <c r="V94" s="564"/>
      <c r="W94" s="564"/>
      <c r="X94" s="564"/>
      <c r="Y94" s="564"/>
      <c r="Z94" s="565"/>
      <c r="AA94" s="611">
        <f t="shared" ref="AA94:AA100" si="17">SUM(K94:Z94)</f>
        <v>9</v>
      </c>
    </row>
    <row r="95" spans="1:29" s="43" customFormat="1" ht="18" thickBot="1" x14ac:dyDescent="0.4">
      <c r="A95" s="1255"/>
      <c r="B95" s="1262"/>
      <c r="C95" s="1281"/>
      <c r="D95" s="1252"/>
      <c r="E95" s="899" t="s">
        <v>109</v>
      </c>
      <c r="F95" s="590" t="s">
        <v>77</v>
      </c>
      <c r="G95" s="681" t="s">
        <v>53</v>
      </c>
      <c r="H95" s="703"/>
      <c r="I95" s="564">
        <v>4</v>
      </c>
      <c r="J95" s="565">
        <v>2</v>
      </c>
      <c r="K95" s="624">
        <v>4</v>
      </c>
      <c r="L95" s="564">
        <v>2</v>
      </c>
      <c r="M95" s="564"/>
      <c r="N95" s="564"/>
      <c r="O95" s="564"/>
      <c r="P95" s="564"/>
      <c r="Q95" s="564"/>
      <c r="R95" s="564"/>
      <c r="S95" s="564"/>
      <c r="T95" s="564"/>
      <c r="U95" s="564">
        <v>1</v>
      </c>
      <c r="V95" s="564"/>
      <c r="W95" s="564"/>
      <c r="X95" s="564"/>
      <c r="Y95" s="564"/>
      <c r="Z95" s="565"/>
      <c r="AA95" s="611">
        <f t="shared" si="17"/>
        <v>7</v>
      </c>
    </row>
    <row r="96" spans="1:29" s="43" customFormat="1" ht="18" thickBot="1" x14ac:dyDescent="0.4">
      <c r="A96" s="1255"/>
      <c r="B96" s="1262"/>
      <c r="C96" s="1281"/>
      <c r="D96" s="1252"/>
      <c r="E96" s="496" t="s">
        <v>104</v>
      </c>
      <c r="F96" s="590" t="s">
        <v>77</v>
      </c>
      <c r="G96" s="681" t="s">
        <v>53</v>
      </c>
      <c r="H96" s="564"/>
      <c r="I96" s="564" t="s">
        <v>99</v>
      </c>
      <c r="J96" s="565">
        <v>2</v>
      </c>
      <c r="K96" s="624"/>
      <c r="L96" s="564"/>
      <c r="M96" s="564"/>
      <c r="N96" s="564"/>
      <c r="O96" s="564"/>
      <c r="P96" s="564"/>
      <c r="Q96" s="1032">
        <v>15.8</v>
      </c>
      <c r="R96" s="564"/>
      <c r="S96" s="564"/>
      <c r="T96" s="564"/>
      <c r="U96" s="564"/>
      <c r="V96" s="564"/>
      <c r="W96" s="564"/>
      <c r="X96" s="564"/>
      <c r="Y96" s="564"/>
      <c r="Z96" s="565"/>
      <c r="AA96" s="611">
        <f t="shared" si="17"/>
        <v>15.8</v>
      </c>
    </row>
    <row r="97" spans="1:27" s="43" customFormat="1" ht="18" thickBot="1" x14ac:dyDescent="0.4">
      <c r="A97" s="1255"/>
      <c r="B97" s="1262"/>
      <c r="C97" s="1281"/>
      <c r="D97" s="1252"/>
      <c r="E97" s="496" t="s">
        <v>105</v>
      </c>
      <c r="F97" s="590" t="s">
        <v>77</v>
      </c>
      <c r="G97" s="681" t="s">
        <v>53</v>
      </c>
      <c r="H97" s="564"/>
      <c r="I97" s="564" t="s">
        <v>99</v>
      </c>
      <c r="J97" s="565">
        <v>2</v>
      </c>
      <c r="K97" s="722"/>
      <c r="L97" s="604"/>
      <c r="M97" s="604"/>
      <c r="N97" s="604"/>
      <c r="O97" s="604"/>
      <c r="P97" s="604"/>
      <c r="Q97" s="604"/>
      <c r="R97" s="564"/>
      <c r="S97" s="564">
        <v>6</v>
      </c>
      <c r="T97" s="564"/>
      <c r="U97" s="564"/>
      <c r="V97" s="564"/>
      <c r="W97" s="564"/>
      <c r="X97" s="564"/>
      <c r="Y97" s="564"/>
      <c r="Z97" s="565"/>
      <c r="AA97" s="611">
        <f t="shared" si="17"/>
        <v>6</v>
      </c>
    </row>
    <row r="98" spans="1:27" s="43" customFormat="1" ht="18" thickBot="1" x14ac:dyDescent="0.4">
      <c r="A98" s="1255"/>
      <c r="B98" s="1262"/>
      <c r="C98" s="1281"/>
      <c r="D98" s="1252"/>
      <c r="E98" s="496" t="s">
        <v>72</v>
      </c>
      <c r="F98" s="590" t="s">
        <v>77</v>
      </c>
      <c r="G98" s="681" t="s">
        <v>53</v>
      </c>
      <c r="H98" s="564"/>
      <c r="I98" s="564">
        <v>4</v>
      </c>
      <c r="J98" s="565">
        <v>2</v>
      </c>
      <c r="K98" s="624">
        <v>4</v>
      </c>
      <c r="L98" s="564">
        <v>4</v>
      </c>
      <c r="M98" s="564"/>
      <c r="N98" s="1032"/>
      <c r="O98" s="1032"/>
      <c r="P98" s="564"/>
      <c r="Q98" s="564"/>
      <c r="R98" s="564"/>
      <c r="S98" s="564"/>
      <c r="T98" s="564"/>
      <c r="U98" s="564">
        <v>1</v>
      </c>
      <c r="V98" s="564"/>
      <c r="W98" s="564"/>
      <c r="X98" s="564"/>
      <c r="Y98" s="564"/>
      <c r="Z98" s="565"/>
      <c r="AA98" s="611">
        <f t="shared" si="17"/>
        <v>9</v>
      </c>
    </row>
    <row r="99" spans="1:27" s="43" customFormat="1" ht="18" thickBot="1" x14ac:dyDescent="0.4">
      <c r="A99" s="1255"/>
      <c r="B99" s="1262"/>
      <c r="C99" s="1281"/>
      <c r="D99" s="1252"/>
      <c r="E99" s="900" t="s">
        <v>144</v>
      </c>
      <c r="F99" s="237" t="s">
        <v>77</v>
      </c>
      <c r="G99" s="113" t="s">
        <v>53</v>
      </c>
      <c r="H99" s="121"/>
      <c r="I99" s="7" t="s">
        <v>99</v>
      </c>
      <c r="J99" s="8">
        <v>6</v>
      </c>
      <c r="K99" s="101"/>
      <c r="L99" s="82"/>
      <c r="M99" s="7"/>
      <c r="N99" s="7"/>
      <c r="O99" s="7"/>
      <c r="P99" s="7"/>
      <c r="Q99" s="1032"/>
      <c r="R99" s="7"/>
      <c r="S99" s="48"/>
      <c r="T99" s="7"/>
      <c r="U99" s="7"/>
      <c r="V99" s="7"/>
      <c r="W99" s="7"/>
      <c r="X99" s="7"/>
      <c r="Y99" s="7"/>
      <c r="Z99" s="8"/>
      <c r="AA99" s="37">
        <f t="shared" si="17"/>
        <v>0</v>
      </c>
    </row>
    <row r="100" spans="1:27" s="43" customFormat="1" ht="18" thickBot="1" x14ac:dyDescent="0.4">
      <c r="A100" s="1255"/>
      <c r="B100" s="1262"/>
      <c r="C100" s="1281"/>
      <c r="D100" s="1252"/>
      <c r="E100" s="81" t="s">
        <v>184</v>
      </c>
      <c r="F100" s="237" t="s">
        <v>77</v>
      </c>
      <c r="G100" s="1017" t="s">
        <v>83</v>
      </c>
      <c r="H100" s="7"/>
      <c r="I100" s="7">
        <v>4</v>
      </c>
      <c r="J100" s="8">
        <v>29</v>
      </c>
      <c r="K100" s="6"/>
      <c r="L100" s="7"/>
      <c r="M100" s="7"/>
      <c r="N100" s="7"/>
      <c r="O100" s="7"/>
      <c r="P100" s="7">
        <v>2</v>
      </c>
      <c r="Q100" s="7"/>
      <c r="R100" s="7"/>
      <c r="S100" s="48"/>
      <c r="T100" s="7"/>
      <c r="U100" s="7">
        <v>1</v>
      </c>
      <c r="V100" s="7"/>
      <c r="W100" s="7"/>
      <c r="X100" s="7"/>
      <c r="Y100" s="7"/>
      <c r="Z100" s="8"/>
      <c r="AA100" s="37">
        <f t="shared" si="17"/>
        <v>3</v>
      </c>
    </row>
    <row r="101" spans="1:27" s="43" customFormat="1" ht="18" thickBot="1" x14ac:dyDescent="0.55000000000000004">
      <c r="A101" s="1255"/>
      <c r="B101" s="1262"/>
      <c r="C101" s="1281"/>
      <c r="D101" s="1252"/>
      <c r="E101" s="47"/>
      <c r="F101" s="42"/>
      <c r="G101" s="7"/>
      <c r="H101" s="7"/>
      <c r="I101" s="7"/>
      <c r="J101" s="8"/>
      <c r="K101" s="6"/>
      <c r="L101" s="7"/>
      <c r="M101" s="7"/>
      <c r="N101" s="7"/>
      <c r="O101" s="7"/>
      <c r="P101" s="7"/>
      <c r="Q101" s="7"/>
      <c r="R101" s="7"/>
      <c r="S101" s="48"/>
      <c r="T101" s="7"/>
      <c r="U101" s="7"/>
      <c r="V101" s="7"/>
      <c r="W101" s="7"/>
      <c r="X101" s="7"/>
      <c r="Y101" s="7"/>
      <c r="Z101" s="8"/>
      <c r="AA101" s="131"/>
    </row>
    <row r="102" spans="1:27" s="43" customFormat="1" ht="20.25" thickBot="1" x14ac:dyDescent="0.55000000000000004">
      <c r="A102" s="1255"/>
      <c r="B102" s="1262"/>
      <c r="C102" s="1281"/>
      <c r="D102" s="1252"/>
      <c r="E102" s="132" t="s">
        <v>56</v>
      </c>
      <c r="F102" s="133"/>
      <c r="G102" s="34"/>
      <c r="H102" s="34"/>
      <c r="I102" s="34"/>
      <c r="J102" s="134"/>
      <c r="K102" s="33">
        <f t="shared" ref="K102:Z102" si="18">SUM(K94:K101)</f>
        <v>12</v>
      </c>
      <c r="L102" s="34">
        <f>SUM(L94:L101)</f>
        <v>10</v>
      </c>
      <c r="M102" s="34">
        <f t="shared" si="18"/>
        <v>0</v>
      </c>
      <c r="N102" s="34">
        <f t="shared" si="18"/>
        <v>0</v>
      </c>
      <c r="O102" s="34">
        <f t="shared" si="18"/>
        <v>0</v>
      </c>
      <c r="P102" s="34">
        <f t="shared" si="18"/>
        <v>2</v>
      </c>
      <c r="Q102" s="34">
        <f t="shared" si="18"/>
        <v>15.8</v>
      </c>
      <c r="R102" s="34">
        <f t="shared" si="18"/>
        <v>0</v>
      </c>
      <c r="S102" s="34">
        <f t="shared" si="18"/>
        <v>6</v>
      </c>
      <c r="T102" s="34">
        <f t="shared" si="18"/>
        <v>0</v>
      </c>
      <c r="U102" s="34">
        <f t="shared" si="18"/>
        <v>4</v>
      </c>
      <c r="V102" s="34">
        <f t="shared" si="18"/>
        <v>0</v>
      </c>
      <c r="W102" s="34">
        <f t="shared" si="18"/>
        <v>0</v>
      </c>
      <c r="X102" s="34">
        <f t="shared" si="18"/>
        <v>0</v>
      </c>
      <c r="Y102" s="34">
        <f t="shared" si="18"/>
        <v>0</v>
      </c>
      <c r="Z102" s="34">
        <f t="shared" si="18"/>
        <v>0</v>
      </c>
      <c r="AA102" s="135">
        <f>SUM(AA94:AA101)</f>
        <v>49.8</v>
      </c>
    </row>
    <row r="103" spans="1:27" s="43" customFormat="1" ht="18" thickBot="1" x14ac:dyDescent="0.55000000000000004">
      <c r="A103" s="1255"/>
      <c r="B103" s="1262"/>
      <c r="C103" s="1281"/>
      <c r="D103" s="1248"/>
      <c r="E103" s="136"/>
      <c r="F103" s="35"/>
      <c r="G103" s="4"/>
      <c r="H103" s="4"/>
      <c r="I103" s="4"/>
      <c r="J103" s="5"/>
      <c r="K103" s="35"/>
      <c r="L103" s="4"/>
      <c r="M103" s="4"/>
      <c r="N103" s="4"/>
      <c r="O103" s="4"/>
      <c r="P103" s="4"/>
      <c r="Q103" s="4"/>
      <c r="R103" s="4"/>
      <c r="S103" s="39"/>
      <c r="T103" s="4"/>
      <c r="U103" s="4"/>
      <c r="V103" s="4"/>
      <c r="W103" s="4"/>
      <c r="X103" s="4"/>
      <c r="Y103" s="4"/>
      <c r="Z103" s="5"/>
      <c r="AA103" s="36">
        <f>SUM(K103:Z103)</f>
        <v>0</v>
      </c>
    </row>
    <row r="104" spans="1:27" s="43" customFormat="1" ht="20.25" thickBot="1" x14ac:dyDescent="0.5">
      <c r="A104" s="1255"/>
      <c r="B104" s="1262"/>
      <c r="C104" s="1281"/>
      <c r="D104" s="1248"/>
      <c r="E104" s="138" t="s">
        <v>57</v>
      </c>
      <c r="F104" s="33"/>
      <c r="G104" s="34"/>
      <c r="H104" s="34"/>
      <c r="I104" s="34"/>
      <c r="J104" s="134"/>
      <c r="K104" s="139">
        <f t="shared" ref="K104:AA104" si="19">SUM(K103:K103)</f>
        <v>0</v>
      </c>
      <c r="L104" s="139">
        <f t="shared" si="19"/>
        <v>0</v>
      </c>
      <c r="M104" s="139">
        <f t="shared" si="19"/>
        <v>0</v>
      </c>
      <c r="N104" s="139">
        <f t="shared" si="19"/>
        <v>0</v>
      </c>
      <c r="O104" s="139">
        <f t="shared" si="19"/>
        <v>0</v>
      </c>
      <c r="P104" s="139">
        <f t="shared" si="19"/>
        <v>0</v>
      </c>
      <c r="Q104" s="139">
        <f t="shared" si="19"/>
        <v>0</v>
      </c>
      <c r="R104" s="139">
        <f t="shared" si="19"/>
        <v>0</v>
      </c>
      <c r="S104" s="139">
        <f t="shared" si="19"/>
        <v>0</v>
      </c>
      <c r="T104" s="139">
        <f t="shared" si="19"/>
        <v>0</v>
      </c>
      <c r="U104" s="139">
        <f t="shared" si="19"/>
        <v>0</v>
      </c>
      <c r="V104" s="139">
        <f t="shared" si="19"/>
        <v>0</v>
      </c>
      <c r="W104" s="139">
        <f t="shared" si="19"/>
        <v>0</v>
      </c>
      <c r="X104" s="139">
        <f t="shared" si="19"/>
        <v>0</v>
      </c>
      <c r="Y104" s="139">
        <f t="shared" si="19"/>
        <v>0</v>
      </c>
      <c r="Z104" s="139">
        <f t="shared" si="19"/>
        <v>0</v>
      </c>
      <c r="AA104" s="140">
        <f t="shared" si="19"/>
        <v>0</v>
      </c>
    </row>
    <row r="105" spans="1:27" s="43" customFormat="1" ht="20.25" thickBot="1" x14ac:dyDescent="0.5">
      <c r="A105" s="1255"/>
      <c r="B105" s="1262"/>
      <c r="C105" s="1249"/>
      <c r="D105" s="1248"/>
      <c r="E105" s="141" t="s">
        <v>58</v>
      </c>
      <c r="F105" s="462"/>
      <c r="G105" s="142"/>
      <c r="H105" s="142"/>
      <c r="I105" s="142"/>
      <c r="J105" s="143"/>
      <c r="K105" s="144">
        <f t="shared" ref="K105:AA105" si="20">SUM(K93,K102,K104)</f>
        <v>40</v>
      </c>
      <c r="L105" s="144">
        <f>SUM(L93,L102,L104)</f>
        <v>78</v>
      </c>
      <c r="M105" s="144">
        <f t="shared" si="20"/>
        <v>0</v>
      </c>
      <c r="N105" s="144">
        <f t="shared" si="20"/>
        <v>0</v>
      </c>
      <c r="O105" s="144">
        <f t="shared" si="20"/>
        <v>0</v>
      </c>
      <c r="P105" s="144">
        <f t="shared" si="20"/>
        <v>2</v>
      </c>
      <c r="Q105" s="144">
        <f t="shared" si="20"/>
        <v>15.8</v>
      </c>
      <c r="R105" s="144">
        <f t="shared" si="20"/>
        <v>0</v>
      </c>
      <c r="S105" s="144">
        <f t="shared" si="20"/>
        <v>9</v>
      </c>
      <c r="T105" s="144">
        <f t="shared" si="20"/>
        <v>0</v>
      </c>
      <c r="U105" s="144">
        <f t="shared" si="20"/>
        <v>10</v>
      </c>
      <c r="V105" s="144">
        <f t="shared" si="20"/>
        <v>0</v>
      </c>
      <c r="W105" s="144">
        <f t="shared" si="20"/>
        <v>0</v>
      </c>
      <c r="X105" s="144">
        <f t="shared" si="20"/>
        <v>0</v>
      </c>
      <c r="Y105" s="144">
        <f t="shared" si="20"/>
        <v>0</v>
      </c>
      <c r="Z105" s="144">
        <f t="shared" si="20"/>
        <v>0</v>
      </c>
      <c r="AA105" s="144">
        <f t="shared" si="20"/>
        <v>154.80000000000001</v>
      </c>
    </row>
    <row r="106" spans="1:27" s="43" customFormat="1" ht="19.899999999999999" x14ac:dyDescent="0.45">
      <c r="A106" s="245"/>
      <c r="B106" s="1023"/>
      <c r="C106" s="1023"/>
      <c r="D106" s="1024"/>
      <c r="E106" s="1025"/>
      <c r="F106" s="1026"/>
      <c r="G106" s="1026"/>
      <c r="H106" s="1026"/>
      <c r="I106" s="1026"/>
      <c r="J106" s="1026"/>
      <c r="K106" s="1027"/>
      <c r="L106" s="1027"/>
      <c r="M106" s="1027"/>
      <c r="N106" s="1027"/>
      <c r="O106" s="1027"/>
      <c r="P106" s="1027"/>
      <c r="Q106" s="1027"/>
      <c r="R106" s="1027"/>
      <c r="S106" s="1027"/>
      <c r="T106" s="1027"/>
      <c r="U106" s="1027"/>
      <c r="V106" s="1027"/>
      <c r="W106" s="1027"/>
      <c r="X106" s="1027"/>
      <c r="Y106" s="1027"/>
      <c r="Z106" s="1027"/>
      <c r="AA106" s="1027"/>
    </row>
    <row r="107" spans="1:27" s="43" customFormat="1" ht="19.899999999999999" x14ac:dyDescent="0.45">
      <c r="A107" s="245"/>
      <c r="B107" s="1023"/>
      <c r="C107" s="1023"/>
      <c r="D107" s="1024"/>
      <c r="E107" s="1025"/>
      <c r="F107" s="1026"/>
      <c r="G107" s="1026"/>
      <c r="H107" s="1026"/>
      <c r="I107" s="1026"/>
      <c r="J107" s="1026"/>
      <c r="K107" s="1027"/>
      <c r="L107" s="1027"/>
      <c r="M107" s="1027"/>
      <c r="N107" s="1027"/>
      <c r="O107" s="1027"/>
      <c r="P107" s="1027"/>
      <c r="Q107" s="1027"/>
      <c r="R107" s="1027"/>
      <c r="S107" s="1027"/>
      <c r="T107" s="1027"/>
      <c r="U107" s="1027"/>
      <c r="V107" s="1027"/>
      <c r="W107" s="1027"/>
      <c r="X107" s="1027"/>
      <c r="Y107" s="1027"/>
      <c r="Z107" s="1027"/>
      <c r="AA107" s="1027"/>
    </row>
    <row r="108" spans="1:27" s="43" customFormat="1" ht="19.899999999999999" x14ac:dyDescent="0.5">
      <c r="A108" s="1247" t="s">
        <v>195</v>
      </c>
      <c r="B108" s="1247"/>
      <c r="C108" s="1247"/>
      <c r="D108" s="1247"/>
      <c r="E108" s="1247"/>
      <c r="F108" s="1247"/>
      <c r="G108" s="1247"/>
      <c r="H108" s="1247"/>
      <c r="I108" s="1026"/>
      <c r="J108" s="1026"/>
      <c r="K108" s="1027"/>
      <c r="L108" s="1027"/>
      <c r="M108" s="1027"/>
      <c r="N108" s="1027"/>
      <c r="O108" s="1027"/>
      <c r="P108" s="1027"/>
      <c r="Q108" s="1027"/>
      <c r="R108" s="1027"/>
      <c r="S108" s="1027"/>
      <c r="T108" s="1027"/>
      <c r="U108" s="1027"/>
      <c r="V108" s="1027"/>
      <c r="W108" s="1027"/>
      <c r="X108" s="1027"/>
      <c r="Y108" s="1027"/>
      <c r="Z108" s="1027"/>
      <c r="AA108" s="1027"/>
    </row>
    <row r="109" spans="1:27" s="43" customFormat="1" ht="19.899999999999999" x14ac:dyDescent="0.45">
      <c r="A109" s="245"/>
      <c r="B109" s="1023"/>
      <c r="C109" s="1023"/>
      <c r="D109" s="1024"/>
      <c r="E109" s="1025"/>
      <c r="F109" s="1026"/>
      <c r="G109" s="1026"/>
      <c r="H109" s="1026"/>
      <c r="I109" s="1026"/>
      <c r="J109" s="1026"/>
      <c r="K109" s="1027"/>
      <c r="L109" s="1027"/>
      <c r="M109" s="1027"/>
      <c r="N109" s="1027"/>
      <c r="O109" s="1027"/>
      <c r="Q109" s="1027"/>
      <c r="R109" s="1027"/>
      <c r="S109" s="146" t="s">
        <v>193</v>
      </c>
      <c r="T109" s="1027"/>
      <c r="U109" s="1027"/>
      <c r="V109" s="1027"/>
      <c r="W109" s="1027"/>
      <c r="X109" s="1027"/>
      <c r="Y109" s="1027"/>
      <c r="Z109" s="1027"/>
      <c r="AA109" s="1027"/>
    </row>
    <row r="110" spans="1:27" s="43" customFormat="1" ht="19.899999999999999" x14ac:dyDescent="0.45">
      <c r="A110" s="245"/>
      <c r="B110" s="1023"/>
      <c r="C110" s="1023"/>
      <c r="D110" s="1024"/>
      <c r="E110" s="1025"/>
      <c r="F110" s="1026"/>
      <c r="G110" s="1026"/>
      <c r="H110" s="1026"/>
      <c r="I110" s="1026"/>
      <c r="J110" s="1026"/>
      <c r="K110" s="1027"/>
      <c r="L110" s="1027"/>
      <c r="M110" s="1027"/>
      <c r="N110" s="1027"/>
      <c r="O110" s="1027"/>
      <c r="Q110" s="1027"/>
      <c r="R110" s="1027"/>
      <c r="S110" s="146"/>
      <c r="T110" s="1027"/>
      <c r="U110" s="1027"/>
      <c r="V110" s="1027"/>
      <c r="W110" s="1027"/>
      <c r="X110" s="1027"/>
      <c r="Y110" s="1027"/>
      <c r="Z110" s="1027"/>
      <c r="AA110" s="1027"/>
    </row>
    <row r="111" spans="1:27" s="43" customFormat="1" ht="19.899999999999999" x14ac:dyDescent="0.45">
      <c r="A111" s="245"/>
      <c r="B111" s="1023"/>
      <c r="C111" s="1023"/>
      <c r="D111" s="1024"/>
      <c r="E111" s="1025"/>
      <c r="F111" s="1026"/>
      <c r="G111" s="1026"/>
      <c r="H111" s="1026"/>
      <c r="I111" s="1026"/>
      <c r="J111" s="1026"/>
      <c r="K111" s="1027"/>
      <c r="L111" s="1027"/>
      <c r="M111" s="1027"/>
      <c r="N111" s="1027"/>
      <c r="O111" s="1027"/>
      <c r="Q111" s="1027"/>
      <c r="R111" s="1027"/>
      <c r="S111" s="146"/>
      <c r="T111" s="1027"/>
      <c r="U111" s="1027"/>
      <c r="V111" s="1027"/>
      <c r="W111" s="1027"/>
      <c r="X111" s="1027"/>
      <c r="Y111" s="1027"/>
      <c r="Z111" s="1027"/>
      <c r="AA111" s="1027"/>
    </row>
    <row r="112" spans="1:27" s="43" customFormat="1" ht="19.899999999999999" x14ac:dyDescent="0.45">
      <c r="A112" s="245"/>
      <c r="B112" s="1023"/>
      <c r="C112" s="1023"/>
      <c r="D112" s="1024"/>
      <c r="E112" s="1025"/>
      <c r="F112" s="1026"/>
      <c r="G112" s="1026"/>
      <c r="H112" s="1026"/>
      <c r="I112" s="1026"/>
      <c r="J112" s="1026"/>
      <c r="K112" s="1027"/>
      <c r="L112" s="1027"/>
      <c r="M112" s="1027"/>
      <c r="N112" s="1027"/>
      <c r="O112" s="1027"/>
      <c r="P112" s="146"/>
      <c r="Q112" s="1027"/>
      <c r="R112" s="1027"/>
      <c r="S112" s="1027"/>
      <c r="T112" s="1027"/>
      <c r="U112" s="1027"/>
      <c r="V112" s="1027"/>
      <c r="W112" s="1027"/>
      <c r="X112" s="1027"/>
      <c r="Y112" s="1027"/>
      <c r="Z112" s="1027"/>
      <c r="AA112" s="1027"/>
    </row>
    <row r="113" spans="1:27" s="43" customFormat="1" ht="20.25" customHeight="1" x14ac:dyDescent="0.5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Q113" s="145"/>
      <c r="R113" s="145"/>
      <c r="S113" s="146" t="s">
        <v>194</v>
      </c>
      <c r="T113" s="145"/>
      <c r="U113" s="145"/>
      <c r="V113" s="145"/>
      <c r="W113" s="145"/>
      <c r="X113" s="145"/>
      <c r="Y113" s="145"/>
      <c r="Z113" s="145"/>
      <c r="AA113" s="145"/>
    </row>
    <row r="114" spans="1:27" s="43" customFormat="1" ht="20.25" customHeight="1" x14ac:dyDescent="0.5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Q114" s="145"/>
      <c r="R114" s="145"/>
      <c r="S114" s="146"/>
      <c r="T114" s="145"/>
      <c r="U114" s="145"/>
      <c r="V114" s="145"/>
      <c r="W114" s="145"/>
      <c r="X114" s="145"/>
      <c r="Y114" s="145"/>
      <c r="Z114" s="145"/>
      <c r="AA114" s="145"/>
    </row>
    <row r="115" spans="1:27" s="43" customFormat="1" ht="17.649999999999999" x14ac:dyDescent="0.5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</row>
    <row r="116" spans="1:27" s="43" customFormat="1" ht="17.25" x14ac:dyDescent="0.45">
      <c r="A116" s="1258" t="s">
        <v>0</v>
      </c>
      <c r="B116" s="1258"/>
      <c r="C116" s="1258"/>
      <c r="D116" s="1258"/>
      <c r="E116" s="1258"/>
      <c r="F116" s="1258"/>
      <c r="G116" s="1258"/>
      <c r="H116" s="1258"/>
      <c r="I116" s="1258"/>
      <c r="J116" s="1258"/>
      <c r="K116" s="1258"/>
      <c r="L116" s="1258"/>
      <c r="M116" s="1258"/>
      <c r="N116" s="1258"/>
      <c r="O116" s="1258"/>
      <c r="P116" s="1258"/>
      <c r="Q116" s="1258"/>
      <c r="R116" s="1258"/>
      <c r="S116" s="1258"/>
      <c r="T116" s="1258"/>
      <c r="U116" s="1258"/>
      <c r="V116" s="1258"/>
      <c r="W116" s="1258"/>
      <c r="X116" s="1258"/>
      <c r="Y116" s="1258"/>
      <c r="Z116" s="1258"/>
      <c r="AA116" s="1258"/>
    </row>
    <row r="117" spans="1:27" s="43" customFormat="1" x14ac:dyDescent="0.35"/>
    <row r="118" spans="1:27" s="43" customFormat="1" ht="17.25" x14ac:dyDescent="0.45">
      <c r="A118" s="1258" t="s">
        <v>180</v>
      </c>
      <c r="B118" s="1258"/>
      <c r="C118" s="1258"/>
      <c r="D118" s="1258"/>
      <c r="E118" s="1258"/>
      <c r="F118" s="1258"/>
      <c r="G118" s="1258"/>
      <c r="H118" s="1258"/>
      <c r="I118" s="1258"/>
      <c r="J118" s="1258"/>
      <c r="K118" s="1258"/>
      <c r="L118" s="1258"/>
      <c r="M118" s="1258"/>
      <c r="N118" s="1258"/>
      <c r="O118" s="1258"/>
      <c r="P118" s="1258"/>
      <c r="Q118" s="1258"/>
      <c r="R118" s="1258"/>
      <c r="S118" s="1258"/>
      <c r="T118" s="1258"/>
      <c r="U118" s="1258"/>
      <c r="V118" s="1258"/>
      <c r="W118" s="1258"/>
      <c r="X118" s="1258"/>
      <c r="Y118" s="1258"/>
      <c r="Z118" s="1258"/>
      <c r="AA118" s="1258"/>
    </row>
    <row r="119" spans="1:27" s="43" customFormat="1" ht="13.15" thickBot="1" x14ac:dyDescent="0.4"/>
    <row r="120" spans="1:27" s="43" customFormat="1" ht="12.75" customHeight="1" thickBot="1" x14ac:dyDescent="0.4">
      <c r="A120" s="1248" t="s">
        <v>1</v>
      </c>
      <c r="B120" s="1256" t="s">
        <v>34</v>
      </c>
      <c r="C120" s="1256" t="s">
        <v>3</v>
      </c>
      <c r="D120" s="1248" t="s">
        <v>4</v>
      </c>
      <c r="E120" s="1257" t="s">
        <v>35</v>
      </c>
      <c r="F120" s="1248" t="s">
        <v>5</v>
      </c>
      <c r="G120" s="1248" t="s">
        <v>36</v>
      </c>
      <c r="H120" s="1248" t="s">
        <v>37</v>
      </c>
      <c r="I120" s="1248" t="s">
        <v>7</v>
      </c>
      <c r="J120" s="1248" t="s">
        <v>38</v>
      </c>
      <c r="K120" s="1257" t="s">
        <v>8</v>
      </c>
      <c r="L120" s="1257"/>
      <c r="M120" s="1257"/>
      <c r="N120" s="1257"/>
      <c r="O120" s="1257"/>
      <c r="P120" s="1257"/>
      <c r="Q120" s="1257"/>
      <c r="R120" s="1257"/>
      <c r="S120" s="1257"/>
      <c r="T120" s="1257"/>
      <c r="U120" s="1257"/>
      <c r="V120" s="1257"/>
      <c r="W120" s="1257"/>
      <c r="X120" s="1257"/>
      <c r="Y120" s="1257"/>
      <c r="Z120" s="1257"/>
      <c r="AA120" s="1248" t="s">
        <v>11</v>
      </c>
    </row>
    <row r="121" spans="1:27" s="43" customFormat="1" ht="175.15" thickBot="1" x14ac:dyDescent="0.4">
      <c r="A121" s="1248"/>
      <c r="B121" s="1256"/>
      <c r="C121" s="1256"/>
      <c r="D121" s="1248"/>
      <c r="E121" s="1257"/>
      <c r="F121" s="1248"/>
      <c r="G121" s="1248"/>
      <c r="H121" s="1248"/>
      <c r="I121" s="1248"/>
      <c r="J121" s="1248"/>
      <c r="K121" s="461" t="s">
        <v>9</v>
      </c>
      <c r="L121" s="130" t="s">
        <v>39</v>
      </c>
      <c r="M121" s="461" t="s">
        <v>10</v>
      </c>
      <c r="N121" s="461" t="s">
        <v>40</v>
      </c>
      <c r="O121" s="130" t="s">
        <v>41</v>
      </c>
      <c r="P121" s="461" t="s">
        <v>42</v>
      </c>
      <c r="Q121" s="130" t="s">
        <v>61</v>
      </c>
      <c r="R121" s="130" t="s">
        <v>44</v>
      </c>
      <c r="S121" s="461" t="s">
        <v>45</v>
      </c>
      <c r="T121" s="461" t="s">
        <v>46</v>
      </c>
      <c r="U121" s="461" t="s">
        <v>47</v>
      </c>
      <c r="V121" s="461" t="s">
        <v>48</v>
      </c>
      <c r="W121" s="461" t="s">
        <v>49</v>
      </c>
      <c r="X121" s="461" t="s">
        <v>50</v>
      </c>
      <c r="Y121" s="461" t="s">
        <v>51</v>
      </c>
      <c r="Z121" s="130" t="s">
        <v>69</v>
      </c>
      <c r="AA121" s="1248"/>
    </row>
    <row r="122" spans="1:27" s="43" customFormat="1" ht="17.649999999999999" thickBot="1" x14ac:dyDescent="0.5">
      <c r="A122" s="1263" t="s">
        <v>31</v>
      </c>
      <c r="B122" s="1263"/>
      <c r="C122" s="1263"/>
      <c r="D122" s="1263"/>
      <c r="E122" s="1264"/>
      <c r="F122" s="1263"/>
      <c r="G122" s="1263"/>
      <c r="H122" s="1263"/>
      <c r="I122" s="1263"/>
      <c r="J122" s="1263"/>
      <c r="K122" s="1263"/>
      <c r="L122" s="1263"/>
      <c r="M122" s="1263"/>
      <c r="N122" s="1263"/>
      <c r="O122" s="1263"/>
      <c r="P122" s="1263"/>
      <c r="Q122" s="1263"/>
      <c r="R122" s="1263"/>
      <c r="S122" s="1263"/>
      <c r="T122" s="1263"/>
      <c r="U122" s="1263"/>
      <c r="V122" s="1263"/>
      <c r="W122" s="1263"/>
      <c r="X122" s="1263"/>
      <c r="Y122" s="1263"/>
      <c r="Z122" s="1263"/>
      <c r="AA122" s="1263"/>
    </row>
    <row r="123" spans="1:27" s="43" customFormat="1" ht="56.25" customHeight="1" thickBot="1" x14ac:dyDescent="0.4">
      <c r="A123" s="1255">
        <v>3</v>
      </c>
      <c r="B123" s="1262" t="s">
        <v>21</v>
      </c>
      <c r="C123" s="1250" t="s">
        <v>62</v>
      </c>
      <c r="D123" s="1252" t="s">
        <v>198</v>
      </c>
      <c r="E123" s="905" t="s">
        <v>72</v>
      </c>
      <c r="F123" s="590" t="s">
        <v>52</v>
      </c>
      <c r="G123" s="626" t="s">
        <v>73</v>
      </c>
      <c r="H123" s="626"/>
      <c r="I123" s="564">
        <v>4</v>
      </c>
      <c r="J123" s="565">
        <v>40</v>
      </c>
      <c r="K123" s="1033">
        <v>14</v>
      </c>
      <c r="L123" s="627">
        <v>48</v>
      </c>
      <c r="M123" s="627"/>
      <c r="N123" s="627">
        <v>10</v>
      </c>
      <c r="O123" s="627">
        <v>4</v>
      </c>
      <c r="P123" s="627"/>
      <c r="Q123" s="627"/>
      <c r="R123" s="627"/>
      <c r="S123" s="627"/>
      <c r="T123" s="627"/>
      <c r="U123" s="627">
        <v>4</v>
      </c>
      <c r="V123" s="627"/>
      <c r="W123" s="627"/>
      <c r="X123" s="627"/>
      <c r="Y123" s="627"/>
      <c r="Z123" s="628"/>
      <c r="AA123" s="1035">
        <f>SUM(K123:Z123)</f>
        <v>80</v>
      </c>
    </row>
    <row r="124" spans="1:27" s="43" customFormat="1" ht="18" thickBot="1" x14ac:dyDescent="0.4">
      <c r="A124" s="1255"/>
      <c r="B124" s="1262"/>
      <c r="C124" s="1250"/>
      <c r="D124" s="1252"/>
      <c r="E124" s="499" t="s">
        <v>106</v>
      </c>
      <c r="F124" s="590"/>
      <c r="G124" s="564"/>
      <c r="H124" s="564"/>
      <c r="I124" s="564"/>
      <c r="J124" s="565"/>
      <c r="K124" s="624"/>
      <c r="L124" s="564"/>
      <c r="M124" s="564"/>
      <c r="N124" s="1032">
        <v>20</v>
      </c>
      <c r="O124" s="564"/>
      <c r="P124" s="564"/>
      <c r="Q124" s="564"/>
      <c r="R124" s="564"/>
      <c r="S124" s="564"/>
      <c r="T124" s="564"/>
      <c r="U124" s="564"/>
      <c r="V124" s="564"/>
      <c r="W124" s="564"/>
      <c r="X124" s="1055"/>
      <c r="Y124" s="564"/>
      <c r="Z124" s="565"/>
      <c r="AA124" s="629">
        <f>SUM(K124:Z124)</f>
        <v>20</v>
      </c>
    </row>
    <row r="125" spans="1:27" s="43" customFormat="1" ht="18" thickBot="1" x14ac:dyDescent="0.4">
      <c r="A125" s="1255"/>
      <c r="B125" s="1262"/>
      <c r="C125" s="1250"/>
      <c r="D125" s="1252"/>
      <c r="E125" s="496"/>
      <c r="F125" s="590"/>
      <c r="G125" s="564"/>
      <c r="H125" s="564"/>
      <c r="I125" s="564"/>
      <c r="J125" s="565"/>
      <c r="K125" s="624"/>
      <c r="L125" s="564"/>
      <c r="M125" s="564"/>
      <c r="N125" s="564"/>
      <c r="O125" s="564"/>
      <c r="P125" s="564"/>
      <c r="Q125" s="564"/>
      <c r="R125" s="564"/>
      <c r="S125" s="564"/>
      <c r="T125" s="564"/>
      <c r="U125" s="564"/>
      <c r="V125" s="564"/>
      <c r="W125" s="564"/>
      <c r="X125" s="564"/>
      <c r="Y125" s="564"/>
      <c r="Z125" s="565"/>
      <c r="AA125" s="630"/>
    </row>
    <row r="126" spans="1:27" s="43" customFormat="1" ht="20.25" thickBot="1" x14ac:dyDescent="0.4">
      <c r="A126" s="1255"/>
      <c r="B126" s="1262"/>
      <c r="C126" s="1250"/>
      <c r="D126" s="1252"/>
      <c r="E126" s="618" t="s">
        <v>55</v>
      </c>
      <c r="F126" s="631"/>
      <c r="G126" s="632"/>
      <c r="H126" s="632"/>
      <c r="I126" s="632"/>
      <c r="J126" s="633"/>
      <c r="K126" s="622">
        <f t="shared" ref="K126:AA126" si="21">SUM(K123:K125)</f>
        <v>14</v>
      </c>
      <c r="L126" s="622">
        <f t="shared" si="21"/>
        <v>48</v>
      </c>
      <c r="M126" s="622">
        <f t="shared" si="21"/>
        <v>0</v>
      </c>
      <c r="N126" s="622">
        <f t="shared" si="21"/>
        <v>30</v>
      </c>
      <c r="O126" s="622">
        <f t="shared" si="21"/>
        <v>4</v>
      </c>
      <c r="P126" s="622">
        <f t="shared" si="21"/>
        <v>0</v>
      </c>
      <c r="Q126" s="622">
        <f t="shared" si="21"/>
        <v>0</v>
      </c>
      <c r="R126" s="622">
        <f t="shared" si="21"/>
        <v>0</v>
      </c>
      <c r="S126" s="622">
        <f t="shared" si="21"/>
        <v>0</v>
      </c>
      <c r="T126" s="622">
        <f t="shared" si="21"/>
        <v>0</v>
      </c>
      <c r="U126" s="622">
        <f t="shared" si="21"/>
        <v>4</v>
      </c>
      <c r="V126" s="622">
        <f t="shared" si="21"/>
        <v>0</v>
      </c>
      <c r="W126" s="622">
        <f t="shared" si="21"/>
        <v>0</v>
      </c>
      <c r="X126" s="622">
        <f t="shared" si="21"/>
        <v>0</v>
      </c>
      <c r="Y126" s="622">
        <f t="shared" si="21"/>
        <v>0</v>
      </c>
      <c r="Z126" s="634">
        <f t="shared" si="21"/>
        <v>0</v>
      </c>
      <c r="AA126" s="635">
        <f t="shared" si="21"/>
        <v>100</v>
      </c>
    </row>
    <row r="127" spans="1:27" s="43" customFormat="1" ht="18" thickBot="1" x14ac:dyDescent="0.55000000000000004">
      <c r="A127" s="1255"/>
      <c r="B127" s="1262"/>
      <c r="C127" s="1250"/>
      <c r="D127" s="1248"/>
      <c r="E127" s="912" t="s">
        <v>104</v>
      </c>
      <c r="F127" s="624" t="s">
        <v>77</v>
      </c>
      <c r="G127" s="564" t="s">
        <v>53</v>
      </c>
      <c r="H127" s="564"/>
      <c r="I127" s="564" t="s">
        <v>99</v>
      </c>
      <c r="J127" s="565">
        <v>1</v>
      </c>
      <c r="K127" s="624"/>
      <c r="L127" s="564"/>
      <c r="M127" s="564"/>
      <c r="N127" s="564"/>
      <c r="O127" s="564"/>
      <c r="P127" s="564"/>
      <c r="Q127" s="564">
        <v>10.5</v>
      </c>
      <c r="R127" s="564"/>
      <c r="S127" s="564"/>
      <c r="T127" s="564"/>
      <c r="U127" s="564"/>
      <c r="V127" s="564"/>
      <c r="W127" s="564"/>
      <c r="X127" s="564"/>
      <c r="Y127" s="564"/>
      <c r="Z127" s="636"/>
      <c r="AA127" s="625">
        <f t="shared" ref="AA127:AA130" si="22">SUM(K127:Z127)</f>
        <v>10.5</v>
      </c>
    </row>
    <row r="128" spans="1:27" s="43" customFormat="1" ht="18" thickBot="1" x14ac:dyDescent="0.4">
      <c r="A128" s="1255"/>
      <c r="B128" s="1262"/>
      <c r="C128" s="1250"/>
      <c r="D128" s="1248"/>
      <c r="E128" s="637" t="s">
        <v>105</v>
      </c>
      <c r="F128" s="624" t="s">
        <v>77</v>
      </c>
      <c r="G128" s="564" t="s">
        <v>53</v>
      </c>
      <c r="H128" s="638"/>
      <c r="I128" s="564" t="s">
        <v>99</v>
      </c>
      <c r="J128" s="565">
        <v>1</v>
      </c>
      <c r="K128" s="624"/>
      <c r="L128" s="564"/>
      <c r="M128" s="564"/>
      <c r="N128" s="564"/>
      <c r="O128" s="564"/>
      <c r="P128" s="564"/>
      <c r="Q128" s="564"/>
      <c r="R128" s="564"/>
      <c r="S128" s="564">
        <v>3</v>
      </c>
      <c r="T128" s="564"/>
      <c r="U128" s="564"/>
      <c r="V128" s="564"/>
      <c r="W128" s="564"/>
      <c r="X128" s="564"/>
      <c r="Y128" s="564"/>
      <c r="Z128" s="565"/>
      <c r="AA128" s="625">
        <f t="shared" si="22"/>
        <v>3</v>
      </c>
    </row>
    <row r="129" spans="1:27" s="43" customFormat="1" ht="18" thickBot="1" x14ac:dyDescent="0.4">
      <c r="A129" s="1255"/>
      <c r="B129" s="1262"/>
      <c r="C129" s="1250"/>
      <c r="D129" s="1248"/>
      <c r="E129" s="637"/>
      <c r="F129" s="624"/>
      <c r="G129" s="564"/>
      <c r="H129" s="638"/>
      <c r="I129" s="564"/>
      <c r="J129" s="565"/>
      <c r="K129" s="62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5"/>
      <c r="AA129" s="625">
        <f t="shared" si="22"/>
        <v>0</v>
      </c>
    </row>
    <row r="130" spans="1:27" s="43" customFormat="1" ht="18" thickBot="1" x14ac:dyDescent="0.4">
      <c r="A130" s="1255"/>
      <c r="B130" s="1262"/>
      <c r="C130" s="1250"/>
      <c r="D130" s="1248"/>
      <c r="E130" s="831"/>
      <c r="F130" s="6"/>
      <c r="G130" s="7"/>
      <c r="H130" s="7"/>
      <c r="I130" s="7"/>
      <c r="J130" s="8"/>
      <c r="K130" s="6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8"/>
      <c r="AA130" s="41">
        <f t="shared" si="22"/>
        <v>0</v>
      </c>
    </row>
    <row r="131" spans="1:27" s="43" customFormat="1" ht="18" thickBot="1" x14ac:dyDescent="0.55000000000000004">
      <c r="A131" s="1255"/>
      <c r="B131" s="1262"/>
      <c r="C131" s="1250"/>
      <c r="D131" s="1248"/>
      <c r="E131" s="163"/>
      <c r="F131" s="57"/>
      <c r="G131" s="48"/>
      <c r="H131" s="48"/>
      <c r="I131" s="48"/>
      <c r="J131" s="58"/>
      <c r="K131" s="57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58"/>
      <c r="AA131" s="137"/>
    </row>
    <row r="132" spans="1:27" s="43" customFormat="1" ht="20.25" thickBot="1" x14ac:dyDescent="0.55000000000000004">
      <c r="A132" s="1255"/>
      <c r="B132" s="1262"/>
      <c r="C132" s="1250"/>
      <c r="D132" s="1248"/>
      <c r="E132" s="164" t="s">
        <v>56</v>
      </c>
      <c r="F132" s="33"/>
      <c r="G132" s="34"/>
      <c r="H132" s="34"/>
      <c r="I132" s="34"/>
      <c r="J132" s="134"/>
      <c r="K132" s="34">
        <f t="shared" ref="K132:Z132" si="23">SUM(K127:K131)</f>
        <v>0</v>
      </c>
      <c r="L132" s="34">
        <f t="shared" si="23"/>
        <v>0</v>
      </c>
      <c r="M132" s="34">
        <f t="shared" si="23"/>
        <v>0</v>
      </c>
      <c r="N132" s="34">
        <f t="shared" si="23"/>
        <v>0</v>
      </c>
      <c r="O132" s="34">
        <f t="shared" si="23"/>
        <v>0</v>
      </c>
      <c r="P132" s="34">
        <f t="shared" si="23"/>
        <v>0</v>
      </c>
      <c r="Q132" s="34">
        <f t="shared" si="23"/>
        <v>10.5</v>
      </c>
      <c r="R132" s="34">
        <f t="shared" si="23"/>
        <v>0</v>
      </c>
      <c r="S132" s="34">
        <f t="shared" si="23"/>
        <v>3</v>
      </c>
      <c r="T132" s="34">
        <f t="shared" si="23"/>
        <v>0</v>
      </c>
      <c r="U132" s="34">
        <f t="shared" si="23"/>
        <v>0</v>
      </c>
      <c r="V132" s="34">
        <f t="shared" si="23"/>
        <v>0</v>
      </c>
      <c r="W132" s="34">
        <f t="shared" si="23"/>
        <v>0</v>
      </c>
      <c r="X132" s="34">
        <f t="shared" si="23"/>
        <v>0</v>
      </c>
      <c r="Y132" s="34">
        <f t="shared" si="23"/>
        <v>0</v>
      </c>
      <c r="Z132" s="134">
        <f t="shared" si="23"/>
        <v>0</v>
      </c>
      <c r="AA132" s="135">
        <f>SUM(AA127:AA130)</f>
        <v>13.5</v>
      </c>
    </row>
    <row r="133" spans="1:27" s="43" customFormat="1" ht="18" thickBot="1" x14ac:dyDescent="0.55000000000000004">
      <c r="A133" s="1255"/>
      <c r="B133" s="1262"/>
      <c r="C133" s="1250"/>
      <c r="D133" s="1248"/>
      <c r="E133" s="137"/>
      <c r="F133" s="35"/>
      <c r="G133" s="4"/>
      <c r="H133" s="4"/>
      <c r="I133" s="4"/>
      <c r="J133" s="5"/>
      <c r="K133" s="106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7"/>
      <c r="AA133" s="165">
        <f>SUM(K133:Z133)</f>
        <v>0</v>
      </c>
    </row>
    <row r="134" spans="1:27" s="43" customFormat="1" ht="18" thickBot="1" x14ac:dyDescent="0.55000000000000004">
      <c r="A134" s="1255"/>
      <c r="B134" s="1262"/>
      <c r="C134" s="1250"/>
      <c r="D134" s="1248"/>
      <c r="E134" s="137"/>
      <c r="F134" s="38"/>
      <c r="G134" s="39"/>
      <c r="H134" s="39"/>
      <c r="I134" s="39"/>
      <c r="J134" s="40"/>
      <c r="K134" s="166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8"/>
      <c r="AA134" s="169">
        <f>SUM(K134:Z134)</f>
        <v>0</v>
      </c>
    </row>
    <row r="135" spans="1:27" s="43" customFormat="1" ht="18" thickBot="1" x14ac:dyDescent="0.5">
      <c r="A135" s="1255"/>
      <c r="B135" s="1262"/>
      <c r="C135" s="1250"/>
      <c r="D135" s="1248"/>
      <c r="E135" s="170"/>
      <c r="F135" s="6"/>
      <c r="G135" s="7"/>
      <c r="H135" s="7"/>
      <c r="I135" s="7"/>
      <c r="J135" s="8"/>
      <c r="K135" s="171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3"/>
      <c r="AA135" s="174"/>
    </row>
    <row r="136" spans="1:27" s="43" customFormat="1" ht="20.25" thickBot="1" x14ac:dyDescent="0.4">
      <c r="A136" s="1255"/>
      <c r="B136" s="1262"/>
      <c r="C136" s="1250"/>
      <c r="D136" s="1248"/>
      <c r="E136" s="164" t="s">
        <v>57</v>
      </c>
      <c r="F136" s="175"/>
      <c r="G136" s="31"/>
      <c r="H136" s="31"/>
      <c r="I136" s="31"/>
      <c r="J136" s="32"/>
      <c r="K136" s="33">
        <f t="shared" ref="K136:AA136" si="24">SUM(K133:K135)</f>
        <v>0</v>
      </c>
      <c r="L136" s="34">
        <f t="shared" si="24"/>
        <v>0</v>
      </c>
      <c r="M136" s="34">
        <f t="shared" si="24"/>
        <v>0</v>
      </c>
      <c r="N136" s="34">
        <f t="shared" si="24"/>
        <v>0</v>
      </c>
      <c r="O136" s="34">
        <f t="shared" si="24"/>
        <v>0</v>
      </c>
      <c r="P136" s="34">
        <f t="shared" si="24"/>
        <v>0</v>
      </c>
      <c r="Q136" s="34">
        <f t="shared" si="24"/>
        <v>0</v>
      </c>
      <c r="R136" s="34">
        <f t="shared" si="24"/>
        <v>0</v>
      </c>
      <c r="S136" s="34">
        <f t="shared" si="24"/>
        <v>0</v>
      </c>
      <c r="T136" s="34">
        <f t="shared" si="24"/>
        <v>0</v>
      </c>
      <c r="U136" s="34">
        <f t="shared" si="24"/>
        <v>0</v>
      </c>
      <c r="V136" s="34">
        <f t="shared" si="24"/>
        <v>0</v>
      </c>
      <c r="W136" s="34">
        <f t="shared" si="24"/>
        <v>0</v>
      </c>
      <c r="X136" s="34">
        <f t="shared" si="24"/>
        <v>0</v>
      </c>
      <c r="Y136" s="34">
        <f t="shared" si="24"/>
        <v>0</v>
      </c>
      <c r="Z136" s="134">
        <f t="shared" si="24"/>
        <v>0</v>
      </c>
      <c r="AA136" s="176">
        <f t="shared" si="24"/>
        <v>0</v>
      </c>
    </row>
    <row r="137" spans="1:27" s="43" customFormat="1" ht="20.25" thickBot="1" x14ac:dyDescent="0.5">
      <c r="A137" s="1255"/>
      <c r="B137" s="1262"/>
      <c r="C137" s="1250"/>
      <c r="D137" s="1248"/>
      <c r="E137" s="141" t="s">
        <v>58</v>
      </c>
      <c r="F137" s="462"/>
      <c r="G137" s="142"/>
      <c r="H137" s="142"/>
      <c r="I137" s="142"/>
      <c r="J137" s="143"/>
      <c r="K137" s="1034">
        <f t="shared" ref="K137:AA137" si="25">SUM(K136,K132,K126)</f>
        <v>14</v>
      </c>
      <c r="L137" s="144">
        <f t="shared" si="25"/>
        <v>48</v>
      </c>
      <c r="M137" s="144">
        <f t="shared" si="25"/>
        <v>0</v>
      </c>
      <c r="N137" s="144">
        <f t="shared" si="25"/>
        <v>30</v>
      </c>
      <c r="O137" s="144">
        <f t="shared" si="25"/>
        <v>4</v>
      </c>
      <c r="P137" s="144">
        <f t="shared" si="25"/>
        <v>0</v>
      </c>
      <c r="Q137" s="144">
        <f t="shared" si="25"/>
        <v>10.5</v>
      </c>
      <c r="R137" s="144">
        <f t="shared" si="25"/>
        <v>0</v>
      </c>
      <c r="S137" s="144">
        <f t="shared" si="25"/>
        <v>3</v>
      </c>
      <c r="T137" s="144">
        <f t="shared" si="25"/>
        <v>0</v>
      </c>
      <c r="U137" s="144">
        <f t="shared" si="25"/>
        <v>4</v>
      </c>
      <c r="V137" s="144">
        <f t="shared" si="25"/>
        <v>0</v>
      </c>
      <c r="W137" s="144">
        <f t="shared" si="25"/>
        <v>0</v>
      </c>
      <c r="X137" s="144">
        <f t="shared" si="25"/>
        <v>0</v>
      </c>
      <c r="Y137" s="144">
        <f t="shared" si="25"/>
        <v>0</v>
      </c>
      <c r="Z137" s="144">
        <f t="shared" si="25"/>
        <v>0</v>
      </c>
      <c r="AA137" s="1034">
        <f t="shared" si="25"/>
        <v>113.5</v>
      </c>
    </row>
    <row r="138" spans="1:27" s="43" customFormat="1" ht="17.649999999999999" x14ac:dyDescent="0.5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</row>
    <row r="139" spans="1:27" s="43" customFormat="1" ht="17.649999999999999" x14ac:dyDescent="0.5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</row>
    <row r="140" spans="1:27" s="43" customFormat="1" ht="17.649999999999999" x14ac:dyDescent="0.5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6"/>
      <c r="T140" s="145"/>
      <c r="U140" s="145"/>
      <c r="V140" s="145"/>
      <c r="W140" s="145"/>
      <c r="X140" s="145"/>
      <c r="Y140" s="145"/>
      <c r="Z140" s="145"/>
      <c r="AA140" s="145"/>
    </row>
    <row r="141" spans="1:27" s="43" customFormat="1" ht="17.649999999999999" x14ac:dyDescent="0.5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</row>
    <row r="142" spans="1:27" s="43" customFormat="1" ht="17.649999999999999" x14ac:dyDescent="0.5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</row>
    <row r="143" spans="1:27" s="43" customFormat="1" ht="17.649999999999999" x14ac:dyDescent="0.5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</row>
    <row r="144" spans="1:27" s="43" customFormat="1" ht="17.649999999999999" x14ac:dyDescent="0.5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6"/>
      <c r="T144" s="145"/>
      <c r="U144" s="145"/>
      <c r="V144" s="145"/>
      <c r="W144" s="145"/>
      <c r="X144" s="145"/>
      <c r="Y144" s="145"/>
      <c r="Z144" s="145"/>
      <c r="AA144" s="145"/>
    </row>
    <row r="145" spans="1:27" s="43" customFormat="1" ht="17.649999999999999" x14ac:dyDescent="0.5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</row>
    <row r="146" spans="1:27" s="43" customFormat="1" ht="17.649999999999999" x14ac:dyDescent="0.5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</row>
    <row r="147" spans="1:27" s="43" customFormat="1" ht="18" thickBot="1" x14ac:dyDescent="0.55000000000000004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</row>
    <row r="148" spans="1:27" ht="12.75" customHeight="1" thickBot="1" x14ac:dyDescent="0.4">
      <c r="A148" s="1248" t="s">
        <v>1</v>
      </c>
      <c r="B148" s="1256" t="s">
        <v>34</v>
      </c>
      <c r="C148" s="1256" t="s">
        <v>3</v>
      </c>
      <c r="D148" s="1248" t="s">
        <v>4</v>
      </c>
      <c r="E148" s="1257" t="s">
        <v>35</v>
      </c>
      <c r="F148" s="1248" t="s">
        <v>5</v>
      </c>
      <c r="G148" s="1248" t="s">
        <v>36</v>
      </c>
      <c r="H148" s="1248" t="s">
        <v>37</v>
      </c>
      <c r="I148" s="1248" t="s">
        <v>7</v>
      </c>
      <c r="J148" s="1248" t="s">
        <v>38</v>
      </c>
      <c r="K148" s="1257" t="s">
        <v>8</v>
      </c>
      <c r="L148" s="1257"/>
      <c r="M148" s="1257"/>
      <c r="N148" s="1257"/>
      <c r="O148" s="1257"/>
      <c r="P148" s="1257"/>
      <c r="Q148" s="1257"/>
      <c r="R148" s="1257"/>
      <c r="S148" s="1257"/>
      <c r="T148" s="1257"/>
      <c r="U148" s="1257"/>
      <c r="V148" s="1257"/>
      <c r="W148" s="1257"/>
      <c r="X148" s="1257"/>
      <c r="Y148" s="1257"/>
      <c r="Z148" s="1257"/>
      <c r="AA148" s="1248" t="s">
        <v>11</v>
      </c>
    </row>
    <row r="149" spans="1:27" ht="175.15" thickBot="1" x14ac:dyDescent="0.4">
      <c r="A149" s="1248"/>
      <c r="B149" s="1256"/>
      <c r="C149" s="1256"/>
      <c r="D149" s="1248"/>
      <c r="E149" s="1257"/>
      <c r="F149" s="1248"/>
      <c r="G149" s="1248"/>
      <c r="H149" s="1248"/>
      <c r="I149" s="1248"/>
      <c r="J149" s="1248"/>
      <c r="K149" s="461" t="s">
        <v>9</v>
      </c>
      <c r="L149" s="130" t="s">
        <v>39</v>
      </c>
      <c r="M149" s="461" t="s">
        <v>10</v>
      </c>
      <c r="N149" s="461" t="s">
        <v>40</v>
      </c>
      <c r="O149" s="130" t="s">
        <v>41</v>
      </c>
      <c r="P149" s="461" t="s">
        <v>42</v>
      </c>
      <c r="Q149" s="130" t="s">
        <v>61</v>
      </c>
      <c r="R149" s="130" t="s">
        <v>44</v>
      </c>
      <c r="S149" s="461" t="s">
        <v>45</v>
      </c>
      <c r="T149" s="461" t="s">
        <v>46</v>
      </c>
      <c r="U149" s="461" t="s">
        <v>47</v>
      </c>
      <c r="V149" s="461" t="s">
        <v>48</v>
      </c>
      <c r="W149" s="461" t="s">
        <v>49</v>
      </c>
      <c r="X149" s="461" t="s">
        <v>50</v>
      </c>
      <c r="Y149" s="461" t="s">
        <v>51</v>
      </c>
      <c r="Z149" s="130" t="s">
        <v>69</v>
      </c>
      <c r="AA149" s="1248"/>
    </row>
    <row r="150" spans="1:27" ht="17.649999999999999" thickBot="1" x14ac:dyDescent="0.5">
      <c r="A150" s="1263" t="s">
        <v>15</v>
      </c>
      <c r="B150" s="1263"/>
      <c r="C150" s="1263"/>
      <c r="D150" s="1263"/>
      <c r="E150" s="1264"/>
      <c r="F150" s="1264"/>
      <c r="G150" s="1264"/>
      <c r="H150" s="1264"/>
      <c r="I150" s="1264"/>
      <c r="J150" s="1264"/>
      <c r="K150" s="1263"/>
      <c r="L150" s="1263"/>
      <c r="M150" s="1263"/>
      <c r="N150" s="1263"/>
      <c r="O150" s="1263"/>
      <c r="P150" s="1263"/>
      <c r="Q150" s="1263"/>
      <c r="R150" s="1263"/>
      <c r="S150" s="1263"/>
      <c r="T150" s="1263"/>
      <c r="U150" s="1263"/>
      <c r="V150" s="1263"/>
      <c r="W150" s="1263"/>
      <c r="X150" s="1263"/>
      <c r="Y150" s="1263"/>
      <c r="Z150" s="1263"/>
      <c r="AA150" s="1263"/>
    </row>
    <row r="151" spans="1:27" s="248" customFormat="1" ht="18" thickBot="1" x14ac:dyDescent="0.4">
      <c r="A151" s="1282">
        <v>3</v>
      </c>
      <c r="B151" s="1262" t="s">
        <v>21</v>
      </c>
      <c r="C151" s="1250" t="s">
        <v>181</v>
      </c>
      <c r="D151" s="1252" t="s">
        <v>197</v>
      </c>
      <c r="E151" s="913" t="s">
        <v>72</v>
      </c>
      <c r="F151" s="575" t="s">
        <v>52</v>
      </c>
      <c r="G151" s="1022" t="s">
        <v>53</v>
      </c>
      <c r="H151" s="569"/>
      <c r="I151" s="847" t="s">
        <v>101</v>
      </c>
      <c r="J151" s="848">
        <v>25</v>
      </c>
      <c r="K151" s="590">
        <v>8</v>
      </c>
      <c r="L151" s="564">
        <v>8</v>
      </c>
      <c r="M151" s="564"/>
      <c r="N151" s="564">
        <v>6</v>
      </c>
      <c r="O151" s="564">
        <v>2</v>
      </c>
      <c r="P151" s="564"/>
      <c r="Q151" s="564"/>
      <c r="R151" s="564"/>
      <c r="S151" s="564"/>
      <c r="T151" s="564"/>
      <c r="U151" s="564">
        <v>4</v>
      </c>
      <c r="V151" s="564"/>
      <c r="W151" s="564"/>
      <c r="X151" s="564"/>
      <c r="Y151" s="564"/>
      <c r="Z151" s="565"/>
      <c r="AA151" s="611">
        <f t="shared" ref="AA151:AA157" si="26">SUM(K151:Z151)</f>
        <v>28</v>
      </c>
    </row>
    <row r="152" spans="1:27" s="248" customFormat="1" ht="18" thickBot="1" x14ac:dyDescent="0.4">
      <c r="A152" s="1282"/>
      <c r="B152" s="1262"/>
      <c r="C152" s="1250"/>
      <c r="D152" s="1252"/>
      <c r="E152" s="908" t="s">
        <v>72</v>
      </c>
      <c r="F152" s="672" t="s">
        <v>52</v>
      </c>
      <c r="G152" s="845" t="s">
        <v>54</v>
      </c>
      <c r="H152" s="672"/>
      <c r="I152" s="846">
        <v>3</v>
      </c>
      <c r="J152" s="613">
        <v>6</v>
      </c>
      <c r="K152" s="590">
        <v>7</v>
      </c>
      <c r="L152" s="564">
        <v>7</v>
      </c>
      <c r="M152" s="564"/>
      <c r="N152" s="564">
        <v>2</v>
      </c>
      <c r="O152" s="564">
        <v>0.5</v>
      </c>
      <c r="P152" s="564"/>
      <c r="Q152" s="564"/>
      <c r="R152" s="564"/>
      <c r="S152" s="564"/>
      <c r="T152" s="564"/>
      <c r="U152" s="564">
        <v>1</v>
      </c>
      <c r="V152" s="564"/>
      <c r="W152" s="564"/>
      <c r="X152" s="564"/>
      <c r="Y152" s="564"/>
      <c r="Z152" s="565"/>
      <c r="AA152" s="611">
        <f t="shared" si="26"/>
        <v>17.5</v>
      </c>
    </row>
    <row r="153" spans="1:27" ht="18" thickBot="1" x14ac:dyDescent="0.4">
      <c r="A153" s="1282"/>
      <c r="B153" s="1262"/>
      <c r="C153" s="1250"/>
      <c r="D153" s="1252"/>
      <c r="E153" s="499" t="s">
        <v>102</v>
      </c>
      <c r="F153" s="590" t="s">
        <v>52</v>
      </c>
      <c r="G153" s="564" t="s">
        <v>103</v>
      </c>
      <c r="H153" s="553"/>
      <c r="I153" s="801"/>
      <c r="J153" s="1036">
        <v>2</v>
      </c>
      <c r="K153" s="590"/>
      <c r="L153" s="1032">
        <v>30</v>
      </c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1054"/>
      <c r="Z153" s="565"/>
      <c r="AA153" s="1037">
        <f t="shared" si="26"/>
        <v>30</v>
      </c>
    </row>
    <row r="154" spans="1:27" ht="18" thickBot="1" x14ac:dyDescent="0.4">
      <c r="A154" s="1282"/>
      <c r="B154" s="1262"/>
      <c r="C154" s="1250"/>
      <c r="D154" s="1252"/>
      <c r="E154" s="496" t="s">
        <v>145</v>
      </c>
      <c r="F154" s="590" t="s">
        <v>52</v>
      </c>
      <c r="G154" s="564" t="s">
        <v>53</v>
      </c>
      <c r="H154" s="564"/>
      <c r="I154" s="563">
        <v>3</v>
      </c>
      <c r="J154" s="552">
        <v>1</v>
      </c>
      <c r="K154" s="590"/>
      <c r="L154" s="564"/>
      <c r="M154" s="564"/>
      <c r="N154" s="564"/>
      <c r="O154" s="564"/>
      <c r="P154" s="564"/>
      <c r="Q154" s="564"/>
      <c r="R154" s="564"/>
      <c r="S154" s="564"/>
      <c r="T154" s="564"/>
      <c r="U154" s="564"/>
      <c r="V154" s="564"/>
      <c r="W154" s="564">
        <v>2</v>
      </c>
      <c r="X154" s="564"/>
      <c r="Y154" s="564"/>
      <c r="Z154" s="565"/>
      <c r="AA154" s="611">
        <f t="shared" si="26"/>
        <v>2</v>
      </c>
    </row>
    <row r="155" spans="1:27" ht="18" thickBot="1" x14ac:dyDescent="0.4">
      <c r="A155" s="1282"/>
      <c r="B155" s="1262"/>
      <c r="C155" s="1250"/>
      <c r="D155" s="1252"/>
      <c r="E155" s="583" t="s">
        <v>127</v>
      </c>
      <c r="F155" s="243" t="s">
        <v>52</v>
      </c>
      <c r="G155" s="90" t="s">
        <v>83</v>
      </c>
      <c r="H155" s="90"/>
      <c r="I155" s="91"/>
      <c r="J155" s="92">
        <v>28</v>
      </c>
      <c r="K155" s="80">
        <v>28</v>
      </c>
      <c r="L155" s="48">
        <v>28</v>
      </c>
      <c r="M155" s="48"/>
      <c r="N155" s="48"/>
      <c r="O155" s="48"/>
      <c r="P155" s="48"/>
      <c r="Q155" s="48"/>
      <c r="R155" s="48"/>
      <c r="S155" s="48"/>
      <c r="T155" s="48"/>
      <c r="U155" s="48">
        <v>2</v>
      </c>
      <c r="V155" s="48"/>
      <c r="W155" s="12"/>
      <c r="X155" s="12"/>
      <c r="Y155" s="12"/>
      <c r="Z155" s="60"/>
      <c r="AA155" s="99">
        <f t="shared" si="26"/>
        <v>58</v>
      </c>
    </row>
    <row r="156" spans="1:27" ht="18" thickBot="1" x14ac:dyDescent="0.4">
      <c r="A156" s="1282"/>
      <c r="B156" s="1262"/>
      <c r="C156" s="1250"/>
      <c r="D156" s="1252"/>
      <c r="E156" s="496"/>
      <c r="F156" s="590"/>
      <c r="G156" s="564"/>
      <c r="H156" s="563"/>
      <c r="I156" s="563"/>
      <c r="J156" s="552"/>
      <c r="K156" s="615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614"/>
      <c r="AA156" s="611">
        <f t="shared" si="26"/>
        <v>0</v>
      </c>
    </row>
    <row r="157" spans="1:27" ht="18" thickBot="1" x14ac:dyDescent="0.4">
      <c r="A157" s="1282"/>
      <c r="B157" s="1262"/>
      <c r="C157" s="1250"/>
      <c r="D157" s="1252"/>
      <c r="E157" s="496"/>
      <c r="F157" s="615"/>
      <c r="G157" s="564"/>
      <c r="H157" s="563"/>
      <c r="I157" s="563"/>
      <c r="J157" s="616"/>
      <c r="K157" s="615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617"/>
      <c r="AA157" s="611">
        <f t="shared" si="26"/>
        <v>0</v>
      </c>
    </row>
    <row r="158" spans="1:27" ht="20.25" thickBot="1" x14ac:dyDescent="0.4">
      <c r="A158" s="1282"/>
      <c r="B158" s="1262"/>
      <c r="C158" s="1250"/>
      <c r="D158" s="1252"/>
      <c r="E158" s="618" t="s">
        <v>55</v>
      </c>
      <c r="F158" s="619"/>
      <c r="G158" s="620"/>
      <c r="H158" s="620"/>
      <c r="I158" s="620"/>
      <c r="J158" s="621"/>
      <c r="K158" s="622">
        <f t="shared" ref="K158:AA158" si="27">SUM(K151:K157)</f>
        <v>43</v>
      </c>
      <c r="L158" s="622">
        <f t="shared" si="27"/>
        <v>73</v>
      </c>
      <c r="M158" s="622">
        <f t="shared" si="27"/>
        <v>0</v>
      </c>
      <c r="N158" s="622">
        <f t="shared" si="27"/>
        <v>8</v>
      </c>
      <c r="O158" s="622">
        <f t="shared" si="27"/>
        <v>2.5</v>
      </c>
      <c r="P158" s="622">
        <f t="shared" si="27"/>
        <v>0</v>
      </c>
      <c r="Q158" s="622">
        <f t="shared" si="27"/>
        <v>0</v>
      </c>
      <c r="R158" s="622">
        <f t="shared" si="27"/>
        <v>0</v>
      </c>
      <c r="S158" s="622">
        <f t="shared" si="27"/>
        <v>0</v>
      </c>
      <c r="T158" s="622">
        <f t="shared" si="27"/>
        <v>0</v>
      </c>
      <c r="U158" s="622">
        <f t="shared" si="27"/>
        <v>7</v>
      </c>
      <c r="V158" s="622">
        <f t="shared" si="27"/>
        <v>0</v>
      </c>
      <c r="W158" s="622">
        <f t="shared" si="27"/>
        <v>2</v>
      </c>
      <c r="X158" s="622">
        <f t="shared" si="27"/>
        <v>0</v>
      </c>
      <c r="Y158" s="622">
        <f t="shared" si="27"/>
        <v>0</v>
      </c>
      <c r="Z158" s="622">
        <f t="shared" si="27"/>
        <v>0</v>
      </c>
      <c r="AA158" s="623">
        <f t="shared" si="27"/>
        <v>135.5</v>
      </c>
    </row>
    <row r="159" spans="1:27" s="248" customFormat="1" ht="18" thickBot="1" x14ac:dyDescent="0.4">
      <c r="A159" s="1282"/>
      <c r="B159" s="1262"/>
      <c r="C159" s="1250"/>
      <c r="D159" s="1248"/>
      <c r="E159" s="832" t="s">
        <v>102</v>
      </c>
      <c r="F159" s="624" t="s">
        <v>77</v>
      </c>
      <c r="G159" s="604" t="s">
        <v>103</v>
      </c>
      <c r="H159" s="564"/>
      <c r="I159" s="564"/>
      <c r="J159" s="565">
        <v>2</v>
      </c>
      <c r="K159" s="624"/>
      <c r="L159" s="564">
        <v>18</v>
      </c>
      <c r="M159" s="564"/>
      <c r="N159" s="564"/>
      <c r="O159" s="564"/>
      <c r="P159" s="564"/>
      <c r="Q159" s="564"/>
      <c r="R159" s="564"/>
      <c r="S159" s="564"/>
      <c r="T159" s="564"/>
      <c r="U159" s="564"/>
      <c r="V159" s="564"/>
      <c r="W159" s="564"/>
      <c r="X159" s="564"/>
      <c r="Y159" s="564"/>
      <c r="Z159" s="565"/>
      <c r="AA159" s="625">
        <f>SUM(K159:Z159)</f>
        <v>18</v>
      </c>
    </row>
    <row r="160" spans="1:27" ht="18" thickBot="1" x14ac:dyDescent="0.4">
      <c r="A160" s="1282"/>
      <c r="B160" s="1262"/>
      <c r="C160" s="1250"/>
      <c r="D160" s="1248"/>
      <c r="E160" s="496" t="s">
        <v>145</v>
      </c>
      <c r="F160" s="615" t="s">
        <v>77</v>
      </c>
      <c r="G160" s="626" t="s">
        <v>53</v>
      </c>
      <c r="H160" s="564"/>
      <c r="I160" s="564" t="s">
        <v>86</v>
      </c>
      <c r="J160" s="483">
        <v>1</v>
      </c>
      <c r="K160" s="624"/>
      <c r="L160" s="564"/>
      <c r="M160" s="564"/>
      <c r="N160" s="564"/>
      <c r="O160" s="564"/>
      <c r="P160" s="564"/>
      <c r="Q160" s="564"/>
      <c r="R160" s="564"/>
      <c r="S160" s="564"/>
      <c r="T160" s="564"/>
      <c r="U160" s="564"/>
      <c r="V160" s="564"/>
      <c r="W160" s="564">
        <v>2</v>
      </c>
      <c r="X160" s="564"/>
      <c r="Y160" s="564"/>
      <c r="Z160" s="565"/>
      <c r="AA160" s="625">
        <f>SUM(K160:Z160)</f>
        <v>2</v>
      </c>
    </row>
    <row r="161" spans="1:27" ht="18" thickBot="1" x14ac:dyDescent="0.4">
      <c r="A161" s="1282"/>
      <c r="B161" s="1262"/>
      <c r="C161" s="1250"/>
      <c r="D161" s="1248"/>
      <c r="E161" s="499"/>
      <c r="F161" s="624"/>
      <c r="G161" s="626"/>
      <c r="H161" s="564"/>
      <c r="I161" s="564"/>
      <c r="J161" s="565"/>
      <c r="K161" s="62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5"/>
      <c r="AA161" s="625">
        <f>SUM(K161:Z161)</f>
        <v>0</v>
      </c>
    </row>
    <row r="162" spans="1:27" ht="18" thickBot="1" x14ac:dyDescent="0.55000000000000004">
      <c r="A162" s="1282"/>
      <c r="B162" s="1262"/>
      <c r="C162" s="1250"/>
      <c r="D162" s="1248"/>
      <c r="E162" s="136"/>
      <c r="F162" s="6"/>
      <c r="G162" s="7"/>
      <c r="H162" s="7"/>
      <c r="I162" s="7"/>
      <c r="J162" s="8"/>
      <c r="K162" s="6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8"/>
      <c r="AA162" s="41">
        <f>SUM(K162:Z162)</f>
        <v>0</v>
      </c>
    </row>
    <row r="163" spans="1:27" ht="18" thickBot="1" x14ac:dyDescent="0.55000000000000004">
      <c r="A163" s="1282"/>
      <c r="B163" s="1262"/>
      <c r="C163" s="1250"/>
      <c r="D163" s="1248"/>
      <c r="E163" s="253"/>
      <c r="F163" s="6"/>
      <c r="G163" s="453"/>
      <c r="H163" s="48"/>
      <c r="I163" s="48"/>
      <c r="J163" s="8"/>
      <c r="K163" s="6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8"/>
      <c r="AA163" s="41">
        <f>SUM(K163:Z163)</f>
        <v>0</v>
      </c>
    </row>
    <row r="164" spans="1:27" ht="20.25" thickBot="1" x14ac:dyDescent="0.55000000000000004">
      <c r="A164" s="1282"/>
      <c r="B164" s="1262"/>
      <c r="C164" s="1250"/>
      <c r="D164" s="1248"/>
      <c r="E164" s="164" t="s">
        <v>56</v>
      </c>
      <c r="F164" s="33"/>
      <c r="G164" s="34"/>
      <c r="H164" s="34"/>
      <c r="I164" s="34"/>
      <c r="J164" s="134"/>
      <c r="K164" s="34">
        <f t="shared" ref="K164:AA164" si="28">SUM(K159:K163)</f>
        <v>0</v>
      </c>
      <c r="L164" s="34">
        <f t="shared" si="28"/>
        <v>18</v>
      </c>
      <c r="M164" s="34">
        <f t="shared" si="28"/>
        <v>0</v>
      </c>
      <c r="N164" s="34">
        <f t="shared" si="28"/>
        <v>0</v>
      </c>
      <c r="O164" s="34">
        <f t="shared" si="28"/>
        <v>0</v>
      </c>
      <c r="P164" s="34">
        <f t="shared" si="28"/>
        <v>0</v>
      </c>
      <c r="Q164" s="34">
        <f t="shared" si="28"/>
        <v>0</v>
      </c>
      <c r="R164" s="34">
        <f t="shared" si="28"/>
        <v>0</v>
      </c>
      <c r="S164" s="34">
        <f t="shared" si="28"/>
        <v>0</v>
      </c>
      <c r="T164" s="34">
        <f t="shared" si="28"/>
        <v>0</v>
      </c>
      <c r="U164" s="34">
        <f t="shared" si="28"/>
        <v>0</v>
      </c>
      <c r="V164" s="34">
        <f t="shared" si="28"/>
        <v>0</v>
      </c>
      <c r="W164" s="34">
        <f t="shared" si="28"/>
        <v>2</v>
      </c>
      <c r="X164" s="34">
        <f t="shared" si="28"/>
        <v>0</v>
      </c>
      <c r="Y164" s="34">
        <f t="shared" si="28"/>
        <v>0</v>
      </c>
      <c r="Z164" s="134">
        <f t="shared" si="28"/>
        <v>0</v>
      </c>
      <c r="AA164" s="135">
        <f t="shared" si="28"/>
        <v>20</v>
      </c>
    </row>
    <row r="165" spans="1:27" ht="18" thickBot="1" x14ac:dyDescent="0.55000000000000004">
      <c r="A165" s="1282"/>
      <c r="B165" s="1262"/>
      <c r="C165" s="1250"/>
      <c r="D165" s="1248"/>
      <c r="E165" s="253"/>
      <c r="F165" s="42"/>
      <c r="G165" s="7"/>
      <c r="H165" s="7"/>
      <c r="I165" s="7"/>
      <c r="J165" s="8"/>
      <c r="K165" s="6"/>
      <c r="L165" s="7"/>
      <c r="M165" s="7"/>
      <c r="N165" s="7"/>
      <c r="O165" s="7"/>
      <c r="P165" s="7"/>
      <c r="Q165" s="7"/>
      <c r="R165" s="7"/>
      <c r="S165" s="7"/>
      <c r="T165" s="167"/>
      <c r="U165" s="167"/>
      <c r="V165" s="167"/>
      <c r="W165" s="167"/>
      <c r="X165" s="167"/>
      <c r="Y165" s="167"/>
      <c r="Z165" s="168"/>
      <c r="AA165" s="283">
        <f>SUM(K165:Z165)</f>
        <v>0</v>
      </c>
    </row>
    <row r="166" spans="1:27" ht="18" thickBot="1" x14ac:dyDescent="0.5">
      <c r="A166" s="1282"/>
      <c r="B166" s="1262"/>
      <c r="C166" s="1250"/>
      <c r="D166" s="1248"/>
      <c r="E166" s="170"/>
      <c r="F166" s="6"/>
      <c r="G166" s="7"/>
      <c r="H166" s="7"/>
      <c r="I166" s="7"/>
      <c r="J166" s="8"/>
      <c r="K166" s="171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72"/>
      <c r="Z166" s="173"/>
      <c r="AA166" s="174"/>
    </row>
    <row r="167" spans="1:27" ht="20.25" thickBot="1" x14ac:dyDescent="0.55000000000000004">
      <c r="A167" s="1282"/>
      <c r="B167" s="1262"/>
      <c r="C167" s="1250"/>
      <c r="D167" s="1248"/>
      <c r="E167" s="164" t="s">
        <v>57</v>
      </c>
      <c r="F167" s="175"/>
      <c r="G167" s="31"/>
      <c r="H167" s="31"/>
      <c r="I167" s="31"/>
      <c r="J167" s="32"/>
      <c r="K167" s="33">
        <f t="shared" ref="K167:AA167" si="29">SUM(K165:K166)</f>
        <v>0</v>
      </c>
      <c r="L167" s="34">
        <f t="shared" si="29"/>
        <v>0</v>
      </c>
      <c r="M167" s="34">
        <f t="shared" si="29"/>
        <v>0</v>
      </c>
      <c r="N167" s="34">
        <f t="shared" si="29"/>
        <v>0</v>
      </c>
      <c r="O167" s="34">
        <f t="shared" si="29"/>
        <v>0</v>
      </c>
      <c r="P167" s="34">
        <f t="shared" si="29"/>
        <v>0</v>
      </c>
      <c r="Q167" s="34">
        <f t="shared" si="29"/>
        <v>0</v>
      </c>
      <c r="R167" s="34">
        <f t="shared" si="29"/>
        <v>0</v>
      </c>
      <c r="S167" s="34">
        <f t="shared" si="29"/>
        <v>0</v>
      </c>
      <c r="T167" s="34">
        <f t="shared" si="29"/>
        <v>0</v>
      </c>
      <c r="U167" s="34">
        <f t="shared" si="29"/>
        <v>0</v>
      </c>
      <c r="V167" s="34">
        <f t="shared" si="29"/>
        <v>0</v>
      </c>
      <c r="W167" s="34">
        <f t="shared" si="29"/>
        <v>0</v>
      </c>
      <c r="X167" s="34">
        <f t="shared" si="29"/>
        <v>0</v>
      </c>
      <c r="Y167" s="34">
        <f t="shared" si="29"/>
        <v>0</v>
      </c>
      <c r="Z167" s="134">
        <f t="shared" si="29"/>
        <v>0</v>
      </c>
      <c r="AA167" s="135">
        <f t="shared" si="29"/>
        <v>0</v>
      </c>
    </row>
    <row r="168" spans="1:27" ht="20.25" thickBot="1" x14ac:dyDescent="0.5">
      <c r="A168" s="1282"/>
      <c r="B168" s="1262"/>
      <c r="C168" s="1250"/>
      <c r="D168" s="1248"/>
      <c r="E168" s="141" t="s">
        <v>59</v>
      </c>
      <c r="F168" s="462"/>
      <c r="G168" s="142"/>
      <c r="H168" s="142"/>
      <c r="I168" s="142"/>
      <c r="J168" s="143"/>
      <c r="K168" s="144">
        <f t="shared" ref="K168:AA168" si="30">SUM(K167,K164,K158)</f>
        <v>43</v>
      </c>
      <c r="L168" s="144">
        <f t="shared" si="30"/>
        <v>91</v>
      </c>
      <c r="M168" s="144">
        <f t="shared" si="30"/>
        <v>0</v>
      </c>
      <c r="N168" s="144">
        <f t="shared" si="30"/>
        <v>8</v>
      </c>
      <c r="O168" s="144">
        <f t="shared" si="30"/>
        <v>2.5</v>
      </c>
      <c r="P168" s="144">
        <f t="shared" si="30"/>
        <v>0</v>
      </c>
      <c r="Q168" s="144">
        <f t="shared" si="30"/>
        <v>0</v>
      </c>
      <c r="R168" s="144">
        <f t="shared" si="30"/>
        <v>0</v>
      </c>
      <c r="S168" s="144">
        <f t="shared" si="30"/>
        <v>0</v>
      </c>
      <c r="T168" s="144">
        <f t="shared" si="30"/>
        <v>0</v>
      </c>
      <c r="U168" s="144">
        <f t="shared" si="30"/>
        <v>7</v>
      </c>
      <c r="V168" s="144">
        <f t="shared" si="30"/>
        <v>0</v>
      </c>
      <c r="W168" s="144">
        <f t="shared" si="30"/>
        <v>4</v>
      </c>
      <c r="X168" s="144">
        <f t="shared" si="30"/>
        <v>0</v>
      </c>
      <c r="Y168" s="144">
        <f t="shared" si="30"/>
        <v>0</v>
      </c>
      <c r="Z168" s="144">
        <f t="shared" si="30"/>
        <v>0</v>
      </c>
      <c r="AA168" s="144">
        <f t="shared" si="30"/>
        <v>155.5</v>
      </c>
    </row>
    <row r="169" spans="1:27" ht="20.25" customHeight="1" thickBot="1" x14ac:dyDescent="0.5">
      <c r="A169" s="1282"/>
      <c r="B169" s="1262"/>
      <c r="C169" s="1250"/>
      <c r="D169" s="1248"/>
      <c r="E169" s="1266"/>
      <c r="F169" s="1266"/>
      <c r="G169" s="1266"/>
      <c r="H169" s="1266"/>
      <c r="I169" s="1266"/>
      <c r="J169" s="1266"/>
      <c r="K169" s="1257"/>
      <c r="L169" s="1257"/>
      <c r="M169" s="1257"/>
      <c r="N169" s="1257"/>
      <c r="O169" s="1257"/>
      <c r="P169" s="1257"/>
      <c r="Q169" s="1257"/>
      <c r="R169" s="1257"/>
      <c r="S169" s="1257"/>
      <c r="T169" s="1257"/>
      <c r="U169" s="1257"/>
      <c r="V169" s="1257"/>
      <c r="W169" s="1257"/>
      <c r="X169" s="1257"/>
      <c r="Y169" s="1257"/>
      <c r="Z169" s="1257"/>
      <c r="AA169" s="1335">
        <f>SUM(AA168,AA137)</f>
        <v>269</v>
      </c>
    </row>
    <row r="170" spans="1:27" ht="20.25" customHeight="1" thickBot="1" x14ac:dyDescent="0.5">
      <c r="A170" s="1282"/>
      <c r="B170" s="1262"/>
      <c r="C170" s="1250"/>
      <c r="D170" s="1248"/>
      <c r="E170" s="141" t="s">
        <v>60</v>
      </c>
      <c r="F170" s="1257"/>
      <c r="G170" s="1257"/>
      <c r="H170" s="1257"/>
      <c r="I170" s="1257"/>
      <c r="J170" s="1257"/>
      <c r="K170" s="144">
        <f t="shared" ref="K170:Z170" si="31">SUM(K168,K137)</f>
        <v>57</v>
      </c>
      <c r="L170" s="144">
        <f t="shared" si="31"/>
        <v>139</v>
      </c>
      <c r="M170" s="144">
        <f t="shared" si="31"/>
        <v>0</v>
      </c>
      <c r="N170" s="144">
        <f t="shared" si="31"/>
        <v>38</v>
      </c>
      <c r="O170" s="144">
        <f t="shared" si="31"/>
        <v>6.5</v>
      </c>
      <c r="P170" s="144">
        <f t="shared" si="31"/>
        <v>0</v>
      </c>
      <c r="Q170" s="144">
        <f t="shared" si="31"/>
        <v>10.5</v>
      </c>
      <c r="R170" s="144">
        <f t="shared" si="31"/>
        <v>0</v>
      </c>
      <c r="S170" s="144">
        <f t="shared" si="31"/>
        <v>3</v>
      </c>
      <c r="T170" s="144">
        <f t="shared" si="31"/>
        <v>0</v>
      </c>
      <c r="U170" s="144">
        <f t="shared" si="31"/>
        <v>11</v>
      </c>
      <c r="V170" s="144">
        <f t="shared" si="31"/>
        <v>0</v>
      </c>
      <c r="W170" s="144">
        <f t="shared" si="31"/>
        <v>4</v>
      </c>
      <c r="X170" s="144">
        <f t="shared" si="31"/>
        <v>0</v>
      </c>
      <c r="Y170" s="144">
        <f t="shared" si="31"/>
        <v>0</v>
      </c>
      <c r="Z170" s="144">
        <f t="shared" si="31"/>
        <v>0</v>
      </c>
      <c r="AA170" s="1335"/>
    </row>
    <row r="171" spans="1:27" ht="19.5" customHeight="1" x14ac:dyDescent="0.5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</row>
    <row r="172" spans="1:27" ht="17.649999999999999" x14ac:dyDescent="0.5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</row>
    <row r="173" spans="1:27" s="43" customFormat="1" ht="17.649999999999999" x14ac:dyDescent="0.5">
      <c r="A173" s="1247" t="s">
        <v>195</v>
      </c>
      <c r="B173" s="1247"/>
      <c r="C173" s="1247"/>
      <c r="D173" s="1247"/>
      <c r="E173" s="1247"/>
      <c r="F173" s="1247"/>
      <c r="G173" s="1247"/>
      <c r="H173" s="1247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</row>
    <row r="174" spans="1:27" s="43" customFormat="1" ht="17.649999999999999" x14ac:dyDescent="0.5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6" t="s">
        <v>193</v>
      </c>
      <c r="T174" s="145"/>
      <c r="U174" s="145"/>
      <c r="V174" s="145"/>
      <c r="W174" s="145"/>
      <c r="X174" s="145"/>
      <c r="Y174" s="145"/>
      <c r="Z174" s="145"/>
      <c r="AA174" s="145"/>
    </row>
    <row r="175" spans="1:27" s="43" customFormat="1" ht="17.649999999999999" x14ac:dyDescent="0.5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</row>
    <row r="176" spans="1:27" s="43" customFormat="1" ht="17.649999999999999" x14ac:dyDescent="0.5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</row>
    <row r="177" spans="1:27" s="43" customFormat="1" ht="17.649999999999999" x14ac:dyDescent="0.5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</row>
    <row r="178" spans="1:27" s="43" customFormat="1" ht="17.649999999999999" x14ac:dyDescent="0.5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6" t="s">
        <v>194</v>
      </c>
      <c r="T178" s="145"/>
      <c r="U178" s="145"/>
      <c r="V178" s="145"/>
      <c r="W178" s="145"/>
      <c r="X178" s="145"/>
      <c r="Y178" s="145"/>
      <c r="Z178" s="145"/>
      <c r="AA178" s="145"/>
    </row>
    <row r="179" spans="1:27" ht="17.649999999999999" x14ac:dyDescent="0.5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</row>
    <row r="181" spans="1:27" s="43" customFormat="1" ht="17.25" x14ac:dyDescent="0.45">
      <c r="A181" s="1258" t="s">
        <v>0</v>
      </c>
      <c r="B181" s="1258"/>
      <c r="C181" s="1258"/>
      <c r="D181" s="1258"/>
      <c r="E181" s="1258"/>
      <c r="F181" s="1258"/>
      <c r="G181" s="1258"/>
      <c r="H181" s="1258"/>
      <c r="I181" s="1258"/>
      <c r="J181" s="1258"/>
      <c r="K181" s="1258"/>
      <c r="L181" s="1258"/>
      <c r="M181" s="1258"/>
      <c r="N181" s="1258"/>
      <c r="O181" s="1258"/>
      <c r="P181" s="1258"/>
      <c r="Q181" s="1258"/>
      <c r="R181" s="1258"/>
      <c r="S181" s="1258"/>
      <c r="T181" s="1258"/>
      <c r="U181" s="1258"/>
      <c r="V181" s="1258"/>
      <c r="W181" s="1258"/>
      <c r="X181" s="1258"/>
      <c r="Y181" s="1258"/>
      <c r="Z181" s="1258"/>
      <c r="AA181" s="1258"/>
    </row>
    <row r="182" spans="1:27" s="43" customFormat="1" x14ac:dyDescent="0.35"/>
    <row r="183" spans="1:27" s="43" customFormat="1" ht="17.25" x14ac:dyDescent="0.45">
      <c r="A183" s="1258" t="s">
        <v>180</v>
      </c>
      <c r="B183" s="1258"/>
      <c r="C183" s="1258"/>
      <c r="D183" s="1258"/>
      <c r="E183" s="1258"/>
      <c r="F183" s="1258"/>
      <c r="G183" s="1258"/>
      <c r="H183" s="1258"/>
      <c r="I183" s="1258"/>
      <c r="J183" s="1258"/>
      <c r="K183" s="1258"/>
      <c r="L183" s="1258"/>
      <c r="M183" s="1258"/>
      <c r="N183" s="1258"/>
      <c r="O183" s="1258"/>
      <c r="P183" s="1258"/>
      <c r="Q183" s="1258"/>
      <c r="R183" s="1258"/>
      <c r="S183" s="1258"/>
      <c r="T183" s="1258"/>
      <c r="U183" s="1258"/>
      <c r="V183" s="1258"/>
      <c r="W183" s="1258"/>
      <c r="X183" s="1258"/>
      <c r="Y183" s="1258"/>
      <c r="Z183" s="1258"/>
      <c r="AA183" s="1258"/>
    </row>
    <row r="184" spans="1:27" s="43" customFormat="1" ht="13.15" thickBot="1" x14ac:dyDescent="0.4"/>
    <row r="185" spans="1:27" s="43" customFormat="1" ht="12.75" customHeight="1" thickBot="1" x14ac:dyDescent="0.4">
      <c r="A185" s="1248" t="s">
        <v>1</v>
      </c>
      <c r="B185" s="1256" t="s">
        <v>34</v>
      </c>
      <c r="C185" s="1256" t="s">
        <v>3</v>
      </c>
      <c r="D185" s="1248" t="s">
        <v>4</v>
      </c>
      <c r="E185" s="1257" t="s">
        <v>35</v>
      </c>
      <c r="F185" s="1248" t="s">
        <v>5</v>
      </c>
      <c r="G185" s="1248" t="s">
        <v>36</v>
      </c>
      <c r="H185" s="1248" t="s">
        <v>37</v>
      </c>
      <c r="I185" s="1248" t="s">
        <v>7</v>
      </c>
      <c r="J185" s="1248" t="s">
        <v>38</v>
      </c>
      <c r="K185" s="1257" t="s">
        <v>8</v>
      </c>
      <c r="L185" s="1257"/>
      <c r="M185" s="1257"/>
      <c r="N185" s="1257"/>
      <c r="O185" s="1257"/>
      <c r="P185" s="1257"/>
      <c r="Q185" s="1257"/>
      <c r="R185" s="1257"/>
      <c r="S185" s="1257"/>
      <c r="T185" s="1257"/>
      <c r="U185" s="1257"/>
      <c r="V185" s="1257"/>
      <c r="W185" s="1257"/>
      <c r="X185" s="1257"/>
      <c r="Y185" s="1257"/>
      <c r="Z185" s="1257"/>
      <c r="AA185" s="1248" t="s">
        <v>11</v>
      </c>
    </row>
    <row r="186" spans="1:27" s="43" customFormat="1" ht="175.15" thickBot="1" x14ac:dyDescent="0.4">
      <c r="A186" s="1248"/>
      <c r="B186" s="1256"/>
      <c r="C186" s="1256"/>
      <c r="D186" s="1248"/>
      <c r="E186" s="1257"/>
      <c r="F186" s="1248"/>
      <c r="G186" s="1248"/>
      <c r="H186" s="1248"/>
      <c r="I186" s="1248"/>
      <c r="J186" s="1248"/>
      <c r="K186" s="461" t="s">
        <v>9</v>
      </c>
      <c r="L186" s="130" t="s">
        <v>39</v>
      </c>
      <c r="M186" s="461" t="s">
        <v>10</v>
      </c>
      <c r="N186" s="461" t="s">
        <v>40</v>
      </c>
      <c r="O186" s="130" t="s">
        <v>41</v>
      </c>
      <c r="P186" s="461" t="s">
        <v>42</v>
      </c>
      <c r="Q186" s="130" t="s">
        <v>61</v>
      </c>
      <c r="R186" s="130" t="s">
        <v>44</v>
      </c>
      <c r="S186" s="461" t="s">
        <v>45</v>
      </c>
      <c r="T186" s="461" t="s">
        <v>46</v>
      </c>
      <c r="U186" s="461" t="s">
        <v>47</v>
      </c>
      <c r="V186" s="461" t="s">
        <v>48</v>
      </c>
      <c r="W186" s="461" t="s">
        <v>49</v>
      </c>
      <c r="X186" s="461" t="s">
        <v>50</v>
      </c>
      <c r="Y186" s="461" t="s">
        <v>51</v>
      </c>
      <c r="Z186" s="130" t="s">
        <v>69</v>
      </c>
      <c r="AA186" s="1248"/>
    </row>
    <row r="187" spans="1:27" s="43" customFormat="1" ht="17.649999999999999" thickBot="1" x14ac:dyDescent="0.5">
      <c r="A187" s="1264" t="s">
        <v>31</v>
      </c>
      <c r="B187" s="1264"/>
      <c r="C187" s="1264"/>
      <c r="D187" s="1263"/>
      <c r="E187" s="1264"/>
      <c r="F187" s="1264"/>
      <c r="G187" s="1264"/>
      <c r="H187" s="1264"/>
      <c r="I187" s="1264"/>
      <c r="J187" s="1264"/>
      <c r="K187" s="1264"/>
      <c r="L187" s="1264"/>
      <c r="M187" s="1264"/>
      <c r="N187" s="1264"/>
      <c r="O187" s="1264"/>
      <c r="P187" s="1264"/>
      <c r="Q187" s="1264"/>
      <c r="R187" s="1264"/>
      <c r="S187" s="1264"/>
      <c r="T187" s="1264"/>
      <c r="U187" s="1264"/>
      <c r="V187" s="1264"/>
      <c r="W187" s="1264"/>
      <c r="X187" s="1264"/>
      <c r="Y187" s="1264"/>
      <c r="Z187" s="1264"/>
      <c r="AA187" s="1264"/>
    </row>
    <row r="188" spans="1:27" s="232" customFormat="1" ht="38.25" customHeight="1" thickBot="1" x14ac:dyDescent="0.4">
      <c r="A188" s="1327">
        <v>4</v>
      </c>
      <c r="B188" s="1315" t="s">
        <v>65</v>
      </c>
      <c r="C188" s="1330" t="s">
        <v>63</v>
      </c>
      <c r="D188" s="1333">
        <v>1</v>
      </c>
      <c r="E188" s="906" t="s">
        <v>74</v>
      </c>
      <c r="F188" s="567" t="s">
        <v>52</v>
      </c>
      <c r="G188" s="572" t="s">
        <v>54</v>
      </c>
      <c r="H188" s="572"/>
      <c r="I188" s="572">
        <v>1</v>
      </c>
      <c r="J188" s="588">
        <v>20</v>
      </c>
      <c r="K188" s="567">
        <v>16</v>
      </c>
      <c r="L188" s="572"/>
      <c r="M188" s="572"/>
      <c r="N188" s="572"/>
      <c r="O188" s="572"/>
      <c r="P188" s="572"/>
      <c r="Q188" s="572"/>
      <c r="R188" s="572"/>
      <c r="S188" s="572"/>
      <c r="T188" s="572"/>
      <c r="U188" s="572">
        <v>2</v>
      </c>
      <c r="V188" s="572"/>
      <c r="W188" s="572"/>
      <c r="X188" s="572"/>
      <c r="Y188" s="572"/>
      <c r="Z188" s="588"/>
      <c r="AA188" s="589">
        <f t="shared" ref="AA188:AA195" si="32">SUM(K188:Z188)</f>
        <v>18</v>
      </c>
    </row>
    <row r="189" spans="1:27" s="43" customFormat="1" ht="18" thickBot="1" x14ac:dyDescent="0.4">
      <c r="A189" s="1328"/>
      <c r="B189" s="1294"/>
      <c r="C189" s="1331"/>
      <c r="D189" s="1333"/>
      <c r="E189" s="496" t="s">
        <v>82</v>
      </c>
      <c r="F189" s="590" t="s">
        <v>52</v>
      </c>
      <c r="G189" s="564" t="s">
        <v>53</v>
      </c>
      <c r="H189" s="564"/>
      <c r="I189" s="564">
        <v>3</v>
      </c>
      <c r="J189" s="483">
        <v>25</v>
      </c>
      <c r="K189" s="548">
        <v>16</v>
      </c>
      <c r="L189" s="553">
        <v>16</v>
      </c>
      <c r="M189" s="553"/>
      <c r="N189" s="553">
        <v>6</v>
      </c>
      <c r="O189" s="553">
        <v>2</v>
      </c>
      <c r="P189" s="553"/>
      <c r="Q189" s="553"/>
      <c r="R189" s="553"/>
      <c r="S189" s="553"/>
      <c r="T189" s="553"/>
      <c r="U189" s="553">
        <v>2</v>
      </c>
      <c r="V189" s="553"/>
      <c r="W189" s="553"/>
      <c r="X189" s="553"/>
      <c r="Y189" s="553"/>
      <c r="Z189" s="584"/>
      <c r="AA189" s="591">
        <f t="shared" si="32"/>
        <v>42</v>
      </c>
    </row>
    <row r="190" spans="1:27" s="43" customFormat="1" ht="18" thickBot="1" x14ac:dyDescent="0.4">
      <c r="A190" s="1328"/>
      <c r="B190" s="1294"/>
      <c r="C190" s="1331"/>
      <c r="D190" s="1333"/>
      <c r="E190" s="498" t="s">
        <v>87</v>
      </c>
      <c r="F190" s="548" t="s">
        <v>52</v>
      </c>
      <c r="G190" s="553" t="s">
        <v>53</v>
      </c>
      <c r="H190" s="553"/>
      <c r="I190" s="553" t="s">
        <v>86</v>
      </c>
      <c r="J190" s="584">
        <v>8</v>
      </c>
      <c r="K190" s="548">
        <v>16</v>
      </c>
      <c r="L190" s="553">
        <v>24</v>
      </c>
      <c r="M190" s="553"/>
      <c r="N190" s="840">
        <v>2</v>
      </c>
      <c r="O190" s="553">
        <v>1</v>
      </c>
      <c r="P190" s="553"/>
      <c r="Q190" s="553"/>
      <c r="R190" s="553"/>
      <c r="S190" s="553"/>
      <c r="T190" s="553"/>
      <c r="U190" s="553">
        <v>1</v>
      </c>
      <c r="V190" s="553"/>
      <c r="W190" s="553"/>
      <c r="X190" s="553"/>
      <c r="Y190" s="553"/>
      <c r="Z190" s="584"/>
      <c r="AA190" s="591">
        <f t="shared" si="32"/>
        <v>44</v>
      </c>
    </row>
    <row r="191" spans="1:27" s="43" customFormat="1" ht="35.65" thickBot="1" x14ac:dyDescent="0.4">
      <c r="A191" s="1328"/>
      <c r="B191" s="1294"/>
      <c r="C191" s="1331"/>
      <c r="D191" s="1333"/>
      <c r="E191" s="583" t="s">
        <v>84</v>
      </c>
      <c r="F191" s="548" t="s">
        <v>52</v>
      </c>
      <c r="G191" s="553" t="s">
        <v>54</v>
      </c>
      <c r="H191" s="553"/>
      <c r="I191" s="553">
        <v>3</v>
      </c>
      <c r="J191" s="584">
        <v>6</v>
      </c>
      <c r="K191" s="548">
        <v>16</v>
      </c>
      <c r="L191" s="553">
        <v>16</v>
      </c>
      <c r="M191" s="553"/>
      <c r="N191" s="553">
        <v>2</v>
      </c>
      <c r="O191" s="553">
        <v>0.5</v>
      </c>
      <c r="P191" s="553"/>
      <c r="Q191" s="553"/>
      <c r="R191" s="553"/>
      <c r="S191" s="553"/>
      <c r="T191" s="553"/>
      <c r="U191" s="553">
        <v>1</v>
      </c>
      <c r="V191" s="553"/>
      <c r="W191" s="553"/>
      <c r="X191" s="553"/>
      <c r="Y191" s="553"/>
      <c r="Z191" s="584"/>
      <c r="AA191" s="591">
        <f t="shared" si="32"/>
        <v>35.5</v>
      </c>
    </row>
    <row r="192" spans="1:27" s="43" customFormat="1" ht="18" thickBot="1" x14ac:dyDescent="0.4">
      <c r="A192" s="1328"/>
      <c r="B192" s="1294"/>
      <c r="C192" s="1331"/>
      <c r="D192" s="1333"/>
      <c r="E192" s="498" t="s">
        <v>144</v>
      </c>
      <c r="F192" s="548" t="s">
        <v>52</v>
      </c>
      <c r="G192" s="553" t="s">
        <v>53</v>
      </c>
      <c r="H192" s="553"/>
      <c r="I192" s="553" t="s">
        <v>99</v>
      </c>
      <c r="J192" s="584">
        <v>1</v>
      </c>
      <c r="K192" s="548"/>
      <c r="L192" s="553"/>
      <c r="M192" s="553"/>
      <c r="N192" s="553"/>
      <c r="O192" s="553"/>
      <c r="P192" s="553"/>
      <c r="Q192" s="553">
        <v>0.5</v>
      </c>
      <c r="R192" s="553"/>
      <c r="S192" s="553"/>
      <c r="T192" s="553"/>
      <c r="U192" s="553"/>
      <c r="V192" s="553"/>
      <c r="W192" s="553"/>
      <c r="X192" s="553"/>
      <c r="Y192" s="553"/>
      <c r="Z192" s="584"/>
      <c r="AA192" s="591">
        <f t="shared" si="32"/>
        <v>0.5</v>
      </c>
    </row>
    <row r="193" spans="1:27" s="43" customFormat="1" ht="18" thickBot="1" x14ac:dyDescent="0.4">
      <c r="A193" s="1328"/>
      <c r="B193" s="1294"/>
      <c r="C193" s="1331"/>
      <c r="D193" s="1333"/>
      <c r="E193" s="583" t="s">
        <v>75</v>
      </c>
      <c r="F193" s="579" t="s">
        <v>52</v>
      </c>
      <c r="G193" s="553" t="s">
        <v>112</v>
      </c>
      <c r="H193" s="550"/>
      <c r="I193" s="553">
        <v>1</v>
      </c>
      <c r="J193" s="584">
        <v>38</v>
      </c>
      <c r="K193" s="592"/>
      <c r="L193" s="554">
        <v>32</v>
      </c>
      <c r="M193" s="553"/>
      <c r="N193" s="553"/>
      <c r="O193" s="553"/>
      <c r="P193" s="553"/>
      <c r="Q193" s="553"/>
      <c r="R193" s="553"/>
      <c r="S193" s="553"/>
      <c r="T193" s="553"/>
      <c r="U193" s="553">
        <v>2</v>
      </c>
      <c r="V193" s="553"/>
      <c r="W193" s="553"/>
      <c r="X193" s="553"/>
      <c r="Y193" s="553"/>
      <c r="Z193" s="584"/>
      <c r="AA193" s="591">
        <f t="shared" si="32"/>
        <v>34</v>
      </c>
    </row>
    <row r="194" spans="1:27" s="43" customFormat="1" ht="18" thickBot="1" x14ac:dyDescent="0.4">
      <c r="A194" s="1328"/>
      <c r="B194" s="1294"/>
      <c r="C194" s="1331"/>
      <c r="D194" s="1333"/>
      <c r="E194" s="583"/>
      <c r="F194" s="579"/>
      <c r="G194" s="553"/>
      <c r="H194" s="550"/>
      <c r="I194" s="553"/>
      <c r="J194" s="584"/>
      <c r="K194" s="592"/>
      <c r="L194" s="554"/>
      <c r="M194" s="553"/>
      <c r="N194" s="553"/>
      <c r="O194" s="553"/>
      <c r="P194" s="553"/>
      <c r="Q194" s="553"/>
      <c r="R194" s="553"/>
      <c r="S194" s="553"/>
      <c r="T194" s="553"/>
      <c r="U194" s="553"/>
      <c r="V194" s="553"/>
      <c r="W194" s="553"/>
      <c r="X194" s="553"/>
      <c r="Y194" s="553"/>
      <c r="Z194" s="584"/>
      <c r="AA194" s="591">
        <f t="shared" si="32"/>
        <v>0</v>
      </c>
    </row>
    <row r="195" spans="1:27" s="43" customFormat="1" ht="18" thickBot="1" x14ac:dyDescent="0.4">
      <c r="A195" s="1328"/>
      <c r="B195" s="1294"/>
      <c r="C195" s="1331"/>
      <c r="D195" s="1333"/>
      <c r="E195" s="583"/>
      <c r="F195" s="579"/>
      <c r="G195" s="593"/>
      <c r="H195" s="550"/>
      <c r="I195" s="554"/>
      <c r="J195" s="552"/>
      <c r="K195" s="592"/>
      <c r="L195" s="554"/>
      <c r="M195" s="553"/>
      <c r="N195" s="553"/>
      <c r="O195" s="553"/>
      <c r="P195" s="553"/>
      <c r="Q195" s="553"/>
      <c r="R195" s="553"/>
      <c r="S195" s="553"/>
      <c r="T195" s="553"/>
      <c r="U195" s="553"/>
      <c r="V195" s="553"/>
      <c r="W195" s="553"/>
      <c r="X195" s="553"/>
      <c r="Y195" s="553"/>
      <c r="Z195" s="584"/>
      <c r="AA195" s="591">
        <f t="shared" si="32"/>
        <v>0</v>
      </c>
    </row>
    <row r="196" spans="1:27" s="43" customFormat="1" ht="20.25" thickBot="1" x14ac:dyDescent="0.4">
      <c r="A196" s="1328"/>
      <c r="B196" s="1294"/>
      <c r="C196" s="1331"/>
      <c r="D196" s="1333"/>
      <c r="E196" s="594" t="s">
        <v>55</v>
      </c>
      <c r="F196" s="595"/>
      <c r="G196" s="596"/>
      <c r="H196" s="596"/>
      <c r="I196" s="596"/>
      <c r="J196" s="597"/>
      <c r="K196" s="598">
        <f>SUM(K188:K195)</f>
        <v>64</v>
      </c>
      <c r="L196" s="599">
        <f>SUM(L188:L195)</f>
        <v>88</v>
      </c>
      <c r="M196" s="599">
        <f t="shared" ref="M196:Z196" si="33">SUM(M188:M195)</f>
        <v>0</v>
      </c>
      <c r="N196" s="599">
        <f t="shared" si="33"/>
        <v>10</v>
      </c>
      <c r="O196" s="599">
        <f t="shared" si="33"/>
        <v>3.5</v>
      </c>
      <c r="P196" s="599">
        <f t="shared" si="33"/>
        <v>0</v>
      </c>
      <c r="Q196" s="599">
        <f t="shared" si="33"/>
        <v>0.5</v>
      </c>
      <c r="R196" s="599">
        <f t="shared" si="33"/>
        <v>0</v>
      </c>
      <c r="S196" s="599">
        <f t="shared" si="33"/>
        <v>0</v>
      </c>
      <c r="T196" s="599">
        <f t="shared" si="33"/>
        <v>0</v>
      </c>
      <c r="U196" s="599">
        <f t="shared" si="33"/>
        <v>8</v>
      </c>
      <c r="V196" s="599">
        <f t="shared" si="33"/>
        <v>0</v>
      </c>
      <c r="W196" s="599">
        <f t="shared" si="33"/>
        <v>0</v>
      </c>
      <c r="X196" s="599">
        <f t="shared" si="33"/>
        <v>0</v>
      </c>
      <c r="Y196" s="599">
        <f t="shared" si="33"/>
        <v>0</v>
      </c>
      <c r="Z196" s="600">
        <f t="shared" si="33"/>
        <v>0</v>
      </c>
      <c r="AA196" s="601">
        <f>SUM(AA188:AA195)</f>
        <v>174</v>
      </c>
    </row>
    <row r="197" spans="1:27" s="43" customFormat="1" ht="18" thickBot="1" x14ac:dyDescent="0.4">
      <c r="A197" s="1328"/>
      <c r="B197" s="1294"/>
      <c r="C197" s="1331"/>
      <c r="D197" s="1333"/>
      <c r="E197" s="498" t="s">
        <v>87</v>
      </c>
      <c r="F197" s="590" t="s">
        <v>77</v>
      </c>
      <c r="G197" s="604" t="s">
        <v>53</v>
      </c>
      <c r="H197" s="605"/>
      <c r="I197" s="604" t="s">
        <v>86</v>
      </c>
      <c r="J197" s="606">
        <v>5</v>
      </c>
      <c r="K197" s="548">
        <v>4</v>
      </c>
      <c r="L197" s="553">
        <v>4</v>
      </c>
      <c r="M197" s="553"/>
      <c r="N197" s="553">
        <v>1</v>
      </c>
      <c r="O197" s="553">
        <v>0.5</v>
      </c>
      <c r="P197" s="553"/>
      <c r="Q197" s="553"/>
      <c r="R197" s="553"/>
      <c r="S197" s="553"/>
      <c r="T197" s="553"/>
      <c r="U197" s="553">
        <v>1</v>
      </c>
      <c r="V197" s="553"/>
      <c r="W197" s="553"/>
      <c r="X197" s="553"/>
      <c r="Y197" s="553"/>
      <c r="Z197" s="602"/>
      <c r="AA197" s="603">
        <f t="shared" ref="AA197:AA202" si="34">SUM(K197:Z197)</f>
        <v>10.5</v>
      </c>
    </row>
    <row r="198" spans="1:27" s="43" customFormat="1" ht="18" thickBot="1" x14ac:dyDescent="0.4">
      <c r="A198" s="1328"/>
      <c r="B198" s="1294"/>
      <c r="C198" s="1331"/>
      <c r="D198" s="1333"/>
      <c r="E198" s="914" t="s">
        <v>105</v>
      </c>
      <c r="F198" s="590" t="s">
        <v>77</v>
      </c>
      <c r="G198" s="564" t="s">
        <v>53</v>
      </c>
      <c r="H198" s="607"/>
      <c r="I198" s="564" t="s">
        <v>99</v>
      </c>
      <c r="J198" s="608">
        <v>1</v>
      </c>
      <c r="K198" s="592"/>
      <c r="L198" s="554"/>
      <c r="M198" s="553"/>
      <c r="N198" s="553"/>
      <c r="O198" s="553"/>
      <c r="P198" s="553"/>
      <c r="Q198" s="553"/>
      <c r="R198" s="553"/>
      <c r="S198" s="553">
        <v>3</v>
      </c>
      <c r="T198" s="553"/>
      <c r="U198" s="553"/>
      <c r="V198" s="553"/>
      <c r="W198" s="553"/>
      <c r="X198" s="553"/>
      <c r="Y198" s="553"/>
      <c r="Z198" s="602"/>
      <c r="AA198" s="603">
        <f t="shared" si="34"/>
        <v>3</v>
      </c>
    </row>
    <row r="199" spans="1:27" s="43" customFormat="1" ht="18" thickBot="1" x14ac:dyDescent="0.4">
      <c r="A199" s="1328"/>
      <c r="B199" s="1294"/>
      <c r="C199" s="1331"/>
      <c r="D199" s="1333"/>
      <c r="E199" s="583" t="s">
        <v>104</v>
      </c>
      <c r="F199" s="590" t="s">
        <v>77</v>
      </c>
      <c r="G199" s="564" t="s">
        <v>53</v>
      </c>
      <c r="H199" s="550"/>
      <c r="I199" s="564" t="s">
        <v>99</v>
      </c>
      <c r="J199" s="608">
        <v>1</v>
      </c>
      <c r="K199" s="592"/>
      <c r="L199" s="554"/>
      <c r="M199" s="554"/>
      <c r="N199" s="554"/>
      <c r="O199" s="554"/>
      <c r="P199" s="554"/>
      <c r="Q199" s="585">
        <v>10.5</v>
      </c>
      <c r="R199" s="553"/>
      <c r="S199" s="553"/>
      <c r="T199" s="553"/>
      <c r="U199" s="553"/>
      <c r="V199" s="553"/>
      <c r="W199" s="553"/>
      <c r="X199" s="553"/>
      <c r="Y199" s="553"/>
      <c r="Z199" s="602"/>
      <c r="AA199" s="603">
        <f t="shared" si="34"/>
        <v>10.5</v>
      </c>
    </row>
    <row r="200" spans="1:27" s="43" customFormat="1" ht="18" thickBot="1" x14ac:dyDescent="0.4">
      <c r="A200" s="1328"/>
      <c r="B200" s="1294"/>
      <c r="C200" s="1331"/>
      <c r="D200" s="1333"/>
      <c r="E200" s="498" t="s">
        <v>144</v>
      </c>
      <c r="F200" s="237" t="s">
        <v>77</v>
      </c>
      <c r="G200" s="97" t="s">
        <v>53</v>
      </c>
      <c r="H200" s="97"/>
      <c r="I200" s="97" t="s">
        <v>99</v>
      </c>
      <c r="J200" s="239">
        <v>6</v>
      </c>
      <c r="K200" s="237"/>
      <c r="L200" s="97"/>
      <c r="M200" s="97"/>
      <c r="N200" s="97"/>
      <c r="O200" s="97"/>
      <c r="P200" s="97"/>
      <c r="Q200" s="97">
        <v>3</v>
      </c>
      <c r="R200" s="97"/>
      <c r="S200" s="97"/>
      <c r="T200" s="97"/>
      <c r="U200" s="97"/>
      <c r="V200" s="246"/>
      <c r="W200" s="246"/>
      <c r="X200" s="246"/>
      <c r="Y200" s="246"/>
      <c r="Z200" s="366"/>
      <c r="AA200" s="451">
        <f t="shared" si="34"/>
        <v>3</v>
      </c>
    </row>
    <row r="201" spans="1:27" s="43" customFormat="1" ht="18" thickBot="1" x14ac:dyDescent="0.4">
      <c r="A201" s="1328"/>
      <c r="B201" s="1294"/>
      <c r="C201" s="1331"/>
      <c r="D201" s="1333"/>
      <c r="E201" s="116"/>
      <c r="F201" s="237"/>
      <c r="G201" s="97"/>
      <c r="H201" s="488"/>
      <c r="I201" s="97"/>
      <c r="J201" s="491"/>
      <c r="K201" s="334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200"/>
      <c r="AA201" s="451">
        <f t="shared" si="34"/>
        <v>0</v>
      </c>
    </row>
    <row r="202" spans="1:27" s="43" customFormat="1" ht="18" thickBot="1" x14ac:dyDescent="0.4">
      <c r="A202" s="1328"/>
      <c r="B202" s="1294"/>
      <c r="C202" s="1331"/>
      <c r="D202" s="1333"/>
      <c r="E202" s="120"/>
      <c r="F202" s="489"/>
      <c r="G202" s="490"/>
      <c r="H202" s="490"/>
      <c r="I202" s="490"/>
      <c r="J202" s="245"/>
      <c r="K202" s="334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200"/>
      <c r="AA202" s="451">
        <f t="shared" si="34"/>
        <v>0</v>
      </c>
    </row>
    <row r="203" spans="1:27" s="43" customFormat="1" ht="20.25" thickBot="1" x14ac:dyDescent="0.4">
      <c r="A203" s="1328"/>
      <c r="B203" s="1294"/>
      <c r="C203" s="1331"/>
      <c r="D203" s="1333"/>
      <c r="E203" s="132" t="s">
        <v>56</v>
      </c>
      <c r="F203" s="133"/>
      <c r="G203" s="34"/>
      <c r="H203" s="34"/>
      <c r="I203" s="34"/>
      <c r="J203" s="88"/>
      <c r="K203" s="274">
        <f t="shared" ref="K203:Z203" si="35">SUM(K197:K202)</f>
        <v>4</v>
      </c>
      <c r="L203" s="274">
        <f t="shared" si="35"/>
        <v>4</v>
      </c>
      <c r="M203" s="274">
        <f t="shared" si="35"/>
        <v>0</v>
      </c>
      <c r="N203" s="274">
        <f t="shared" si="35"/>
        <v>1</v>
      </c>
      <c r="O203" s="274">
        <f t="shared" si="35"/>
        <v>0.5</v>
      </c>
      <c r="P203" s="274">
        <f t="shared" si="35"/>
        <v>0</v>
      </c>
      <c r="Q203" s="274">
        <f t="shared" si="35"/>
        <v>13.5</v>
      </c>
      <c r="R203" s="274">
        <f t="shared" si="35"/>
        <v>0</v>
      </c>
      <c r="S203" s="274">
        <f t="shared" si="35"/>
        <v>3</v>
      </c>
      <c r="T203" s="274">
        <f t="shared" si="35"/>
        <v>0</v>
      </c>
      <c r="U203" s="274">
        <f t="shared" si="35"/>
        <v>1</v>
      </c>
      <c r="V203" s="274">
        <f t="shared" si="35"/>
        <v>0</v>
      </c>
      <c r="W203" s="274">
        <f t="shared" si="35"/>
        <v>0</v>
      </c>
      <c r="X203" s="274">
        <f t="shared" si="35"/>
        <v>0</v>
      </c>
      <c r="Y203" s="274">
        <f t="shared" si="35"/>
        <v>0</v>
      </c>
      <c r="Z203" s="274">
        <f t="shared" si="35"/>
        <v>0</v>
      </c>
      <c r="AA203" s="452">
        <f>SUM(AA197:AA202)</f>
        <v>27</v>
      </c>
    </row>
    <row r="204" spans="1:27" s="43" customFormat="1" ht="20.25" thickBot="1" x14ac:dyDescent="0.5">
      <c r="A204" s="1329"/>
      <c r="B204" s="1316"/>
      <c r="C204" s="1332"/>
      <c r="D204" s="1334"/>
      <c r="E204" s="150" t="s">
        <v>58</v>
      </c>
      <c r="F204" s="462"/>
      <c r="G204" s="142"/>
      <c r="H204" s="142"/>
      <c r="I204" s="142"/>
      <c r="J204" s="143"/>
      <c r="K204" s="280">
        <f t="shared" ref="K204:AA204" si="36">SUM(,K203,K196)</f>
        <v>68</v>
      </c>
      <c r="L204" s="280">
        <f t="shared" si="36"/>
        <v>92</v>
      </c>
      <c r="M204" s="280">
        <f t="shared" si="36"/>
        <v>0</v>
      </c>
      <c r="N204" s="280">
        <f t="shared" si="36"/>
        <v>11</v>
      </c>
      <c r="O204" s="280">
        <f t="shared" si="36"/>
        <v>4</v>
      </c>
      <c r="P204" s="280">
        <f t="shared" si="36"/>
        <v>0</v>
      </c>
      <c r="Q204" s="281">
        <f t="shared" si="36"/>
        <v>14</v>
      </c>
      <c r="R204" s="280">
        <f t="shared" si="36"/>
        <v>0</v>
      </c>
      <c r="S204" s="280">
        <f t="shared" si="36"/>
        <v>3</v>
      </c>
      <c r="T204" s="280">
        <f t="shared" si="36"/>
        <v>0</v>
      </c>
      <c r="U204" s="280">
        <f t="shared" si="36"/>
        <v>9</v>
      </c>
      <c r="V204" s="280">
        <f t="shared" si="36"/>
        <v>0</v>
      </c>
      <c r="W204" s="280">
        <f t="shared" si="36"/>
        <v>0</v>
      </c>
      <c r="X204" s="280">
        <f t="shared" si="36"/>
        <v>0</v>
      </c>
      <c r="Y204" s="280">
        <f t="shared" si="36"/>
        <v>0</v>
      </c>
      <c r="Z204" s="280">
        <f t="shared" si="36"/>
        <v>0</v>
      </c>
      <c r="AA204" s="280">
        <f t="shared" si="36"/>
        <v>201</v>
      </c>
    </row>
    <row r="205" spans="1:27" s="43" customFormat="1" ht="17.649999999999999" x14ac:dyDescent="0.5">
      <c r="A205" s="145"/>
      <c r="B205" s="354"/>
      <c r="C205" s="354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</row>
    <row r="206" spans="1:27" s="43" customFormat="1" ht="17.649999999999999" x14ac:dyDescent="0.5">
      <c r="A206" s="145"/>
      <c r="B206" s="354"/>
      <c r="C206" s="354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</row>
    <row r="207" spans="1:27" s="43" customFormat="1" ht="17.649999999999999" x14ac:dyDescent="0.5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6"/>
      <c r="T207" s="145"/>
      <c r="U207" s="145"/>
      <c r="V207" s="145"/>
      <c r="W207" s="145"/>
      <c r="X207" s="145"/>
      <c r="Y207" s="145"/>
      <c r="Z207" s="145"/>
      <c r="AA207" s="145"/>
    </row>
    <row r="208" spans="1:27" s="43" customFormat="1" ht="17.649999999999999" x14ac:dyDescent="0.5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</row>
    <row r="209" spans="1:27" s="43" customFormat="1" ht="17.649999999999999" x14ac:dyDescent="0.5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</row>
    <row r="210" spans="1:27" s="43" customFormat="1" ht="17.649999999999999" x14ac:dyDescent="0.5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</row>
    <row r="211" spans="1:27" s="43" customFormat="1" ht="17.649999999999999" x14ac:dyDescent="0.5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6"/>
      <c r="T211" s="145"/>
      <c r="U211" s="145"/>
      <c r="V211" s="145"/>
      <c r="W211" s="145"/>
      <c r="X211" s="145"/>
      <c r="Y211" s="145"/>
      <c r="Z211" s="145"/>
      <c r="AA211" s="145"/>
    </row>
    <row r="212" spans="1:27" s="43" customFormat="1" ht="17.649999999999999" x14ac:dyDescent="0.5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</row>
    <row r="213" spans="1:27" s="43" customFormat="1" ht="17.649999999999999" x14ac:dyDescent="0.5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</row>
    <row r="214" spans="1:27" s="43" customFormat="1" ht="13.15" thickBot="1" x14ac:dyDescent="0.4"/>
    <row r="215" spans="1:27" ht="12.75" customHeight="1" thickBot="1" x14ac:dyDescent="0.4">
      <c r="A215" s="1248" t="s">
        <v>1</v>
      </c>
      <c r="B215" s="1256" t="s">
        <v>34</v>
      </c>
      <c r="C215" s="1256" t="s">
        <v>3</v>
      </c>
      <c r="D215" s="1248" t="s">
        <v>4</v>
      </c>
      <c r="E215" s="1257" t="s">
        <v>35</v>
      </c>
      <c r="F215" s="1248" t="s">
        <v>5</v>
      </c>
      <c r="G215" s="1248" t="s">
        <v>36</v>
      </c>
      <c r="H215" s="1248" t="s">
        <v>37</v>
      </c>
      <c r="I215" s="1248" t="s">
        <v>7</v>
      </c>
      <c r="J215" s="1248" t="s">
        <v>38</v>
      </c>
      <c r="K215" s="1257" t="s">
        <v>8</v>
      </c>
      <c r="L215" s="1257"/>
      <c r="M215" s="1257"/>
      <c r="N215" s="1257"/>
      <c r="O215" s="1257"/>
      <c r="P215" s="1257"/>
      <c r="Q215" s="1257"/>
      <c r="R215" s="1257"/>
      <c r="S215" s="1257"/>
      <c r="T215" s="1257"/>
      <c r="U215" s="1257"/>
      <c r="V215" s="1257"/>
      <c r="W215" s="1257"/>
      <c r="X215" s="1257"/>
      <c r="Y215" s="1257"/>
      <c r="Z215" s="1257"/>
      <c r="AA215" s="1248" t="s">
        <v>11</v>
      </c>
    </row>
    <row r="216" spans="1:27" ht="175.15" thickBot="1" x14ac:dyDescent="0.4">
      <c r="A216" s="1248"/>
      <c r="B216" s="1256"/>
      <c r="C216" s="1256"/>
      <c r="D216" s="1248"/>
      <c r="E216" s="1257"/>
      <c r="F216" s="1248"/>
      <c r="G216" s="1248"/>
      <c r="H216" s="1248"/>
      <c r="I216" s="1248"/>
      <c r="J216" s="1248"/>
      <c r="K216" s="461" t="s">
        <v>9</v>
      </c>
      <c r="L216" s="130" t="s">
        <v>39</v>
      </c>
      <c r="M216" s="461" t="s">
        <v>10</v>
      </c>
      <c r="N216" s="461" t="s">
        <v>40</v>
      </c>
      <c r="O216" s="130" t="s">
        <v>41</v>
      </c>
      <c r="P216" s="461" t="s">
        <v>42</v>
      </c>
      <c r="Q216" s="130" t="s">
        <v>61</v>
      </c>
      <c r="R216" s="130" t="s">
        <v>44</v>
      </c>
      <c r="S216" s="461" t="s">
        <v>45</v>
      </c>
      <c r="T216" s="461" t="s">
        <v>46</v>
      </c>
      <c r="U216" s="461" t="s">
        <v>47</v>
      </c>
      <c r="V216" s="461" t="s">
        <v>48</v>
      </c>
      <c r="W216" s="461" t="s">
        <v>49</v>
      </c>
      <c r="X216" s="461" t="s">
        <v>50</v>
      </c>
      <c r="Y216" s="461" t="s">
        <v>51</v>
      </c>
      <c r="Z216" s="130" t="s">
        <v>69</v>
      </c>
      <c r="AA216" s="1248"/>
    </row>
    <row r="217" spans="1:27" ht="17.649999999999999" thickBot="1" x14ac:dyDescent="0.5">
      <c r="A217" s="1263" t="s">
        <v>15</v>
      </c>
      <c r="B217" s="1263"/>
      <c r="C217" s="1263"/>
      <c r="D217" s="1263"/>
      <c r="E217" s="1264"/>
      <c r="F217" s="1264"/>
      <c r="G217" s="1264"/>
      <c r="H217" s="1264"/>
      <c r="I217" s="1264"/>
      <c r="J217" s="1264"/>
      <c r="K217" s="1264"/>
      <c r="L217" s="1264"/>
      <c r="M217" s="1264"/>
      <c r="N217" s="1264"/>
      <c r="O217" s="1264"/>
      <c r="P217" s="1264"/>
      <c r="Q217" s="1264"/>
      <c r="R217" s="1264"/>
      <c r="S217" s="1264"/>
      <c r="T217" s="1264"/>
      <c r="U217" s="1264"/>
      <c r="V217" s="1264"/>
      <c r="W217" s="1264"/>
      <c r="X217" s="1264"/>
      <c r="Y217" s="1264"/>
      <c r="Z217" s="1264"/>
      <c r="AA217" s="1264"/>
    </row>
    <row r="218" spans="1:27" s="43" customFormat="1" ht="18.75" customHeight="1" thickBot="1" x14ac:dyDescent="0.4">
      <c r="A218" s="1255">
        <v>4</v>
      </c>
      <c r="B218" s="1262" t="s">
        <v>65</v>
      </c>
      <c r="C218" s="1250" t="s">
        <v>63</v>
      </c>
      <c r="D218" s="1275">
        <v>1</v>
      </c>
      <c r="E218" s="922" t="s">
        <v>97</v>
      </c>
      <c r="F218" s="575" t="s">
        <v>52</v>
      </c>
      <c r="G218" s="569" t="s">
        <v>54</v>
      </c>
      <c r="H218" s="570"/>
      <c r="I218" s="570">
        <v>2</v>
      </c>
      <c r="J218" s="571">
        <v>17</v>
      </c>
      <c r="K218" s="576">
        <v>11</v>
      </c>
      <c r="L218" s="573">
        <v>20</v>
      </c>
      <c r="M218" s="573"/>
      <c r="N218" s="573"/>
      <c r="O218" s="573"/>
      <c r="P218" s="573"/>
      <c r="Q218" s="573"/>
      <c r="R218" s="573"/>
      <c r="S218" s="573"/>
      <c r="T218" s="573"/>
      <c r="U218" s="573">
        <v>1</v>
      </c>
      <c r="V218" s="573"/>
      <c r="W218" s="573"/>
      <c r="X218" s="573"/>
      <c r="Y218" s="573"/>
      <c r="Z218" s="577"/>
      <c r="AA218" s="578">
        <f t="shared" ref="AA218:AA230" si="37">SUM(K218:Z218)</f>
        <v>32</v>
      </c>
    </row>
    <row r="219" spans="1:27" s="43" customFormat="1" ht="18" thickBot="1" x14ac:dyDescent="0.4">
      <c r="A219" s="1255"/>
      <c r="B219" s="1262"/>
      <c r="C219" s="1250"/>
      <c r="D219" s="1275"/>
      <c r="E219" s="923" t="s">
        <v>97</v>
      </c>
      <c r="F219" s="579" t="s">
        <v>52</v>
      </c>
      <c r="G219" s="550" t="s">
        <v>53</v>
      </c>
      <c r="H219" s="551"/>
      <c r="I219" s="551">
        <v>2</v>
      </c>
      <c r="J219" s="552">
        <v>22</v>
      </c>
      <c r="K219" s="580">
        <v>12</v>
      </c>
      <c r="L219" s="554">
        <v>24</v>
      </c>
      <c r="M219" s="554"/>
      <c r="N219" s="554"/>
      <c r="O219" s="554"/>
      <c r="P219" s="554"/>
      <c r="Q219" s="554"/>
      <c r="R219" s="554"/>
      <c r="S219" s="554"/>
      <c r="T219" s="554"/>
      <c r="U219" s="554">
        <v>2</v>
      </c>
      <c r="V219" s="554"/>
      <c r="W219" s="554"/>
      <c r="X219" s="554"/>
      <c r="Y219" s="554"/>
      <c r="Z219" s="581"/>
      <c r="AA219" s="582">
        <f t="shared" si="37"/>
        <v>38</v>
      </c>
    </row>
    <row r="220" spans="1:27" s="43" customFormat="1" ht="18" thickBot="1" x14ac:dyDescent="0.4">
      <c r="A220" s="1255"/>
      <c r="B220" s="1262"/>
      <c r="C220" s="1250"/>
      <c r="D220" s="1275"/>
      <c r="E220" s="924" t="s">
        <v>95</v>
      </c>
      <c r="F220" s="548" t="s">
        <v>52</v>
      </c>
      <c r="G220" s="553" t="s">
        <v>53</v>
      </c>
      <c r="H220" s="553"/>
      <c r="I220" s="553">
        <v>2</v>
      </c>
      <c r="J220" s="584">
        <v>22</v>
      </c>
      <c r="K220" s="580"/>
      <c r="L220" s="554"/>
      <c r="M220" s="554"/>
      <c r="N220" s="554"/>
      <c r="O220" s="554"/>
      <c r="P220" s="554"/>
      <c r="Q220" s="554"/>
      <c r="R220" s="554"/>
      <c r="S220" s="554"/>
      <c r="T220" s="554">
        <v>40</v>
      </c>
      <c r="U220" s="554"/>
      <c r="V220" s="554"/>
      <c r="W220" s="554"/>
      <c r="X220" s="554"/>
      <c r="Y220" s="554"/>
      <c r="Z220" s="581"/>
      <c r="AA220" s="586">
        <f t="shared" si="37"/>
        <v>40</v>
      </c>
    </row>
    <row r="221" spans="1:27" s="248" customFormat="1" ht="18" thickBot="1" x14ac:dyDescent="0.4">
      <c r="A221" s="1255"/>
      <c r="B221" s="1262"/>
      <c r="C221" s="1250"/>
      <c r="D221" s="1275"/>
      <c r="E221" s="925" t="s">
        <v>138</v>
      </c>
      <c r="F221" s="98" t="s">
        <v>52</v>
      </c>
      <c r="G221" s="282" t="s">
        <v>54</v>
      </c>
      <c r="H221" s="97"/>
      <c r="I221" s="90" t="s">
        <v>136</v>
      </c>
      <c r="J221" s="103" t="s">
        <v>136</v>
      </c>
      <c r="K221" s="114"/>
      <c r="L221" s="97"/>
      <c r="M221" s="97"/>
      <c r="N221" s="97"/>
      <c r="O221" s="97"/>
      <c r="P221" s="97"/>
      <c r="Q221" s="97"/>
      <c r="R221" s="97"/>
      <c r="S221" s="554">
        <v>8</v>
      </c>
      <c r="T221" s="198"/>
      <c r="U221" s="198"/>
      <c r="V221" s="198"/>
      <c r="W221" s="198"/>
      <c r="X221" s="198"/>
      <c r="Y221" s="198"/>
      <c r="Z221" s="244"/>
      <c r="AA221" s="316">
        <f t="shared" si="37"/>
        <v>8</v>
      </c>
    </row>
    <row r="222" spans="1:27" s="248" customFormat="1" ht="18" thickBot="1" x14ac:dyDescent="0.4">
      <c r="A222" s="1255"/>
      <c r="B222" s="1262"/>
      <c r="C222" s="1250"/>
      <c r="D222" s="1275"/>
      <c r="E222" s="925" t="s">
        <v>145</v>
      </c>
      <c r="F222" s="98" t="s">
        <v>52</v>
      </c>
      <c r="G222" s="282" t="s">
        <v>53</v>
      </c>
      <c r="H222" s="97"/>
      <c r="I222" s="90" t="s">
        <v>86</v>
      </c>
      <c r="J222" s="103" t="s">
        <v>66</v>
      </c>
      <c r="K222" s="114"/>
      <c r="L222" s="97"/>
      <c r="M222" s="97"/>
      <c r="N222" s="97"/>
      <c r="O222" s="97"/>
      <c r="P222" s="97"/>
      <c r="Q222" s="97"/>
      <c r="R222" s="97"/>
      <c r="S222" s="311"/>
      <c r="T222" s="198"/>
      <c r="U222" s="198"/>
      <c r="V222" s="198"/>
      <c r="W222" s="198">
        <v>2</v>
      </c>
      <c r="X222" s="198"/>
      <c r="Y222" s="198"/>
      <c r="Z222" s="244"/>
      <c r="AA222" s="316">
        <f t="shared" si="37"/>
        <v>2</v>
      </c>
    </row>
    <row r="223" spans="1:27" s="248" customFormat="1" ht="18" thickBot="1" x14ac:dyDescent="0.4">
      <c r="A223" s="1255"/>
      <c r="B223" s="1262"/>
      <c r="C223" s="1250"/>
      <c r="D223" s="1275"/>
      <c r="E223" s="925" t="s">
        <v>146</v>
      </c>
      <c r="F223" s="98" t="s">
        <v>52</v>
      </c>
      <c r="G223" s="282" t="s">
        <v>53</v>
      </c>
      <c r="H223" s="97"/>
      <c r="I223" s="90" t="s">
        <v>86</v>
      </c>
      <c r="J223" s="103" t="s">
        <v>150</v>
      </c>
      <c r="K223" s="114"/>
      <c r="L223" s="97"/>
      <c r="M223" s="97"/>
      <c r="N223" s="97"/>
      <c r="O223" s="97"/>
      <c r="P223" s="97"/>
      <c r="Q223" s="97"/>
      <c r="R223" s="97"/>
      <c r="S223" s="311"/>
      <c r="T223" s="198"/>
      <c r="U223" s="198"/>
      <c r="V223" s="198"/>
      <c r="W223" s="809">
        <v>0.66</v>
      </c>
      <c r="X223" s="198"/>
      <c r="Y223" s="198"/>
      <c r="Z223" s="244"/>
      <c r="AA223" s="998">
        <f t="shared" si="37"/>
        <v>0.66</v>
      </c>
    </row>
    <row r="224" spans="1:27" s="248" customFormat="1" ht="18" thickBot="1" x14ac:dyDescent="0.4">
      <c r="A224" s="1255"/>
      <c r="B224" s="1262"/>
      <c r="C224" s="1250"/>
      <c r="D224" s="1275"/>
      <c r="E224" s="925" t="s">
        <v>145</v>
      </c>
      <c r="F224" s="98" t="s">
        <v>52</v>
      </c>
      <c r="G224" s="282" t="s">
        <v>53</v>
      </c>
      <c r="H224" s="238"/>
      <c r="I224" s="90" t="s">
        <v>101</v>
      </c>
      <c r="J224" s="103" t="s">
        <v>136</v>
      </c>
      <c r="K224" s="197"/>
      <c r="L224" s="197"/>
      <c r="M224" s="198"/>
      <c r="N224" s="198"/>
      <c r="O224" s="198"/>
      <c r="P224" s="198"/>
      <c r="Q224" s="311"/>
      <c r="R224" s="198"/>
      <c r="S224" s="311"/>
      <c r="T224" s="198"/>
      <c r="U224" s="198"/>
      <c r="V224" s="198"/>
      <c r="W224" s="198">
        <v>8</v>
      </c>
      <c r="X224" s="198"/>
      <c r="Y224" s="198"/>
      <c r="Z224" s="244"/>
      <c r="AA224" s="316">
        <f t="shared" si="37"/>
        <v>8</v>
      </c>
    </row>
    <row r="225" spans="1:28" s="248" customFormat="1" ht="18" thickBot="1" x14ac:dyDescent="0.4">
      <c r="A225" s="1255"/>
      <c r="B225" s="1262"/>
      <c r="C225" s="1250"/>
      <c r="D225" s="1275"/>
      <c r="E225" s="925" t="s">
        <v>146</v>
      </c>
      <c r="F225" s="805" t="s">
        <v>52</v>
      </c>
      <c r="G225" s="282" t="s">
        <v>53</v>
      </c>
      <c r="H225" s="806"/>
      <c r="I225" s="90" t="s">
        <v>101</v>
      </c>
      <c r="J225" s="103" t="s">
        <v>147</v>
      </c>
      <c r="K225" s="197"/>
      <c r="L225" s="198"/>
      <c r="M225" s="198"/>
      <c r="N225" s="807"/>
      <c r="O225" s="244"/>
      <c r="P225" s="244"/>
      <c r="Q225" s="311"/>
      <c r="R225" s="198"/>
      <c r="S225" s="311"/>
      <c r="T225" s="244"/>
      <c r="U225" s="198"/>
      <c r="V225" s="807"/>
      <c r="W225" s="809">
        <v>8.25</v>
      </c>
      <c r="X225" s="807"/>
      <c r="Y225" s="244"/>
      <c r="Z225" s="327"/>
      <c r="AA225" s="921">
        <f t="shared" si="37"/>
        <v>8.25</v>
      </c>
      <c r="AB225" s="808"/>
    </row>
    <row r="226" spans="1:28" s="248" customFormat="1" ht="35.65" thickBot="1" x14ac:dyDescent="0.4">
      <c r="A226" s="1255"/>
      <c r="B226" s="1262"/>
      <c r="C226" s="1250"/>
      <c r="D226" s="1275"/>
      <c r="E226" s="926" t="s">
        <v>140</v>
      </c>
      <c r="F226" s="791" t="s">
        <v>52</v>
      </c>
      <c r="G226" s="804" t="s">
        <v>54</v>
      </c>
      <c r="H226" s="792"/>
      <c r="I226" s="745" t="s">
        <v>136</v>
      </c>
      <c r="J226" s="794" t="s">
        <v>101</v>
      </c>
      <c r="K226" s="684"/>
      <c r="L226" s="711"/>
      <c r="M226" s="711"/>
      <c r="N226" s="711"/>
      <c r="O226" s="711"/>
      <c r="P226" s="711"/>
      <c r="Q226" s="711"/>
      <c r="R226" s="711"/>
      <c r="S226" s="711"/>
      <c r="T226" s="711"/>
      <c r="U226" s="711"/>
      <c r="V226" s="711"/>
      <c r="W226" s="711">
        <v>6</v>
      </c>
      <c r="X226" s="52"/>
      <c r="Y226" s="52"/>
      <c r="Z226" s="67"/>
      <c r="AA226" s="41">
        <f t="shared" ref="AA226" si="38">SUM(K226:Z226)</f>
        <v>6</v>
      </c>
    </row>
    <row r="227" spans="1:28" s="248" customFormat="1" ht="18" thickBot="1" x14ac:dyDescent="0.4">
      <c r="A227" s="1255"/>
      <c r="B227" s="1262"/>
      <c r="C227" s="1250"/>
      <c r="D227" s="1275"/>
      <c r="E227" s="927" t="s">
        <v>104</v>
      </c>
      <c r="F227" s="698" t="s">
        <v>52</v>
      </c>
      <c r="G227" s="563" t="s">
        <v>53</v>
      </c>
      <c r="H227" s="563"/>
      <c r="I227" s="563">
        <v>4</v>
      </c>
      <c r="J227" s="616">
        <v>2</v>
      </c>
      <c r="K227" s="615"/>
      <c r="L227" s="615"/>
      <c r="M227" s="615"/>
      <c r="N227" s="615"/>
      <c r="O227" s="615"/>
      <c r="P227" s="615"/>
      <c r="Q227" s="615">
        <v>6</v>
      </c>
      <c r="R227" s="615"/>
      <c r="S227" s="615"/>
      <c r="T227" s="615"/>
      <c r="U227" s="615"/>
      <c r="V227" s="615"/>
      <c r="W227" s="615"/>
      <c r="X227" s="615"/>
      <c r="Y227" s="615"/>
      <c r="Z227" s="655"/>
      <c r="AA227" s="803">
        <f t="shared" ref="AA227:AA228" si="39">SUM(K227:Z227)</f>
        <v>6</v>
      </c>
    </row>
    <row r="228" spans="1:28" s="248" customFormat="1" ht="18" thickBot="1" x14ac:dyDescent="0.4">
      <c r="A228" s="1255"/>
      <c r="B228" s="1262"/>
      <c r="C228" s="1250"/>
      <c r="D228" s="1275"/>
      <c r="E228" s="928" t="s">
        <v>151</v>
      </c>
      <c r="F228" s="548" t="s">
        <v>52</v>
      </c>
      <c r="G228" s="553" t="s">
        <v>53</v>
      </c>
      <c r="H228" s="553"/>
      <c r="I228" s="553">
        <v>4</v>
      </c>
      <c r="J228" s="825">
        <v>10</v>
      </c>
      <c r="K228" s="548"/>
      <c r="L228" s="553"/>
      <c r="M228" s="553"/>
      <c r="N228" s="553"/>
      <c r="O228" s="553"/>
      <c r="P228" s="553"/>
      <c r="Q228" s="553">
        <v>5</v>
      </c>
      <c r="R228" s="553"/>
      <c r="S228" s="553"/>
      <c r="T228" s="553"/>
      <c r="U228" s="553"/>
      <c r="V228" s="553"/>
      <c r="W228" s="553"/>
      <c r="X228" s="553"/>
      <c r="Y228" s="553"/>
      <c r="Z228" s="553"/>
      <c r="AA228" s="803">
        <f t="shared" si="39"/>
        <v>5</v>
      </c>
    </row>
    <row r="229" spans="1:28" s="248" customFormat="1" ht="18" thickBot="1" x14ac:dyDescent="0.4">
      <c r="A229" s="1255"/>
      <c r="B229" s="1262"/>
      <c r="C229" s="1250"/>
      <c r="D229" s="1275"/>
      <c r="E229" s="925" t="s">
        <v>105</v>
      </c>
      <c r="F229" s="98" t="s">
        <v>52</v>
      </c>
      <c r="G229" s="282" t="s">
        <v>53</v>
      </c>
      <c r="H229" s="238"/>
      <c r="I229" s="90" t="s">
        <v>136</v>
      </c>
      <c r="J229" s="103" t="s">
        <v>150</v>
      </c>
      <c r="K229" s="114"/>
      <c r="L229" s="97"/>
      <c r="M229" s="97"/>
      <c r="N229" s="97"/>
      <c r="O229" s="97"/>
      <c r="P229" s="97"/>
      <c r="Q229" s="97"/>
      <c r="R229" s="97"/>
      <c r="S229" s="553">
        <v>4</v>
      </c>
      <c r="T229" s="97"/>
      <c r="U229" s="97"/>
      <c r="V229" s="97"/>
      <c r="W229" s="97"/>
      <c r="X229" s="97"/>
      <c r="Y229" s="97"/>
      <c r="Z229" s="195"/>
      <c r="AA229" s="316">
        <f t="shared" si="37"/>
        <v>4</v>
      </c>
    </row>
    <row r="230" spans="1:28" s="248" customFormat="1" ht="23.65" thickBot="1" x14ac:dyDescent="0.4">
      <c r="A230" s="1255"/>
      <c r="B230" s="1262"/>
      <c r="C230" s="1250"/>
      <c r="D230" s="1275"/>
      <c r="E230" s="929" t="s">
        <v>133</v>
      </c>
      <c r="F230" s="369" t="s">
        <v>52</v>
      </c>
      <c r="G230" s="853" t="s">
        <v>172</v>
      </c>
      <c r="H230" s="854"/>
      <c r="I230" s="196" t="s">
        <v>66</v>
      </c>
      <c r="J230" s="370" t="s">
        <v>164</v>
      </c>
      <c r="K230" s="199">
        <v>16</v>
      </c>
      <c r="L230" s="199">
        <v>96</v>
      </c>
      <c r="M230" s="199"/>
      <c r="N230" s="199"/>
      <c r="O230" s="199"/>
      <c r="P230" s="199"/>
      <c r="Q230" s="199"/>
      <c r="R230" s="199"/>
      <c r="S230" s="199"/>
      <c r="T230" s="199"/>
      <c r="U230" s="199">
        <v>11</v>
      </c>
      <c r="V230" s="199"/>
      <c r="W230" s="199"/>
      <c r="X230" s="199"/>
      <c r="Y230" s="199"/>
      <c r="Z230" s="200"/>
      <c r="AA230" s="100">
        <f t="shared" si="37"/>
        <v>123</v>
      </c>
    </row>
    <row r="231" spans="1:28" ht="20.25" thickBot="1" x14ac:dyDescent="0.4">
      <c r="A231" s="1255"/>
      <c r="B231" s="1262"/>
      <c r="C231" s="1250"/>
      <c r="D231" s="1275"/>
      <c r="E231" s="930" t="s">
        <v>55</v>
      </c>
      <c r="F231" s="201"/>
      <c r="G231" s="202"/>
      <c r="H231" s="202"/>
      <c r="I231" s="202"/>
      <c r="J231" s="203"/>
      <c r="K231" s="204">
        <f t="shared" ref="K231:AA231" si="40">SUM(K218:K230)</f>
        <v>39</v>
      </c>
      <c r="L231" s="204">
        <f t="shared" si="40"/>
        <v>140</v>
      </c>
      <c r="M231" s="204">
        <f t="shared" si="40"/>
        <v>0</v>
      </c>
      <c r="N231" s="204">
        <f t="shared" si="40"/>
        <v>0</v>
      </c>
      <c r="O231" s="204">
        <f t="shared" si="40"/>
        <v>0</v>
      </c>
      <c r="P231" s="204">
        <f t="shared" si="40"/>
        <v>0</v>
      </c>
      <c r="Q231" s="204">
        <f t="shared" si="40"/>
        <v>11</v>
      </c>
      <c r="R231" s="204">
        <f t="shared" si="40"/>
        <v>0</v>
      </c>
      <c r="S231" s="204">
        <f t="shared" si="40"/>
        <v>12</v>
      </c>
      <c r="T231" s="204">
        <f t="shared" si="40"/>
        <v>40</v>
      </c>
      <c r="U231" s="204">
        <f t="shared" si="40"/>
        <v>14</v>
      </c>
      <c r="V231" s="204">
        <f t="shared" si="40"/>
        <v>0</v>
      </c>
      <c r="W231" s="828">
        <f t="shared" si="40"/>
        <v>24.91</v>
      </c>
      <c r="X231" s="204">
        <f t="shared" si="40"/>
        <v>0</v>
      </c>
      <c r="Y231" s="204">
        <f t="shared" si="40"/>
        <v>0</v>
      </c>
      <c r="Z231" s="204">
        <f t="shared" si="40"/>
        <v>0</v>
      </c>
      <c r="AA231" s="495">
        <f t="shared" si="40"/>
        <v>280.90999999999997</v>
      </c>
    </row>
    <row r="232" spans="1:28" s="248" customFormat="1" ht="18" thickBot="1" x14ac:dyDescent="0.4">
      <c r="A232" s="1255"/>
      <c r="B232" s="1262"/>
      <c r="C232" s="1250"/>
      <c r="D232" s="1275"/>
      <c r="E232" s="931" t="s">
        <v>145</v>
      </c>
      <c r="F232" s="798" t="s">
        <v>77</v>
      </c>
      <c r="G232" s="999" t="s">
        <v>53</v>
      </c>
      <c r="H232" s="318"/>
      <c r="I232" s="261" t="s">
        <v>86</v>
      </c>
      <c r="J232" s="262">
        <v>1</v>
      </c>
      <c r="K232" s="317"/>
      <c r="L232" s="314"/>
      <c r="M232" s="314"/>
      <c r="N232" s="314"/>
      <c r="O232" s="314"/>
      <c r="P232" s="314"/>
      <c r="Q232" s="314"/>
      <c r="R232" s="314"/>
      <c r="S232" s="314"/>
      <c r="T232" s="314"/>
      <c r="U232" s="314"/>
      <c r="V232" s="314"/>
      <c r="W232" s="314">
        <v>2</v>
      </c>
      <c r="X232" s="314"/>
      <c r="Y232" s="314"/>
      <c r="Z232" s="319"/>
      <c r="AA232" s="320">
        <f t="shared" ref="AA232:AA236" si="41">SUM(K232:Z232)</f>
        <v>2</v>
      </c>
    </row>
    <row r="233" spans="1:28" s="248" customFormat="1" ht="18" thickBot="1" x14ac:dyDescent="0.4">
      <c r="A233" s="1255"/>
      <c r="B233" s="1262"/>
      <c r="C233" s="1250"/>
      <c r="D233" s="1275"/>
      <c r="E233" s="932" t="s">
        <v>146</v>
      </c>
      <c r="F233" s="237" t="s">
        <v>77</v>
      </c>
      <c r="G233" s="97" t="s">
        <v>53</v>
      </c>
      <c r="H233" s="313"/>
      <c r="I233" s="97" t="s">
        <v>86</v>
      </c>
      <c r="J233" s="239">
        <v>5</v>
      </c>
      <c r="K233" s="197"/>
      <c r="L233" s="198"/>
      <c r="M233" s="198"/>
      <c r="N233" s="198"/>
      <c r="O233" s="198"/>
      <c r="P233" s="198"/>
      <c r="Q233" s="198"/>
      <c r="R233" s="198"/>
      <c r="S233" s="311"/>
      <c r="T233" s="198"/>
      <c r="U233" s="198"/>
      <c r="V233" s="198"/>
      <c r="W233" s="809">
        <v>1.65</v>
      </c>
      <c r="X233" s="198"/>
      <c r="Y233" s="198"/>
      <c r="Z233" s="244"/>
      <c r="AA233" s="321">
        <f t="shared" si="41"/>
        <v>1.65</v>
      </c>
    </row>
    <row r="234" spans="1:28" s="248" customFormat="1" ht="18" thickBot="1" x14ac:dyDescent="0.4">
      <c r="A234" s="1255"/>
      <c r="B234" s="1262"/>
      <c r="C234" s="1250"/>
      <c r="D234" s="1275"/>
      <c r="E234" s="924" t="s">
        <v>151</v>
      </c>
      <c r="F234" s="114" t="s">
        <v>77</v>
      </c>
      <c r="G234" s="97" t="s">
        <v>53</v>
      </c>
      <c r="H234" s="296"/>
      <c r="I234" s="97">
        <v>4</v>
      </c>
      <c r="J234" s="239">
        <v>1</v>
      </c>
      <c r="K234" s="197"/>
      <c r="L234" s="198"/>
      <c r="M234" s="198"/>
      <c r="N234" s="198"/>
      <c r="O234" s="198"/>
      <c r="P234" s="198"/>
      <c r="Q234" s="311">
        <v>0.5</v>
      </c>
      <c r="R234" s="198"/>
      <c r="S234" s="311"/>
      <c r="T234" s="198"/>
      <c r="U234" s="198"/>
      <c r="V234" s="198"/>
      <c r="W234" s="198"/>
      <c r="X234" s="198"/>
      <c r="Y234" s="198"/>
      <c r="Z234" s="244"/>
      <c r="AA234" s="321">
        <f t="shared" si="41"/>
        <v>0.5</v>
      </c>
    </row>
    <row r="235" spans="1:28" s="248" customFormat="1" ht="18" thickBot="1" x14ac:dyDescent="0.4">
      <c r="A235" s="1255"/>
      <c r="B235" s="1262"/>
      <c r="C235" s="1250"/>
      <c r="D235" s="1275"/>
      <c r="E235" s="924" t="s">
        <v>104</v>
      </c>
      <c r="F235" s="114" t="s">
        <v>77</v>
      </c>
      <c r="G235" s="97" t="s">
        <v>53</v>
      </c>
      <c r="H235" s="296"/>
      <c r="I235" s="97">
        <v>4</v>
      </c>
      <c r="J235" s="239">
        <v>1</v>
      </c>
      <c r="K235" s="197"/>
      <c r="L235" s="198"/>
      <c r="M235" s="198"/>
      <c r="N235" s="198"/>
      <c r="O235" s="198"/>
      <c r="P235" s="198"/>
      <c r="Q235" s="198">
        <v>3</v>
      </c>
      <c r="R235" s="198"/>
      <c r="S235" s="311"/>
      <c r="T235" s="198"/>
      <c r="U235" s="198"/>
      <c r="V235" s="198"/>
      <c r="W235" s="198"/>
      <c r="X235" s="198"/>
      <c r="Y235" s="198"/>
      <c r="Z235" s="244"/>
      <c r="AA235" s="321">
        <f t="shared" si="41"/>
        <v>3</v>
      </c>
    </row>
    <row r="236" spans="1:28" s="43" customFormat="1" ht="18" thickBot="1" x14ac:dyDescent="0.4">
      <c r="A236" s="1255"/>
      <c r="B236" s="1262"/>
      <c r="C236" s="1250"/>
      <c r="D236" s="1275"/>
      <c r="E236" s="933" t="s">
        <v>105</v>
      </c>
      <c r="F236" s="237" t="s">
        <v>77</v>
      </c>
      <c r="G236" s="97" t="s">
        <v>53</v>
      </c>
      <c r="H236" s="97"/>
      <c r="I236" s="97">
        <v>4</v>
      </c>
      <c r="J236" s="239">
        <v>1</v>
      </c>
      <c r="K236" s="114"/>
      <c r="L236" s="97"/>
      <c r="M236" s="97"/>
      <c r="N236" s="97"/>
      <c r="O236" s="97"/>
      <c r="P236" s="97"/>
      <c r="Q236" s="97"/>
      <c r="R236" s="97"/>
      <c r="S236" s="553">
        <v>2</v>
      </c>
      <c r="T236" s="97"/>
      <c r="U236" s="97"/>
      <c r="V236" s="97"/>
      <c r="W236" s="97"/>
      <c r="X236" s="97"/>
      <c r="Y236" s="97"/>
      <c r="Z236" s="195"/>
      <c r="AA236" s="321">
        <f t="shared" si="41"/>
        <v>2</v>
      </c>
    </row>
    <row r="237" spans="1:28" s="43" customFormat="1" ht="20.25" thickBot="1" x14ac:dyDescent="0.55000000000000004">
      <c r="A237" s="1255"/>
      <c r="B237" s="1262"/>
      <c r="C237" s="1250"/>
      <c r="D237" s="1275"/>
      <c r="E237" s="934" t="s">
        <v>56</v>
      </c>
      <c r="F237" s="274"/>
      <c r="G237" s="297"/>
      <c r="H237" s="297"/>
      <c r="I237" s="297"/>
      <c r="J237" s="298"/>
      <c r="K237" s="204">
        <f t="shared" ref="K237:Z237" si="42">SUM(K232:K236)</f>
        <v>0</v>
      </c>
      <c r="L237" s="204">
        <f t="shared" si="42"/>
        <v>0</v>
      </c>
      <c r="M237" s="204">
        <f t="shared" si="42"/>
        <v>0</v>
      </c>
      <c r="N237" s="204">
        <f t="shared" si="42"/>
        <v>0</v>
      </c>
      <c r="O237" s="204">
        <f t="shared" si="42"/>
        <v>0</v>
      </c>
      <c r="P237" s="204">
        <f t="shared" si="42"/>
        <v>0</v>
      </c>
      <c r="Q237" s="204">
        <f t="shared" si="42"/>
        <v>3.5</v>
      </c>
      <c r="R237" s="204">
        <f t="shared" si="42"/>
        <v>0</v>
      </c>
      <c r="S237" s="204">
        <f t="shared" si="42"/>
        <v>2</v>
      </c>
      <c r="T237" s="204">
        <f t="shared" si="42"/>
        <v>0</v>
      </c>
      <c r="U237" s="204">
        <f t="shared" si="42"/>
        <v>0</v>
      </c>
      <c r="V237" s="204">
        <f t="shared" si="42"/>
        <v>0</v>
      </c>
      <c r="W237" s="492">
        <f t="shared" si="42"/>
        <v>3.65</v>
      </c>
      <c r="X237" s="204">
        <f t="shared" si="42"/>
        <v>0</v>
      </c>
      <c r="Y237" s="204">
        <f t="shared" si="42"/>
        <v>0</v>
      </c>
      <c r="Z237" s="204">
        <f t="shared" si="42"/>
        <v>0</v>
      </c>
      <c r="AA237" s="322">
        <f>SUM(AA232:AA236)</f>
        <v>9.15</v>
      </c>
    </row>
    <row r="238" spans="1:28" s="43" customFormat="1" ht="20.25" thickBot="1" x14ac:dyDescent="0.5">
      <c r="A238" s="1255"/>
      <c r="B238" s="1262"/>
      <c r="C238" s="1250"/>
      <c r="D238" s="1275"/>
      <c r="E238" s="227" t="s">
        <v>59</v>
      </c>
      <c r="F238" s="277"/>
      <c r="G238" s="278"/>
      <c r="H238" s="278"/>
      <c r="I238" s="278"/>
      <c r="J238" s="279"/>
      <c r="K238" s="281">
        <f t="shared" ref="K238:AA238" si="43">SUM(,K237,K231)</f>
        <v>39</v>
      </c>
      <c r="L238" s="281">
        <f t="shared" si="43"/>
        <v>140</v>
      </c>
      <c r="M238" s="281">
        <f t="shared" si="43"/>
        <v>0</v>
      </c>
      <c r="N238" s="281">
        <f t="shared" si="43"/>
        <v>0</v>
      </c>
      <c r="O238" s="281">
        <f t="shared" si="43"/>
        <v>0</v>
      </c>
      <c r="P238" s="281">
        <f t="shared" si="43"/>
        <v>0</v>
      </c>
      <c r="Q238" s="312">
        <f t="shared" si="43"/>
        <v>14.5</v>
      </c>
      <c r="R238" s="281">
        <f t="shared" si="43"/>
        <v>0</v>
      </c>
      <c r="S238" s="281">
        <f t="shared" si="43"/>
        <v>14</v>
      </c>
      <c r="T238" s="281">
        <f t="shared" si="43"/>
        <v>40</v>
      </c>
      <c r="U238" s="281">
        <f t="shared" si="43"/>
        <v>14</v>
      </c>
      <c r="V238" s="281">
        <f t="shared" si="43"/>
        <v>0</v>
      </c>
      <c r="W238" s="493">
        <f t="shared" si="43"/>
        <v>28.56</v>
      </c>
      <c r="X238" s="281">
        <f t="shared" si="43"/>
        <v>0</v>
      </c>
      <c r="Y238" s="281">
        <f t="shared" si="43"/>
        <v>0</v>
      </c>
      <c r="Z238" s="281">
        <f t="shared" si="43"/>
        <v>0</v>
      </c>
      <c r="AA238" s="493">
        <f t="shared" si="43"/>
        <v>290.05999999999995</v>
      </c>
    </row>
    <row r="239" spans="1:28" s="43" customFormat="1" ht="20.25" customHeight="1" thickBot="1" x14ac:dyDescent="0.5">
      <c r="A239" s="1255"/>
      <c r="B239" s="1262"/>
      <c r="C239" s="1250"/>
      <c r="D239" s="1275"/>
      <c r="E239" s="1326"/>
      <c r="F239" s="1266"/>
      <c r="G239" s="1266"/>
      <c r="H239" s="1266"/>
      <c r="I239" s="1266"/>
      <c r="J239" s="1266"/>
      <c r="K239" s="1257"/>
      <c r="L239" s="1257"/>
      <c r="M239" s="1257"/>
      <c r="N239" s="1257"/>
      <c r="O239" s="1257"/>
      <c r="P239" s="1257"/>
      <c r="Q239" s="1257"/>
      <c r="R239" s="1257"/>
      <c r="S239" s="1257"/>
      <c r="T239" s="1257"/>
      <c r="U239" s="1257"/>
      <c r="V239" s="1257"/>
      <c r="W239" s="1257"/>
      <c r="X239" s="1257"/>
      <c r="Y239" s="1257"/>
      <c r="Z239" s="1257"/>
      <c r="AA239" s="1267">
        <f>SUM(AA238,AA204)</f>
        <v>491.05999999999995</v>
      </c>
    </row>
    <row r="240" spans="1:28" s="43" customFormat="1" ht="20.25" customHeight="1" thickBot="1" x14ac:dyDescent="0.5">
      <c r="A240" s="1255"/>
      <c r="B240" s="1262"/>
      <c r="C240" s="1250"/>
      <c r="D240" s="1275"/>
      <c r="E240" s="935" t="s">
        <v>60</v>
      </c>
      <c r="F240" s="1257"/>
      <c r="G240" s="1257"/>
      <c r="H240" s="1257"/>
      <c r="I240" s="1257"/>
      <c r="J240" s="1257"/>
      <c r="K240" s="180">
        <f t="shared" ref="K240:Z240" si="44">SUM(K238,K204)</f>
        <v>107</v>
      </c>
      <c r="L240" s="180">
        <f t="shared" si="44"/>
        <v>232</v>
      </c>
      <c r="M240" s="180">
        <f t="shared" si="44"/>
        <v>0</v>
      </c>
      <c r="N240" s="180">
        <f t="shared" si="44"/>
        <v>11</v>
      </c>
      <c r="O240" s="180">
        <f t="shared" si="44"/>
        <v>4</v>
      </c>
      <c r="P240" s="180">
        <f t="shared" si="44"/>
        <v>0</v>
      </c>
      <c r="Q240" s="181">
        <f t="shared" si="44"/>
        <v>28.5</v>
      </c>
      <c r="R240" s="180">
        <f t="shared" si="44"/>
        <v>0</v>
      </c>
      <c r="S240" s="180">
        <f t="shared" si="44"/>
        <v>17</v>
      </c>
      <c r="T240" s="180">
        <f t="shared" si="44"/>
        <v>40</v>
      </c>
      <c r="U240" s="180">
        <f t="shared" si="44"/>
        <v>23</v>
      </c>
      <c r="V240" s="180">
        <f t="shared" si="44"/>
        <v>0</v>
      </c>
      <c r="W240" s="494">
        <f t="shared" si="44"/>
        <v>28.56</v>
      </c>
      <c r="X240" s="180">
        <f t="shared" si="44"/>
        <v>0</v>
      </c>
      <c r="Y240" s="180">
        <f t="shared" si="44"/>
        <v>0</v>
      </c>
      <c r="Z240" s="180">
        <f t="shared" si="44"/>
        <v>0</v>
      </c>
      <c r="AA240" s="1267"/>
    </row>
    <row r="241" spans="1:29" ht="17.649999999999999" x14ac:dyDescent="0.5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  <c r="AA241" s="145"/>
    </row>
    <row r="242" spans="1:29" ht="17.649999999999999" x14ac:dyDescent="0.5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  <c r="AA242" s="145"/>
    </row>
    <row r="243" spans="1:29" s="43" customFormat="1" ht="17.649999999999999" x14ac:dyDescent="0.5">
      <c r="A243" s="1247" t="s">
        <v>195</v>
      </c>
      <c r="B243" s="1247"/>
      <c r="C243" s="1247"/>
      <c r="D243" s="1247"/>
      <c r="E243" s="1247"/>
      <c r="F243" s="1247"/>
      <c r="G243" s="1247"/>
      <c r="H243" s="1247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  <c r="AA243" s="145"/>
    </row>
    <row r="244" spans="1:29" s="43" customFormat="1" ht="17.649999999999999" x14ac:dyDescent="0.5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6" t="s">
        <v>193</v>
      </c>
      <c r="T244" s="145"/>
      <c r="U244" s="145"/>
      <c r="V244" s="145"/>
      <c r="W244" s="145"/>
      <c r="X244" s="145"/>
      <c r="Y244" s="145"/>
      <c r="Z244" s="145"/>
      <c r="AA244" s="145"/>
    </row>
    <row r="245" spans="1:29" s="43" customFormat="1" ht="17.649999999999999" x14ac:dyDescent="0.5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  <c r="AA245" s="145"/>
    </row>
    <row r="246" spans="1:29" s="43" customFormat="1" ht="17.649999999999999" x14ac:dyDescent="0.5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  <c r="AA246" s="145"/>
    </row>
    <row r="247" spans="1:29" s="43" customFormat="1" ht="17.649999999999999" x14ac:dyDescent="0.5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  <c r="AA247" s="145"/>
    </row>
    <row r="248" spans="1:29" s="43" customFormat="1" ht="17.649999999999999" x14ac:dyDescent="0.5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6" t="s">
        <v>194</v>
      </c>
      <c r="T248" s="145"/>
      <c r="U248" s="145"/>
      <c r="V248" s="145"/>
      <c r="W248" s="145"/>
      <c r="X248" s="145"/>
      <c r="Y248" s="145"/>
      <c r="Z248" s="145"/>
      <c r="AA248" s="145"/>
    </row>
    <row r="249" spans="1:29" s="43" customFormat="1" ht="17.649999999999999" x14ac:dyDescent="0.5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6"/>
      <c r="T249" s="145"/>
      <c r="U249" s="145"/>
      <c r="V249" s="145"/>
      <c r="W249" s="145"/>
      <c r="X249" s="145"/>
      <c r="Y249" s="145"/>
      <c r="Z249" s="145"/>
      <c r="AA249" s="145"/>
    </row>
    <row r="250" spans="1:29" s="43" customFormat="1" ht="17.649999999999999" x14ac:dyDescent="0.5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6"/>
      <c r="T250" s="145"/>
      <c r="U250" s="145"/>
      <c r="V250" s="145"/>
      <c r="W250" s="145"/>
      <c r="X250" s="145"/>
      <c r="Y250" s="145"/>
      <c r="Z250" s="145"/>
      <c r="AA250" s="145"/>
    </row>
    <row r="251" spans="1:29" s="43" customFormat="1" ht="17.25" x14ac:dyDescent="0.45">
      <c r="A251" s="1258" t="s">
        <v>0</v>
      </c>
      <c r="B251" s="1258"/>
      <c r="C251" s="1258"/>
      <c r="D251" s="1258"/>
      <c r="E251" s="1258"/>
      <c r="F251" s="1258"/>
      <c r="G251" s="1258"/>
      <c r="H251" s="1258"/>
      <c r="I251" s="1258"/>
      <c r="J251" s="1258"/>
      <c r="K251" s="1258"/>
      <c r="L251" s="1258"/>
      <c r="M251" s="1258"/>
      <c r="N251" s="1258"/>
      <c r="O251" s="1258"/>
      <c r="P251" s="1258"/>
      <c r="Q251" s="1258"/>
      <c r="R251" s="1258"/>
      <c r="S251" s="1258"/>
      <c r="T251" s="1258"/>
      <c r="U251" s="1258"/>
      <c r="V251" s="1258"/>
      <c r="W251" s="1258"/>
      <c r="X251" s="1258"/>
      <c r="Y251" s="1258"/>
      <c r="Z251" s="1258"/>
      <c r="AA251" s="1258"/>
    </row>
    <row r="252" spans="1:29" s="43" customFormat="1" x14ac:dyDescent="0.35"/>
    <row r="253" spans="1:29" s="43" customFormat="1" ht="17.25" x14ac:dyDescent="0.45">
      <c r="A253" s="1258" t="s">
        <v>180</v>
      </c>
      <c r="B253" s="1258"/>
      <c r="C253" s="1258"/>
      <c r="D253" s="1258"/>
      <c r="E253" s="1258"/>
      <c r="F253" s="1258"/>
      <c r="G253" s="1258"/>
      <c r="H253" s="1258"/>
      <c r="I253" s="1258"/>
      <c r="J253" s="1258"/>
      <c r="K253" s="1258"/>
      <c r="L253" s="1258"/>
      <c r="M253" s="1258"/>
      <c r="N253" s="1258"/>
      <c r="O253" s="1258"/>
      <c r="P253" s="1258"/>
      <c r="Q253" s="1258"/>
      <c r="R253" s="1258"/>
      <c r="S253" s="1258"/>
      <c r="T253" s="1258"/>
      <c r="U253" s="1258"/>
      <c r="V253" s="1258"/>
      <c r="W253" s="1258"/>
      <c r="X253" s="1258"/>
      <c r="Y253" s="1258"/>
      <c r="Z253" s="1258"/>
      <c r="AA253" s="1258"/>
    </row>
    <row r="254" spans="1:29" s="43" customFormat="1" ht="13.15" thickBot="1" x14ac:dyDescent="0.4"/>
    <row r="255" spans="1:29" s="43" customFormat="1" ht="12.75" customHeight="1" thickBot="1" x14ac:dyDescent="0.4">
      <c r="A255" s="1248" t="s">
        <v>1</v>
      </c>
      <c r="B255" s="1256" t="s">
        <v>34</v>
      </c>
      <c r="C255" s="1256" t="s">
        <v>3</v>
      </c>
      <c r="D255" s="1248" t="s">
        <v>4</v>
      </c>
      <c r="E255" s="1257" t="s">
        <v>35</v>
      </c>
      <c r="F255" s="1248" t="s">
        <v>5</v>
      </c>
      <c r="G255" s="1248" t="s">
        <v>36</v>
      </c>
      <c r="H255" s="1248" t="s">
        <v>37</v>
      </c>
      <c r="I255" s="1248" t="s">
        <v>7</v>
      </c>
      <c r="J255" s="1248" t="s">
        <v>38</v>
      </c>
      <c r="K255" s="1257" t="s">
        <v>8</v>
      </c>
      <c r="L255" s="1257"/>
      <c r="M255" s="1257"/>
      <c r="N255" s="1257"/>
      <c r="O255" s="1257"/>
      <c r="P255" s="1257"/>
      <c r="Q255" s="1257"/>
      <c r="R255" s="1257"/>
      <c r="S255" s="1257"/>
      <c r="T255" s="1257"/>
      <c r="U255" s="1257"/>
      <c r="V255" s="1257"/>
      <c r="W255" s="1257"/>
      <c r="X255" s="1257"/>
      <c r="Y255" s="1257"/>
      <c r="Z255" s="1257"/>
      <c r="AA255" s="1248" t="s">
        <v>11</v>
      </c>
    </row>
    <row r="256" spans="1:29" s="43" customFormat="1" ht="175.15" thickBot="1" x14ac:dyDescent="0.4">
      <c r="A256" s="1248"/>
      <c r="B256" s="1256"/>
      <c r="C256" s="1256"/>
      <c r="D256" s="1248"/>
      <c r="E256" s="1257"/>
      <c r="F256" s="1248"/>
      <c r="G256" s="1248"/>
      <c r="H256" s="1248"/>
      <c r="I256" s="1248"/>
      <c r="J256" s="1248"/>
      <c r="K256" s="461" t="s">
        <v>9</v>
      </c>
      <c r="L256" s="130" t="s">
        <v>39</v>
      </c>
      <c r="M256" s="461" t="s">
        <v>10</v>
      </c>
      <c r="N256" s="461" t="s">
        <v>40</v>
      </c>
      <c r="O256" s="130" t="s">
        <v>41</v>
      </c>
      <c r="P256" s="461" t="s">
        <v>42</v>
      </c>
      <c r="Q256" s="130" t="s">
        <v>43</v>
      </c>
      <c r="R256" s="130" t="s">
        <v>44</v>
      </c>
      <c r="S256" s="461" t="s">
        <v>45</v>
      </c>
      <c r="T256" s="461" t="s">
        <v>46</v>
      </c>
      <c r="U256" s="461" t="s">
        <v>47</v>
      </c>
      <c r="V256" s="461" t="s">
        <v>48</v>
      </c>
      <c r="W256" s="461" t="s">
        <v>49</v>
      </c>
      <c r="X256" s="461" t="s">
        <v>50</v>
      </c>
      <c r="Y256" s="461" t="s">
        <v>51</v>
      </c>
      <c r="Z256" s="130" t="s">
        <v>69</v>
      </c>
      <c r="AA256" s="1248"/>
      <c r="AC256" s="128"/>
    </row>
    <row r="257" spans="1:27" s="43" customFormat="1" ht="17.649999999999999" thickBot="1" x14ac:dyDescent="0.5">
      <c r="A257" s="1263" t="s">
        <v>15</v>
      </c>
      <c r="B257" s="1263"/>
      <c r="C257" s="1263"/>
      <c r="D257" s="1263"/>
      <c r="E257" s="1264"/>
      <c r="F257" s="1264"/>
      <c r="G257" s="1264"/>
      <c r="H257" s="1264"/>
      <c r="I257" s="1264"/>
      <c r="J257" s="1264"/>
      <c r="K257" s="1263"/>
      <c r="L257" s="1263"/>
      <c r="M257" s="1263"/>
      <c r="N257" s="1263"/>
      <c r="O257" s="1263"/>
      <c r="P257" s="1263"/>
      <c r="Q257" s="1263"/>
      <c r="R257" s="1263"/>
      <c r="S257" s="1263"/>
      <c r="T257" s="1263"/>
      <c r="U257" s="1263"/>
      <c r="V257" s="1263"/>
      <c r="W257" s="1263"/>
      <c r="X257" s="1263"/>
      <c r="Y257" s="1263"/>
      <c r="Z257" s="1263"/>
      <c r="AA257" s="1263"/>
    </row>
    <row r="258" spans="1:27" s="43" customFormat="1" ht="35.25" customHeight="1" thickBot="1" x14ac:dyDescent="0.4">
      <c r="A258" s="1255">
        <v>5</v>
      </c>
      <c r="B258" s="1265" t="s">
        <v>187</v>
      </c>
      <c r="C258" s="1250" t="s">
        <v>196</v>
      </c>
      <c r="D258" s="1252" t="s">
        <v>189</v>
      </c>
      <c r="E258" s="901" t="s">
        <v>117</v>
      </c>
      <c r="F258" s="663" t="s">
        <v>52</v>
      </c>
      <c r="G258" s="682" t="s">
        <v>116</v>
      </c>
      <c r="H258" s="682"/>
      <c r="I258" s="664">
        <v>1</v>
      </c>
      <c r="J258" s="610">
        <v>7</v>
      </c>
      <c r="K258" s="642">
        <v>26</v>
      </c>
      <c r="L258" s="642">
        <v>24</v>
      </c>
      <c r="M258" s="642"/>
      <c r="N258" s="642">
        <v>2</v>
      </c>
      <c r="O258" s="1002">
        <v>0.5</v>
      </c>
      <c r="P258" s="642"/>
      <c r="Q258" s="642"/>
      <c r="R258" s="642"/>
      <c r="S258" s="642"/>
      <c r="T258" s="642"/>
      <c r="U258" s="642">
        <v>1</v>
      </c>
      <c r="V258" s="642"/>
      <c r="W258" s="642"/>
      <c r="X258" s="627"/>
      <c r="Y258" s="627"/>
      <c r="Z258" s="628"/>
      <c r="AA258" s="680">
        <f t="shared" ref="AA258:AA261" si="45">SUM(K258:Z258)</f>
        <v>53.5</v>
      </c>
    </row>
    <row r="259" spans="1:27" s="248" customFormat="1" ht="18" thickBot="1" x14ac:dyDescent="0.4">
      <c r="A259" s="1255"/>
      <c r="B259" s="1265"/>
      <c r="C259" s="1250"/>
      <c r="D259" s="1252"/>
      <c r="E259" s="1013" t="s">
        <v>72</v>
      </c>
      <c r="F259" s="698" t="s">
        <v>52</v>
      </c>
      <c r="G259" s="1014" t="s">
        <v>54</v>
      </c>
      <c r="H259" s="1015"/>
      <c r="I259" s="563">
        <v>4</v>
      </c>
      <c r="J259" s="1049">
        <v>12</v>
      </c>
      <c r="K259" s="615"/>
      <c r="L259" s="1050">
        <v>26</v>
      </c>
      <c r="M259" s="563"/>
      <c r="N259" s="563"/>
      <c r="O259" s="563"/>
      <c r="P259" s="563"/>
      <c r="Q259" s="563"/>
      <c r="R259" s="563"/>
      <c r="S259" s="654"/>
      <c r="T259" s="563"/>
      <c r="U259" s="563">
        <v>3</v>
      </c>
      <c r="V259" s="563"/>
      <c r="W259" s="563"/>
      <c r="X259" s="563"/>
      <c r="Y259" s="563"/>
      <c r="Z259" s="614"/>
      <c r="AA259" s="689">
        <f t="shared" si="45"/>
        <v>29</v>
      </c>
    </row>
    <row r="260" spans="1:27" s="248" customFormat="1" ht="35.65" thickBot="1" x14ac:dyDescent="0.4">
      <c r="A260" s="1255"/>
      <c r="B260" s="1265"/>
      <c r="C260" s="1250"/>
      <c r="D260" s="1252"/>
      <c r="E260" s="946" t="s">
        <v>125</v>
      </c>
      <c r="F260" s="726" t="s">
        <v>52</v>
      </c>
      <c r="G260" s="646" t="s">
        <v>126</v>
      </c>
      <c r="H260" s="549"/>
      <c r="I260" s="550" t="s">
        <v>66</v>
      </c>
      <c r="J260" s="963" t="s">
        <v>139</v>
      </c>
      <c r="K260" s="964">
        <v>16</v>
      </c>
      <c r="L260" s="650">
        <v>16</v>
      </c>
      <c r="M260" s="650"/>
      <c r="N260" s="650"/>
      <c r="O260" s="650"/>
      <c r="P260" s="704"/>
      <c r="Q260" s="650"/>
      <c r="R260" s="650"/>
      <c r="S260" s="650"/>
      <c r="T260" s="650"/>
      <c r="U260" s="650">
        <v>1</v>
      </c>
      <c r="V260" s="650"/>
      <c r="W260" s="650"/>
      <c r="X260" s="650"/>
      <c r="Y260" s="650"/>
      <c r="Z260" s="651"/>
      <c r="AA260" s="1005">
        <f t="shared" si="45"/>
        <v>33</v>
      </c>
    </row>
    <row r="261" spans="1:27" s="248" customFormat="1" ht="35.25" thickBot="1" x14ac:dyDescent="0.4">
      <c r="A261" s="1255"/>
      <c r="B261" s="1265"/>
      <c r="C261" s="1250"/>
      <c r="D261" s="1252"/>
      <c r="E261" s="583" t="s">
        <v>76</v>
      </c>
      <c r="F261" s="243" t="s">
        <v>52</v>
      </c>
      <c r="G261" s="878" t="s">
        <v>178</v>
      </c>
      <c r="H261" s="90"/>
      <c r="I261" s="91">
        <v>1</v>
      </c>
      <c r="J261" s="92">
        <v>68</v>
      </c>
      <c r="K261" s="513">
        <v>16</v>
      </c>
      <c r="L261" s="514">
        <v>32</v>
      </c>
      <c r="M261" s="514"/>
      <c r="N261" s="514"/>
      <c r="O261" s="514"/>
      <c r="P261" s="514"/>
      <c r="Q261" s="514"/>
      <c r="R261" s="514"/>
      <c r="S261" s="514"/>
      <c r="T261" s="514"/>
      <c r="U261" s="514">
        <v>5</v>
      </c>
      <c r="V261" s="514"/>
      <c r="W261" s="82"/>
      <c r="X261" s="82"/>
      <c r="Y261" s="82"/>
      <c r="Z261" s="981"/>
      <c r="AA261" s="99">
        <f t="shared" si="45"/>
        <v>53</v>
      </c>
    </row>
    <row r="262" spans="1:27" s="43" customFormat="1" ht="35.65" thickBot="1" x14ac:dyDescent="0.4">
      <c r="A262" s="1255"/>
      <c r="B262" s="1265"/>
      <c r="C262" s="1250"/>
      <c r="D262" s="1252"/>
      <c r="E262" s="902" t="s">
        <v>129</v>
      </c>
      <c r="F262" s="690" t="s">
        <v>52</v>
      </c>
      <c r="G262" s="691" t="s">
        <v>54</v>
      </c>
      <c r="H262" s="691"/>
      <c r="I262" s="692">
        <v>2</v>
      </c>
      <c r="J262" s="693">
        <v>9</v>
      </c>
      <c r="K262" s="694"/>
      <c r="L262" s="695"/>
      <c r="M262" s="695"/>
      <c r="N262" s="695"/>
      <c r="O262" s="695"/>
      <c r="P262" s="695"/>
      <c r="Q262" s="695"/>
      <c r="R262" s="695"/>
      <c r="S262" s="695"/>
      <c r="T262" s="695">
        <v>80</v>
      </c>
      <c r="U262" s="695"/>
      <c r="V262" s="670"/>
      <c r="W262" s="670"/>
      <c r="X262" s="670"/>
      <c r="Y262" s="670"/>
      <c r="Z262" s="696"/>
      <c r="AA262" s="697">
        <f>SUM(K262:Z262)</f>
        <v>80</v>
      </c>
    </row>
    <row r="263" spans="1:27" s="43" customFormat="1" ht="18" thickBot="1" x14ac:dyDescent="0.4">
      <c r="A263" s="1255"/>
      <c r="B263" s="1265"/>
      <c r="C263" s="1250"/>
      <c r="D263" s="1252"/>
      <c r="E263" s="903" t="s">
        <v>146</v>
      </c>
      <c r="F263" s="698" t="s">
        <v>52</v>
      </c>
      <c r="G263" s="563" t="s">
        <v>53</v>
      </c>
      <c r="H263" s="563"/>
      <c r="I263" s="563" t="s">
        <v>86</v>
      </c>
      <c r="J263" s="616">
        <v>2</v>
      </c>
      <c r="K263" s="615"/>
      <c r="L263" s="615"/>
      <c r="M263" s="615"/>
      <c r="N263" s="615"/>
      <c r="O263" s="615"/>
      <c r="P263" s="615"/>
      <c r="Q263" s="615"/>
      <c r="R263" s="615"/>
      <c r="S263" s="615"/>
      <c r="T263" s="615"/>
      <c r="U263" s="615"/>
      <c r="V263" s="615"/>
      <c r="W263" s="615">
        <v>0.66</v>
      </c>
      <c r="X263" s="615"/>
      <c r="Y263" s="615"/>
      <c r="Z263" s="655"/>
      <c r="AA263" s="611">
        <f t="shared" ref="AA263:AA270" si="46">SUM(K263:Z263)</f>
        <v>0.66</v>
      </c>
    </row>
    <row r="264" spans="1:27" s="43" customFormat="1" ht="18" thickBot="1" x14ac:dyDescent="0.4">
      <c r="A264" s="1255"/>
      <c r="B264" s="1265"/>
      <c r="C264" s="1250"/>
      <c r="D264" s="1252"/>
      <c r="E264" s="903" t="s">
        <v>146</v>
      </c>
      <c r="F264" s="698" t="s">
        <v>52</v>
      </c>
      <c r="G264" s="563" t="s">
        <v>53</v>
      </c>
      <c r="H264" s="563"/>
      <c r="I264" s="563">
        <v>3</v>
      </c>
      <c r="J264" s="616">
        <v>25</v>
      </c>
      <c r="K264" s="615"/>
      <c r="L264" s="615"/>
      <c r="M264" s="615"/>
      <c r="N264" s="615"/>
      <c r="O264" s="615"/>
      <c r="P264" s="615"/>
      <c r="Q264" s="615"/>
      <c r="R264" s="615"/>
      <c r="S264" s="615"/>
      <c r="T264" s="615"/>
      <c r="U264" s="615"/>
      <c r="V264" s="615"/>
      <c r="W264" s="615">
        <v>8.25</v>
      </c>
      <c r="X264" s="615"/>
      <c r="Y264" s="615"/>
      <c r="Z264" s="655"/>
      <c r="AA264" s="611">
        <f t="shared" si="46"/>
        <v>8.25</v>
      </c>
    </row>
    <row r="265" spans="1:27" s="43" customFormat="1" ht="35.65" thickBot="1" x14ac:dyDescent="0.4">
      <c r="A265" s="1255"/>
      <c r="B265" s="1265"/>
      <c r="C265" s="1250"/>
      <c r="D265" s="1252"/>
      <c r="E265" s="904" t="s">
        <v>148</v>
      </c>
      <c r="F265" s="698" t="s">
        <v>52</v>
      </c>
      <c r="G265" s="563" t="s">
        <v>54</v>
      </c>
      <c r="H265" s="563"/>
      <c r="I265" s="563">
        <v>4</v>
      </c>
      <c r="J265" s="616">
        <v>18</v>
      </c>
      <c r="K265" s="615"/>
      <c r="L265" s="615"/>
      <c r="M265" s="615"/>
      <c r="N265" s="615"/>
      <c r="O265" s="615"/>
      <c r="P265" s="615"/>
      <c r="Q265" s="615"/>
      <c r="R265" s="615"/>
      <c r="S265" s="615"/>
      <c r="T265" s="615"/>
      <c r="U265" s="615"/>
      <c r="V265" s="615"/>
      <c r="W265" s="615">
        <v>5.94</v>
      </c>
      <c r="X265" s="615"/>
      <c r="Y265" s="615"/>
      <c r="Z265" s="655"/>
      <c r="AA265" s="803">
        <f t="shared" si="46"/>
        <v>5.94</v>
      </c>
    </row>
    <row r="266" spans="1:27" s="43" customFormat="1" ht="18" thickBot="1" x14ac:dyDescent="0.4">
      <c r="A266" s="1255"/>
      <c r="B266" s="1265"/>
      <c r="C266" s="1250"/>
      <c r="D266" s="1252"/>
      <c r="E266" s="904" t="s">
        <v>163</v>
      </c>
      <c r="F266" s="698" t="s">
        <v>52</v>
      </c>
      <c r="G266" s="563" t="s">
        <v>53</v>
      </c>
      <c r="H266" s="563"/>
      <c r="I266" s="563">
        <v>4</v>
      </c>
      <c r="J266" s="616">
        <v>20</v>
      </c>
      <c r="K266" s="615"/>
      <c r="L266" s="615"/>
      <c r="M266" s="615"/>
      <c r="N266" s="615"/>
      <c r="O266" s="615"/>
      <c r="P266" s="615"/>
      <c r="Q266" s="615"/>
      <c r="R266" s="615">
        <v>3</v>
      </c>
      <c r="S266" s="615"/>
      <c r="T266" s="615"/>
      <c r="U266" s="615"/>
      <c r="V266" s="615"/>
      <c r="W266" s="615"/>
      <c r="X266" s="615"/>
      <c r="Y266" s="615"/>
      <c r="Z266" s="655"/>
      <c r="AA266" s="803">
        <f t="shared" si="46"/>
        <v>3</v>
      </c>
    </row>
    <row r="267" spans="1:27" s="43" customFormat="1" ht="18" thickBot="1" x14ac:dyDescent="0.4">
      <c r="A267" s="1255"/>
      <c r="B267" s="1265"/>
      <c r="C267" s="1250"/>
      <c r="D267" s="1252"/>
      <c r="E267" s="904" t="s">
        <v>104</v>
      </c>
      <c r="F267" s="698" t="s">
        <v>52</v>
      </c>
      <c r="G267" s="563" t="s">
        <v>53</v>
      </c>
      <c r="H267" s="563"/>
      <c r="I267" s="563">
        <v>4</v>
      </c>
      <c r="J267" s="616">
        <v>3</v>
      </c>
      <c r="K267" s="615"/>
      <c r="L267" s="615"/>
      <c r="M267" s="615"/>
      <c r="N267" s="615"/>
      <c r="O267" s="615"/>
      <c r="P267" s="615"/>
      <c r="Q267" s="615">
        <v>9</v>
      </c>
      <c r="R267" s="615"/>
      <c r="S267" s="615"/>
      <c r="T267" s="615"/>
      <c r="U267" s="615"/>
      <c r="V267" s="615"/>
      <c r="W267" s="615"/>
      <c r="X267" s="615"/>
      <c r="Y267" s="615"/>
      <c r="Z267" s="655"/>
      <c r="AA267" s="803">
        <f t="shared" si="46"/>
        <v>9</v>
      </c>
    </row>
    <row r="268" spans="1:27" s="43" customFormat="1" ht="18" thickBot="1" x14ac:dyDescent="0.4">
      <c r="A268" s="1255"/>
      <c r="B268" s="1265"/>
      <c r="C268" s="1250"/>
      <c r="D268" s="1252"/>
      <c r="E268" s="904" t="s">
        <v>151</v>
      </c>
      <c r="F268" s="698" t="s">
        <v>52</v>
      </c>
      <c r="G268" s="563" t="s">
        <v>53</v>
      </c>
      <c r="H268" s="563"/>
      <c r="I268" s="563">
        <v>4</v>
      </c>
      <c r="J268" s="616">
        <v>10</v>
      </c>
      <c r="K268" s="615"/>
      <c r="L268" s="615"/>
      <c r="M268" s="615"/>
      <c r="N268" s="615"/>
      <c r="O268" s="615"/>
      <c r="P268" s="615"/>
      <c r="Q268" s="615">
        <v>5</v>
      </c>
      <c r="R268" s="615"/>
      <c r="S268" s="615"/>
      <c r="T268" s="615"/>
      <c r="U268" s="615"/>
      <c r="V268" s="615"/>
      <c r="W268" s="615"/>
      <c r="X268" s="615"/>
      <c r="Y268" s="615"/>
      <c r="Z268" s="655"/>
      <c r="AA268" s="803">
        <f t="shared" si="46"/>
        <v>5</v>
      </c>
    </row>
    <row r="269" spans="1:27" s="43" customFormat="1" ht="18" thickBot="1" x14ac:dyDescent="0.4">
      <c r="A269" s="1255"/>
      <c r="B269" s="1265"/>
      <c r="C269" s="1250"/>
      <c r="D269" s="1252"/>
      <c r="E269" s="904" t="s">
        <v>105</v>
      </c>
      <c r="F269" s="698" t="s">
        <v>52</v>
      </c>
      <c r="G269" s="563" t="s">
        <v>53</v>
      </c>
      <c r="H269" s="563"/>
      <c r="I269" s="563">
        <v>4</v>
      </c>
      <c r="J269" s="616">
        <v>3</v>
      </c>
      <c r="K269" s="615"/>
      <c r="L269" s="615"/>
      <c r="M269" s="615"/>
      <c r="N269" s="615"/>
      <c r="O269" s="615"/>
      <c r="P269" s="615"/>
      <c r="Q269" s="615"/>
      <c r="R269" s="615"/>
      <c r="S269" s="615">
        <v>6</v>
      </c>
      <c r="T269" s="615"/>
      <c r="U269" s="615"/>
      <c r="V269" s="615"/>
      <c r="W269" s="615"/>
      <c r="X269" s="615"/>
      <c r="Y269" s="615"/>
      <c r="Z269" s="655"/>
      <c r="AA269" s="803">
        <f t="shared" si="46"/>
        <v>6</v>
      </c>
    </row>
    <row r="270" spans="1:27" s="43" customFormat="1" ht="19.5" customHeight="1" thickBot="1" x14ac:dyDescent="0.4">
      <c r="A270" s="1255"/>
      <c r="B270" s="1265"/>
      <c r="C270" s="1250"/>
      <c r="D270" s="1252"/>
      <c r="E270" s="904"/>
      <c r="F270" s="698"/>
      <c r="G270" s="563"/>
      <c r="H270" s="563"/>
      <c r="I270" s="563"/>
      <c r="J270" s="616"/>
      <c r="K270" s="615"/>
      <c r="L270" s="615"/>
      <c r="M270" s="615"/>
      <c r="N270" s="615"/>
      <c r="O270" s="615"/>
      <c r="P270" s="615"/>
      <c r="Q270" s="615"/>
      <c r="R270" s="615"/>
      <c r="S270" s="615"/>
      <c r="T270" s="615"/>
      <c r="U270" s="615"/>
      <c r="V270" s="615"/>
      <c r="W270" s="615"/>
      <c r="X270" s="615"/>
      <c r="Y270" s="615"/>
      <c r="Z270" s="655"/>
      <c r="AA270" s="803">
        <f t="shared" si="46"/>
        <v>0</v>
      </c>
    </row>
    <row r="271" spans="1:27" s="43" customFormat="1" ht="20.25" thickBot="1" x14ac:dyDescent="0.4">
      <c r="A271" s="1255"/>
      <c r="B271" s="1265"/>
      <c r="C271" s="1250"/>
      <c r="D271" s="1252"/>
      <c r="E271" s="699" t="s">
        <v>55</v>
      </c>
      <c r="F271" s="700"/>
      <c r="G271" s="620"/>
      <c r="H271" s="620"/>
      <c r="I271" s="620"/>
      <c r="J271" s="621"/>
      <c r="K271" s="701">
        <f>SUM(K258:K270)</f>
        <v>58</v>
      </c>
      <c r="L271" s="701">
        <f t="shared" ref="L271:N271" si="47">SUM(L258:L270)</f>
        <v>98</v>
      </c>
      <c r="M271" s="701">
        <f t="shared" si="47"/>
        <v>0</v>
      </c>
      <c r="N271" s="701">
        <f t="shared" si="47"/>
        <v>2</v>
      </c>
      <c r="O271" s="701">
        <f t="shared" ref="O271:Z271" si="48">SUM(O258:O269)</f>
        <v>0.5</v>
      </c>
      <c r="P271" s="701">
        <f t="shared" si="48"/>
        <v>0</v>
      </c>
      <c r="Q271" s="701">
        <f t="shared" si="48"/>
        <v>14</v>
      </c>
      <c r="R271" s="701">
        <f t="shared" si="48"/>
        <v>3</v>
      </c>
      <c r="S271" s="701">
        <f t="shared" si="48"/>
        <v>6</v>
      </c>
      <c r="T271" s="701">
        <f t="shared" si="48"/>
        <v>80</v>
      </c>
      <c r="U271" s="701">
        <f t="shared" si="48"/>
        <v>10</v>
      </c>
      <c r="V271" s="701">
        <f t="shared" si="48"/>
        <v>0</v>
      </c>
      <c r="W271" s="701">
        <f t="shared" si="48"/>
        <v>14.850000000000001</v>
      </c>
      <c r="X271" s="701">
        <f t="shared" si="48"/>
        <v>0</v>
      </c>
      <c r="Y271" s="701">
        <f t="shared" si="48"/>
        <v>0</v>
      </c>
      <c r="Z271" s="701">
        <f t="shared" si="48"/>
        <v>0</v>
      </c>
      <c r="AA271" s="635">
        <f>SUM(AA258:AA270)</f>
        <v>286.34999999999997</v>
      </c>
    </row>
    <row r="272" spans="1:27" s="248" customFormat="1" ht="18" thickBot="1" x14ac:dyDescent="0.4">
      <c r="A272" s="1255"/>
      <c r="B272" s="1265"/>
      <c r="C272" s="1250"/>
      <c r="D272" s="1252"/>
      <c r="E272" s="905" t="s">
        <v>115</v>
      </c>
      <c r="F272" s="663" t="s">
        <v>77</v>
      </c>
      <c r="G272" s="702" t="s">
        <v>53</v>
      </c>
      <c r="H272" s="702"/>
      <c r="I272" s="664" t="s">
        <v>86</v>
      </c>
      <c r="J272" s="610">
        <v>5</v>
      </c>
      <c r="K272" s="642"/>
      <c r="L272" s="627"/>
      <c r="M272" s="627"/>
      <c r="N272" s="627">
        <v>1</v>
      </c>
      <c r="O272" s="627">
        <v>0.5</v>
      </c>
      <c r="P272" s="627"/>
      <c r="Q272" s="627"/>
      <c r="R272" s="627"/>
      <c r="S272" s="627"/>
      <c r="T272" s="627"/>
      <c r="U272" s="627">
        <v>1</v>
      </c>
      <c r="V272" s="627"/>
      <c r="W272" s="627"/>
      <c r="X272" s="627"/>
      <c r="Y272" s="627"/>
      <c r="Z272" s="628"/>
      <c r="AA272" s="680">
        <f t="shared" ref="AA272:AA277" si="49">SUM(K272:Z272)</f>
        <v>2.5</v>
      </c>
    </row>
    <row r="273" spans="1:27" s="43" customFormat="1" ht="18" thickBot="1" x14ac:dyDescent="0.4">
      <c r="A273" s="1255"/>
      <c r="B273" s="1265"/>
      <c r="C273" s="1250"/>
      <c r="D273" s="1252"/>
      <c r="E273" s="899" t="s">
        <v>72</v>
      </c>
      <c r="F273" s="665" t="s">
        <v>77</v>
      </c>
      <c r="G273" s="703" t="s">
        <v>53</v>
      </c>
      <c r="H273" s="648"/>
      <c r="I273" s="564">
        <v>4</v>
      </c>
      <c r="J273" s="483">
        <v>2</v>
      </c>
      <c r="K273" s="590"/>
      <c r="L273" s="564"/>
      <c r="M273" s="564"/>
      <c r="N273" s="564">
        <v>1</v>
      </c>
      <c r="O273" s="564">
        <v>0.5</v>
      </c>
      <c r="P273" s="564"/>
      <c r="Q273" s="564"/>
      <c r="R273" s="564"/>
      <c r="S273" s="564"/>
      <c r="T273" s="564"/>
      <c r="U273" s="564">
        <v>1</v>
      </c>
      <c r="V273" s="564"/>
      <c r="W273" s="705"/>
      <c r="X273" s="564"/>
      <c r="Y273" s="564"/>
      <c r="Z273" s="565"/>
      <c r="AA273" s="611">
        <f t="shared" si="49"/>
        <v>2.5</v>
      </c>
    </row>
    <row r="274" spans="1:27" s="43" customFormat="1" ht="18" thickBot="1" x14ac:dyDescent="0.4">
      <c r="A274" s="1255"/>
      <c r="B274" s="1265"/>
      <c r="C274" s="1250"/>
      <c r="D274" s="1252"/>
      <c r="E274" s="899" t="s">
        <v>145</v>
      </c>
      <c r="F274" s="93" t="s">
        <v>77</v>
      </c>
      <c r="G274" s="113" t="s">
        <v>53</v>
      </c>
      <c r="H274" s="10"/>
      <c r="I274" s="7" t="s">
        <v>86</v>
      </c>
      <c r="J274" s="94">
        <v>2</v>
      </c>
      <c r="K274" s="42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>
        <v>4</v>
      </c>
      <c r="X274" s="7"/>
      <c r="Y274" s="7"/>
      <c r="Z274" s="8"/>
      <c r="AA274" s="37">
        <f t="shared" si="49"/>
        <v>4</v>
      </c>
    </row>
    <row r="275" spans="1:27" s="43" customFormat="1" ht="18" thickBot="1" x14ac:dyDescent="0.4">
      <c r="A275" s="1255"/>
      <c r="B275" s="1265"/>
      <c r="C275" s="1250"/>
      <c r="D275" s="1252"/>
      <c r="E275" s="899" t="s">
        <v>146</v>
      </c>
      <c r="F275" s="93" t="s">
        <v>77</v>
      </c>
      <c r="G275" s="113" t="s">
        <v>53</v>
      </c>
      <c r="H275" s="7"/>
      <c r="I275" s="7" t="s">
        <v>86</v>
      </c>
      <c r="J275" s="94">
        <v>5</v>
      </c>
      <c r="K275" s="42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>
        <v>1.65</v>
      </c>
      <c r="X275" s="7"/>
      <c r="Y275" s="7"/>
      <c r="Z275" s="8"/>
      <c r="AA275" s="37">
        <f t="shared" si="49"/>
        <v>1.65</v>
      </c>
    </row>
    <row r="276" spans="1:27" s="43" customFormat="1" ht="20.100000000000001" customHeight="1" thickBot="1" x14ac:dyDescent="0.4">
      <c r="A276" s="1255"/>
      <c r="B276" s="1265"/>
      <c r="C276" s="1250"/>
      <c r="D276" s="1252"/>
      <c r="E276" s="899" t="s">
        <v>151</v>
      </c>
      <c r="F276" s="93" t="s">
        <v>77</v>
      </c>
      <c r="G276" s="113" t="s">
        <v>53</v>
      </c>
      <c r="H276" s="48"/>
      <c r="I276" s="7">
        <v>4</v>
      </c>
      <c r="J276" s="94">
        <v>1</v>
      </c>
      <c r="K276" s="80"/>
      <c r="L276" s="80"/>
      <c r="M276" s="80"/>
      <c r="N276" s="80"/>
      <c r="O276" s="80"/>
      <c r="P276" s="80"/>
      <c r="Q276" s="80">
        <v>0.5</v>
      </c>
      <c r="R276" s="80"/>
      <c r="S276" s="80"/>
      <c r="T276" s="80"/>
      <c r="U276" s="80"/>
      <c r="V276" s="80"/>
      <c r="W276" s="80"/>
      <c r="X276" s="80"/>
      <c r="Y276" s="80"/>
      <c r="Z276" s="255"/>
      <c r="AA276" s="37">
        <f t="shared" si="49"/>
        <v>0.5</v>
      </c>
    </row>
    <row r="277" spans="1:27" s="43" customFormat="1" ht="18" thickBot="1" x14ac:dyDescent="0.4">
      <c r="A277" s="1255"/>
      <c r="B277" s="1265"/>
      <c r="C277" s="1250"/>
      <c r="D277" s="1252"/>
      <c r="E277" s="79"/>
      <c r="F277" s="147"/>
      <c r="G277" s="113"/>
      <c r="H277" s="48"/>
      <c r="I277" s="48"/>
      <c r="J277" s="94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255"/>
      <c r="AA277" s="37">
        <f t="shared" si="49"/>
        <v>0</v>
      </c>
    </row>
    <row r="278" spans="1:27" s="43" customFormat="1" ht="18" thickBot="1" x14ac:dyDescent="0.4">
      <c r="A278" s="1255"/>
      <c r="B278" s="1265"/>
      <c r="C278" s="1250"/>
      <c r="D278" s="1252"/>
      <c r="E278" s="226"/>
      <c r="F278" s="147"/>
      <c r="G278" s="453"/>
      <c r="H278" s="48"/>
      <c r="I278" s="48"/>
      <c r="J278" s="16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255"/>
      <c r="AA278" s="156"/>
    </row>
    <row r="279" spans="1:27" s="43" customFormat="1" ht="20.25" thickBot="1" x14ac:dyDescent="0.55000000000000004">
      <c r="A279" s="1255"/>
      <c r="B279" s="1265"/>
      <c r="C279" s="1250"/>
      <c r="D279" s="1252"/>
      <c r="E279" s="132" t="s">
        <v>56</v>
      </c>
      <c r="F279" s="157"/>
      <c r="G279" s="139"/>
      <c r="H279" s="139"/>
      <c r="I279" s="139"/>
      <c r="J279" s="158"/>
      <c r="K279" s="133">
        <f>SUM(K272:K275)</f>
        <v>0</v>
      </c>
      <c r="L279" s="133">
        <f>SUM(L272:L275)</f>
        <v>0</v>
      </c>
      <c r="M279" s="133">
        <f>SUM(M272:M275)</f>
        <v>0</v>
      </c>
      <c r="N279" s="133">
        <f>SUM(N272:N275)</f>
        <v>2</v>
      </c>
      <c r="O279" s="133">
        <f>SUM(O272:O275)</f>
        <v>1</v>
      </c>
      <c r="P279" s="133">
        <f>SUM(P272:P278)</f>
        <v>0</v>
      </c>
      <c r="Q279" s="133">
        <f>SUM(Q272:Q277)</f>
        <v>0.5</v>
      </c>
      <c r="R279" s="133">
        <f t="shared" ref="R279:V279" si="50">SUM(R272:R277)</f>
        <v>0</v>
      </c>
      <c r="S279" s="133">
        <f t="shared" si="50"/>
        <v>0</v>
      </c>
      <c r="T279" s="133">
        <f t="shared" si="50"/>
        <v>0</v>
      </c>
      <c r="U279" s="133">
        <f t="shared" si="50"/>
        <v>2</v>
      </c>
      <c r="V279" s="133">
        <f t="shared" si="50"/>
        <v>0</v>
      </c>
      <c r="W279" s="133">
        <f>SUM(W272:W277)</f>
        <v>5.65</v>
      </c>
      <c r="X279" s="133">
        <f t="shared" ref="X279:AA279" si="51">SUM(X272:X277)</f>
        <v>0</v>
      </c>
      <c r="Y279" s="133">
        <f t="shared" si="51"/>
        <v>0</v>
      </c>
      <c r="Z279" s="133">
        <f t="shared" si="51"/>
        <v>0</v>
      </c>
      <c r="AA279" s="135">
        <f t="shared" si="51"/>
        <v>11.15</v>
      </c>
    </row>
    <row r="280" spans="1:27" s="43" customFormat="1" ht="18" thickBot="1" x14ac:dyDescent="0.55000000000000004">
      <c r="A280" s="1255"/>
      <c r="B280" s="1265"/>
      <c r="C280" s="1250"/>
      <c r="D280" s="1252"/>
      <c r="E280" s="136"/>
      <c r="F280" s="38"/>
      <c r="G280" s="39"/>
      <c r="H280" s="39"/>
      <c r="I280" s="39"/>
      <c r="J280" s="40"/>
      <c r="K280" s="35"/>
      <c r="L280" s="4"/>
      <c r="M280" s="4"/>
      <c r="N280" s="4"/>
      <c r="O280" s="4"/>
      <c r="P280" s="4"/>
      <c r="Q280" s="4"/>
      <c r="R280" s="4"/>
      <c r="S280" s="39"/>
      <c r="T280" s="4"/>
      <c r="U280" s="4"/>
      <c r="V280" s="4"/>
      <c r="W280" s="4"/>
      <c r="X280" s="4"/>
      <c r="Y280" s="4"/>
      <c r="Z280" s="5"/>
      <c r="AA280" s="36">
        <f>SUM(K280:Z280)</f>
        <v>0</v>
      </c>
    </row>
    <row r="281" spans="1:27" s="43" customFormat="1" ht="20.25" thickBot="1" x14ac:dyDescent="0.5">
      <c r="A281" s="1255"/>
      <c r="B281" s="1265"/>
      <c r="C281" s="1250"/>
      <c r="D281" s="1252"/>
      <c r="E281" s="254" t="s">
        <v>57</v>
      </c>
      <c r="F281" s="133"/>
      <c r="G281" s="34"/>
      <c r="H281" s="34"/>
      <c r="I281" s="34"/>
      <c r="J281" s="134"/>
      <c r="K281" s="518">
        <f t="shared" ref="K281:AA281" si="52">SUM(K280:K280)</f>
        <v>0</v>
      </c>
      <c r="L281" s="133">
        <f t="shared" si="52"/>
        <v>0</v>
      </c>
      <c r="M281" s="34">
        <f t="shared" si="52"/>
        <v>0</v>
      </c>
      <c r="N281" s="34">
        <f t="shared" si="52"/>
        <v>0</v>
      </c>
      <c r="O281" s="34">
        <f t="shared" si="52"/>
        <v>0</v>
      </c>
      <c r="P281" s="34">
        <f t="shared" si="52"/>
        <v>0</v>
      </c>
      <c r="Q281" s="34">
        <f t="shared" si="52"/>
        <v>0</v>
      </c>
      <c r="R281" s="34">
        <f t="shared" si="52"/>
        <v>0</v>
      </c>
      <c r="S281" s="34">
        <f t="shared" si="52"/>
        <v>0</v>
      </c>
      <c r="T281" s="34">
        <f t="shared" si="52"/>
        <v>0</v>
      </c>
      <c r="U281" s="34">
        <f t="shared" si="52"/>
        <v>0</v>
      </c>
      <c r="V281" s="34">
        <f t="shared" si="52"/>
        <v>0</v>
      </c>
      <c r="W281" s="34">
        <f t="shared" si="52"/>
        <v>0</v>
      </c>
      <c r="X281" s="34">
        <f t="shared" si="52"/>
        <v>0</v>
      </c>
      <c r="Y281" s="34">
        <f t="shared" si="52"/>
        <v>0</v>
      </c>
      <c r="Z281" s="134">
        <f t="shared" si="52"/>
        <v>0</v>
      </c>
      <c r="AA281" s="140">
        <f t="shared" si="52"/>
        <v>0</v>
      </c>
    </row>
    <row r="282" spans="1:27" s="43" customFormat="1" ht="20.25" thickBot="1" x14ac:dyDescent="0.5">
      <c r="A282" s="1255"/>
      <c r="B282" s="1265"/>
      <c r="C282" s="1250"/>
      <c r="D282" s="1248"/>
      <c r="E282" s="150" t="s">
        <v>59</v>
      </c>
      <c r="F282" s="462"/>
      <c r="G282" s="142"/>
      <c r="H282" s="142"/>
      <c r="I282" s="142"/>
      <c r="J282" s="143"/>
      <c r="K282" s="144">
        <f t="shared" ref="K282:AA282" si="53">SUM(K281,K279,K271)</f>
        <v>58</v>
      </c>
      <c r="L282" s="144">
        <f t="shared" si="53"/>
        <v>98</v>
      </c>
      <c r="M282" s="144">
        <f t="shared" si="53"/>
        <v>0</v>
      </c>
      <c r="N282" s="144">
        <f t="shared" si="53"/>
        <v>4</v>
      </c>
      <c r="O282" s="1003">
        <f t="shared" si="53"/>
        <v>1.5</v>
      </c>
      <c r="P282" s="144">
        <f t="shared" si="53"/>
        <v>0</v>
      </c>
      <c r="Q282" s="181">
        <f t="shared" si="53"/>
        <v>14.5</v>
      </c>
      <c r="R282" s="144">
        <f t="shared" si="53"/>
        <v>3</v>
      </c>
      <c r="S282" s="144">
        <f t="shared" si="53"/>
        <v>6</v>
      </c>
      <c r="T282" s="144">
        <f t="shared" si="53"/>
        <v>80</v>
      </c>
      <c r="U282" s="144">
        <f t="shared" si="53"/>
        <v>12</v>
      </c>
      <c r="V282" s="144">
        <f t="shared" si="53"/>
        <v>0</v>
      </c>
      <c r="W282" s="181">
        <f t="shared" si="53"/>
        <v>20.5</v>
      </c>
      <c r="X282" s="144">
        <f t="shared" si="53"/>
        <v>0</v>
      </c>
      <c r="Y282" s="144">
        <f t="shared" si="53"/>
        <v>0</v>
      </c>
      <c r="Z282" s="144">
        <f t="shared" si="53"/>
        <v>0</v>
      </c>
      <c r="AA282" s="1059">
        <f t="shared" si="53"/>
        <v>297.49999999999994</v>
      </c>
    </row>
    <row r="283" spans="1:27" s="43" customFormat="1" ht="20.25" customHeight="1" thickBot="1" x14ac:dyDescent="0.5">
      <c r="A283" s="1255"/>
      <c r="B283" s="1265"/>
      <c r="C283" s="1250"/>
      <c r="D283" s="1248"/>
      <c r="E283" s="1266"/>
      <c r="F283" s="1266"/>
      <c r="G283" s="1266"/>
      <c r="H283" s="1266"/>
      <c r="I283" s="1266"/>
      <c r="J283" s="1266"/>
      <c r="K283" s="1257"/>
      <c r="L283" s="1257"/>
      <c r="M283" s="1257"/>
      <c r="N283" s="1257"/>
      <c r="O283" s="1257"/>
      <c r="P283" s="1257"/>
      <c r="Q283" s="1257"/>
      <c r="R283" s="1257"/>
      <c r="S283" s="1257"/>
      <c r="T283" s="1257"/>
      <c r="U283" s="1257"/>
      <c r="V283" s="1257"/>
      <c r="W283" s="1257"/>
      <c r="X283" s="1257"/>
      <c r="Y283" s="1257"/>
      <c r="Z283" s="1257"/>
      <c r="AA283" s="1267">
        <f>SUM(AA282)</f>
        <v>297.49999999999994</v>
      </c>
    </row>
    <row r="284" spans="1:27" s="43" customFormat="1" ht="20.25" customHeight="1" thickBot="1" x14ac:dyDescent="0.5">
      <c r="A284" s="1255"/>
      <c r="B284" s="1265"/>
      <c r="C284" s="1250"/>
      <c r="D284" s="1248"/>
      <c r="E284" s="141" t="s">
        <v>60</v>
      </c>
      <c r="F284" s="1257"/>
      <c r="G284" s="1257"/>
      <c r="H284" s="1257"/>
      <c r="I284" s="1257"/>
      <c r="J284" s="1257"/>
      <c r="K284" s="144">
        <f>SUM(K282)</f>
        <v>58</v>
      </c>
      <c r="L284" s="144">
        <f t="shared" ref="L284:Z284" si="54">SUM(L282)</f>
        <v>98</v>
      </c>
      <c r="M284" s="144">
        <f t="shared" si="54"/>
        <v>0</v>
      </c>
      <c r="N284" s="144">
        <f t="shared" si="54"/>
        <v>4</v>
      </c>
      <c r="O284" s="144">
        <f t="shared" si="54"/>
        <v>1.5</v>
      </c>
      <c r="P284" s="144">
        <f t="shared" si="54"/>
        <v>0</v>
      </c>
      <c r="Q284" s="144">
        <f t="shared" si="54"/>
        <v>14.5</v>
      </c>
      <c r="R284" s="144">
        <f t="shared" si="54"/>
        <v>3</v>
      </c>
      <c r="S284" s="144">
        <f t="shared" si="54"/>
        <v>6</v>
      </c>
      <c r="T284" s="144">
        <f t="shared" si="54"/>
        <v>80</v>
      </c>
      <c r="U284" s="144">
        <f t="shared" si="54"/>
        <v>12</v>
      </c>
      <c r="V284" s="144">
        <f t="shared" si="54"/>
        <v>0</v>
      </c>
      <c r="W284" s="144">
        <f t="shared" si="54"/>
        <v>20.5</v>
      </c>
      <c r="X284" s="144">
        <f t="shared" si="54"/>
        <v>0</v>
      </c>
      <c r="Y284" s="144">
        <f t="shared" si="54"/>
        <v>0</v>
      </c>
      <c r="Z284" s="144">
        <f t="shared" si="54"/>
        <v>0</v>
      </c>
      <c r="AA284" s="1267"/>
    </row>
    <row r="285" spans="1:27" s="43" customFormat="1" x14ac:dyDescent="0.35"/>
    <row r="286" spans="1:27" s="43" customFormat="1" ht="17.649999999999999" x14ac:dyDescent="0.5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  <c r="AA286" s="145"/>
    </row>
    <row r="287" spans="1:27" s="43" customFormat="1" ht="17.649999999999999" x14ac:dyDescent="0.5">
      <c r="A287" s="1247" t="s">
        <v>205</v>
      </c>
      <c r="B287" s="1247"/>
      <c r="C287" s="1247"/>
      <c r="D287" s="1247"/>
      <c r="E287" s="1247"/>
      <c r="F287" s="1247"/>
      <c r="G287" s="1247"/>
      <c r="H287" s="1247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  <c r="AA287" s="145"/>
    </row>
    <row r="288" spans="1:27" s="43" customFormat="1" ht="17.649999999999999" x14ac:dyDescent="0.5">
      <c r="A288" s="1247"/>
      <c r="B288" s="1247"/>
      <c r="C288" s="1247"/>
      <c r="D288" s="1247"/>
      <c r="E288" s="1247"/>
      <c r="F288" s="1247"/>
      <c r="G288" s="1247"/>
      <c r="H288" s="1247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6" t="s">
        <v>183</v>
      </c>
      <c r="T288" s="145"/>
      <c r="U288" s="145"/>
      <c r="V288" s="145"/>
      <c r="W288" s="145"/>
      <c r="X288" s="145"/>
      <c r="Y288" s="145"/>
      <c r="Z288" s="145"/>
      <c r="AA288" s="145"/>
    </row>
    <row r="289" spans="1:27" s="43" customFormat="1" ht="17.649999999999999" x14ac:dyDescent="0.5">
      <c r="A289" s="1068"/>
      <c r="B289" s="1068"/>
      <c r="C289" s="1068"/>
      <c r="D289" s="1068"/>
      <c r="E289" s="1068"/>
      <c r="F289" s="1068"/>
      <c r="G289" s="1068"/>
      <c r="H289" s="1068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6"/>
      <c r="T289" s="145"/>
      <c r="U289" s="145"/>
      <c r="V289" s="145"/>
      <c r="W289" s="145"/>
      <c r="X289" s="145"/>
      <c r="Y289" s="145"/>
      <c r="Z289" s="145"/>
      <c r="AA289" s="145"/>
    </row>
    <row r="290" spans="1:27" s="43" customFormat="1" ht="17.649999999999999" x14ac:dyDescent="0.5">
      <c r="A290" s="1068"/>
      <c r="B290" s="1068"/>
      <c r="C290" s="1068"/>
      <c r="D290" s="1068"/>
      <c r="E290" s="1068"/>
      <c r="F290" s="1068"/>
      <c r="G290" s="1068"/>
      <c r="H290" s="1068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6"/>
      <c r="T290" s="145"/>
      <c r="U290" s="145"/>
      <c r="V290" s="145"/>
      <c r="W290" s="145"/>
      <c r="X290" s="145"/>
      <c r="Y290" s="145"/>
      <c r="Z290" s="145"/>
      <c r="AA290" s="145"/>
    </row>
    <row r="291" spans="1:27" s="43" customFormat="1" ht="17.649999999999999" x14ac:dyDescent="0.5">
      <c r="A291" s="1068"/>
      <c r="B291" s="1068"/>
      <c r="C291" s="1068"/>
      <c r="D291" s="1068"/>
      <c r="E291" s="1068"/>
      <c r="F291" s="1068"/>
      <c r="G291" s="1068"/>
      <c r="H291" s="1068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6"/>
      <c r="T291" s="145"/>
      <c r="U291" s="145"/>
      <c r="V291" s="145"/>
      <c r="W291" s="145"/>
      <c r="X291" s="145"/>
      <c r="Y291" s="145"/>
      <c r="Z291" s="145"/>
      <c r="AA291" s="145"/>
    </row>
    <row r="292" spans="1:27" s="43" customFormat="1" ht="17.649999999999999" x14ac:dyDescent="0.5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6" t="s">
        <v>194</v>
      </c>
      <c r="T292" s="145"/>
      <c r="U292" s="145"/>
      <c r="V292" s="145"/>
      <c r="W292" s="145"/>
      <c r="X292" s="145"/>
      <c r="Y292" s="145"/>
      <c r="Z292" s="145"/>
      <c r="AA292" s="145"/>
    </row>
    <row r="293" spans="1:27" s="43" customFormat="1" ht="17.649999999999999" x14ac:dyDescent="0.5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  <c r="AA293" s="145"/>
    </row>
    <row r="294" spans="1:27" s="43" customFormat="1" ht="17.649999999999999" x14ac:dyDescent="0.5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6"/>
      <c r="T294" s="145"/>
      <c r="U294" s="145"/>
      <c r="V294" s="145"/>
      <c r="W294" s="145"/>
      <c r="X294" s="145"/>
      <c r="Y294" s="145"/>
      <c r="Z294" s="145"/>
      <c r="AA294" s="145"/>
    </row>
    <row r="295" spans="1:27" s="43" customFormat="1" ht="17.25" x14ac:dyDescent="0.45">
      <c r="A295" s="1258" t="s">
        <v>0</v>
      </c>
      <c r="B295" s="1258"/>
      <c r="C295" s="1258"/>
      <c r="D295" s="1258"/>
      <c r="E295" s="1258"/>
      <c r="F295" s="1258"/>
      <c r="G295" s="1258"/>
      <c r="H295" s="1258"/>
      <c r="I295" s="1258"/>
      <c r="J295" s="1258"/>
      <c r="K295" s="1258"/>
      <c r="L295" s="1258"/>
      <c r="M295" s="1258"/>
      <c r="N295" s="1258"/>
      <c r="O295" s="1258"/>
      <c r="P295" s="1258"/>
      <c r="Q295" s="1258"/>
      <c r="R295" s="1258"/>
      <c r="S295" s="1258"/>
      <c r="T295" s="1258"/>
      <c r="U295" s="1258"/>
      <c r="V295" s="1258"/>
      <c r="W295" s="1258"/>
      <c r="X295" s="1258"/>
      <c r="Y295" s="1258"/>
      <c r="Z295" s="1258"/>
      <c r="AA295" s="1258"/>
    </row>
    <row r="296" spans="1:27" s="43" customFormat="1" x14ac:dyDescent="0.35"/>
    <row r="297" spans="1:27" s="43" customFormat="1" ht="17.25" x14ac:dyDescent="0.45">
      <c r="A297" s="1258" t="s">
        <v>180</v>
      </c>
      <c r="B297" s="1258"/>
      <c r="C297" s="1258"/>
      <c r="D297" s="1258"/>
      <c r="E297" s="1258"/>
      <c r="F297" s="1258"/>
      <c r="G297" s="1258"/>
      <c r="H297" s="1258"/>
      <c r="I297" s="1258"/>
      <c r="J297" s="1258"/>
      <c r="K297" s="1258"/>
      <c r="L297" s="1258"/>
      <c r="M297" s="1258"/>
      <c r="N297" s="1258"/>
      <c r="O297" s="1258"/>
      <c r="P297" s="1258"/>
      <c r="Q297" s="1258"/>
      <c r="R297" s="1258"/>
      <c r="S297" s="1258"/>
      <c r="T297" s="1258"/>
      <c r="U297" s="1258"/>
      <c r="V297" s="1258"/>
      <c r="W297" s="1258"/>
      <c r="X297" s="1258"/>
      <c r="Y297" s="1258"/>
      <c r="Z297" s="1258"/>
      <c r="AA297" s="1258"/>
    </row>
    <row r="298" spans="1:27" s="43" customFormat="1" ht="13.15" thickBot="1" x14ac:dyDescent="0.4"/>
    <row r="299" spans="1:27" s="43" customFormat="1" ht="12.75" customHeight="1" thickBot="1" x14ac:dyDescent="0.4">
      <c r="A299" s="1270" t="s">
        <v>1</v>
      </c>
      <c r="B299" s="1268" t="s">
        <v>34</v>
      </c>
      <c r="C299" s="1268" t="s">
        <v>3</v>
      </c>
      <c r="D299" s="1270" t="s">
        <v>4</v>
      </c>
      <c r="E299" s="1283" t="s">
        <v>35</v>
      </c>
      <c r="F299" s="1270" t="s">
        <v>5</v>
      </c>
      <c r="G299" s="1270" t="s">
        <v>36</v>
      </c>
      <c r="H299" s="1270" t="s">
        <v>37</v>
      </c>
      <c r="I299" s="1270" t="s">
        <v>7</v>
      </c>
      <c r="J299" s="1270" t="s">
        <v>38</v>
      </c>
      <c r="K299" s="1285" t="s">
        <v>8</v>
      </c>
      <c r="L299" s="1286"/>
      <c r="M299" s="1286"/>
      <c r="N299" s="1286"/>
      <c r="O299" s="1286"/>
      <c r="P299" s="1286"/>
      <c r="Q299" s="1286"/>
      <c r="R299" s="1286"/>
      <c r="S299" s="1286"/>
      <c r="T299" s="1286"/>
      <c r="U299" s="1286"/>
      <c r="V299" s="1286"/>
      <c r="W299" s="1286"/>
      <c r="X299" s="1286"/>
      <c r="Y299" s="1286"/>
      <c r="Z299" s="1287"/>
      <c r="AA299" s="1270" t="s">
        <v>11</v>
      </c>
    </row>
    <row r="300" spans="1:27" s="43" customFormat="1" ht="188.25" customHeight="1" thickBot="1" x14ac:dyDescent="0.4">
      <c r="A300" s="1271"/>
      <c r="B300" s="1269"/>
      <c r="C300" s="1269"/>
      <c r="D300" s="1271"/>
      <c r="E300" s="1284"/>
      <c r="F300" s="1271"/>
      <c r="G300" s="1271"/>
      <c r="H300" s="1271"/>
      <c r="I300" s="1271"/>
      <c r="J300" s="1271"/>
      <c r="K300" s="461" t="s">
        <v>9</v>
      </c>
      <c r="L300" s="130" t="s">
        <v>39</v>
      </c>
      <c r="M300" s="461" t="s">
        <v>10</v>
      </c>
      <c r="N300" s="461" t="s">
        <v>40</v>
      </c>
      <c r="O300" s="130" t="s">
        <v>41</v>
      </c>
      <c r="P300" s="461" t="s">
        <v>42</v>
      </c>
      <c r="Q300" s="130" t="s">
        <v>61</v>
      </c>
      <c r="R300" s="130" t="s">
        <v>44</v>
      </c>
      <c r="S300" s="461" t="s">
        <v>45</v>
      </c>
      <c r="T300" s="461" t="s">
        <v>46</v>
      </c>
      <c r="U300" s="461" t="s">
        <v>47</v>
      </c>
      <c r="V300" s="461" t="s">
        <v>48</v>
      </c>
      <c r="W300" s="461" t="s">
        <v>49</v>
      </c>
      <c r="X300" s="461" t="s">
        <v>50</v>
      </c>
      <c r="Y300" s="461" t="s">
        <v>51</v>
      </c>
      <c r="Z300" s="130" t="s">
        <v>69</v>
      </c>
      <c r="AA300" s="1271"/>
    </row>
    <row r="301" spans="1:27" s="43" customFormat="1" ht="17.649999999999999" thickBot="1" x14ac:dyDescent="0.5">
      <c r="A301" s="1288" t="s">
        <v>31</v>
      </c>
      <c r="B301" s="1289"/>
      <c r="C301" s="1289"/>
      <c r="D301" s="1289"/>
      <c r="E301" s="1289"/>
      <c r="F301" s="1289"/>
      <c r="G301" s="1289"/>
      <c r="H301" s="1289"/>
      <c r="I301" s="1289"/>
      <c r="J301" s="1289"/>
      <c r="K301" s="1289"/>
      <c r="L301" s="1289"/>
      <c r="M301" s="1289"/>
      <c r="N301" s="1289"/>
      <c r="O301" s="1289"/>
      <c r="P301" s="1289"/>
      <c r="Q301" s="1289"/>
      <c r="R301" s="1289"/>
      <c r="S301" s="1289"/>
      <c r="T301" s="1289"/>
      <c r="U301" s="1289"/>
      <c r="V301" s="1289"/>
      <c r="W301" s="1289"/>
      <c r="X301" s="1289"/>
      <c r="Y301" s="1289"/>
      <c r="Z301" s="1289"/>
      <c r="AA301" s="1290"/>
    </row>
    <row r="302" spans="1:27" s="43" customFormat="1" ht="39" customHeight="1" x14ac:dyDescent="0.35">
      <c r="A302" s="1291">
        <v>6</v>
      </c>
      <c r="B302" s="1293" t="s">
        <v>25</v>
      </c>
      <c r="C302" s="1295" t="s">
        <v>63</v>
      </c>
      <c r="D302" s="1296">
        <v>1</v>
      </c>
      <c r="E302" s="917" t="s">
        <v>76</v>
      </c>
      <c r="F302" s="567" t="s">
        <v>52</v>
      </c>
      <c r="G302" s="568" t="s">
        <v>124</v>
      </c>
      <c r="H302" s="569"/>
      <c r="I302" s="570">
        <v>1</v>
      </c>
      <c r="J302" s="571">
        <v>92</v>
      </c>
      <c r="K302" s="567">
        <v>16</v>
      </c>
      <c r="L302" s="1038">
        <v>62</v>
      </c>
      <c r="M302" s="572"/>
      <c r="N302" s="572"/>
      <c r="O302" s="572"/>
      <c r="P302" s="572"/>
      <c r="Q302" s="572"/>
      <c r="R302" s="573"/>
      <c r="S302" s="573"/>
      <c r="T302" s="573"/>
      <c r="U302" s="573">
        <v>7</v>
      </c>
      <c r="V302" s="573"/>
      <c r="W302" s="573"/>
      <c r="X302" s="573"/>
      <c r="Y302" s="573"/>
      <c r="Z302" s="574"/>
      <c r="AA302" s="1042">
        <f>SUM(K302:Z302)</f>
        <v>85</v>
      </c>
    </row>
    <row r="303" spans="1:27" s="43" customFormat="1" ht="30.4" x14ac:dyDescent="0.35">
      <c r="A303" s="1292"/>
      <c r="B303" s="1294"/>
      <c r="C303" s="1281"/>
      <c r="D303" s="1297"/>
      <c r="E303" s="498" t="s">
        <v>76</v>
      </c>
      <c r="F303" s="548" t="s">
        <v>52</v>
      </c>
      <c r="G303" s="836" t="s">
        <v>155</v>
      </c>
      <c r="H303" s="550"/>
      <c r="I303" s="551">
        <v>1</v>
      </c>
      <c r="J303" s="552">
        <v>111</v>
      </c>
      <c r="K303" s="548">
        <v>16</v>
      </c>
      <c r="L303" s="553">
        <v>64</v>
      </c>
      <c r="M303" s="553"/>
      <c r="N303" s="553"/>
      <c r="O303" s="553"/>
      <c r="P303" s="553"/>
      <c r="Q303" s="553"/>
      <c r="R303" s="554"/>
      <c r="S303" s="554"/>
      <c r="T303" s="554"/>
      <c r="U303" s="554">
        <v>10</v>
      </c>
      <c r="V303" s="554"/>
      <c r="W303" s="554"/>
      <c r="X303" s="554"/>
      <c r="Y303" s="554"/>
      <c r="Z303" s="555"/>
      <c r="AA303" s="556">
        <f>SUM(K303:Z303)</f>
        <v>90</v>
      </c>
    </row>
    <row r="304" spans="1:27" s="43" customFormat="1" ht="34.9" x14ac:dyDescent="0.35">
      <c r="A304" s="1292"/>
      <c r="B304" s="1294"/>
      <c r="C304" s="1281"/>
      <c r="D304" s="1297"/>
      <c r="E304" s="498" t="s">
        <v>76</v>
      </c>
      <c r="F304" s="548" t="s">
        <v>52</v>
      </c>
      <c r="G304" s="549" t="s">
        <v>170</v>
      </c>
      <c r="H304" s="550"/>
      <c r="I304" s="551">
        <v>1</v>
      </c>
      <c r="J304" s="552">
        <v>21</v>
      </c>
      <c r="K304" s="548"/>
      <c r="L304" s="553">
        <v>16</v>
      </c>
      <c r="M304" s="553"/>
      <c r="N304" s="553"/>
      <c r="O304" s="553"/>
      <c r="P304" s="553"/>
      <c r="Q304" s="553"/>
      <c r="R304" s="554"/>
      <c r="S304" s="554"/>
      <c r="T304" s="554"/>
      <c r="U304" s="554">
        <v>6</v>
      </c>
      <c r="V304" s="554"/>
      <c r="W304" s="554"/>
      <c r="X304" s="554"/>
      <c r="Y304" s="554"/>
      <c r="Z304" s="555"/>
      <c r="AA304" s="556">
        <f>SUM(K304:Z304)</f>
        <v>22</v>
      </c>
    </row>
    <row r="305" spans="1:27" s="43" customFormat="1" ht="27.75" x14ac:dyDescent="0.35">
      <c r="A305" s="1292"/>
      <c r="B305" s="1294"/>
      <c r="C305" s="1281"/>
      <c r="D305" s="1297"/>
      <c r="E305" s="500" t="s">
        <v>76</v>
      </c>
      <c r="F305" s="74" t="s">
        <v>52</v>
      </c>
      <c r="G305" s="522" t="s">
        <v>158</v>
      </c>
      <c r="H305" s="234"/>
      <c r="I305" s="21">
        <v>1</v>
      </c>
      <c r="J305" s="87">
        <v>275</v>
      </c>
      <c r="K305" s="308">
        <v>32</v>
      </c>
      <c r="L305" s="198">
        <v>80</v>
      </c>
      <c r="M305" s="198"/>
      <c r="N305" s="198"/>
      <c r="O305" s="198"/>
      <c r="P305" s="198"/>
      <c r="Q305" s="198"/>
      <c r="R305" s="198"/>
      <c r="S305" s="198"/>
      <c r="T305" s="198"/>
      <c r="U305" s="198">
        <v>11</v>
      </c>
      <c r="V305" s="198"/>
      <c r="W305" s="198"/>
      <c r="X305" s="198"/>
      <c r="Y305" s="198"/>
      <c r="Z305" s="327"/>
      <c r="AA305" s="331">
        <f>SUM(K305:Z305)</f>
        <v>123</v>
      </c>
    </row>
    <row r="306" spans="1:27" s="43" customFormat="1" ht="20.25" thickBot="1" x14ac:dyDescent="0.4">
      <c r="A306" s="1292"/>
      <c r="B306" s="1294"/>
      <c r="C306" s="1281"/>
      <c r="D306" s="1297"/>
      <c r="E306" s="284" t="s">
        <v>55</v>
      </c>
      <c r="F306" s="201"/>
      <c r="G306" s="202"/>
      <c r="H306" s="202"/>
      <c r="I306" s="202"/>
      <c r="J306" s="203"/>
      <c r="K306" s="971">
        <f t="shared" ref="K306:AA306" si="55">SUM(K302:K305)</f>
        <v>64</v>
      </c>
      <c r="L306" s="1039">
        <f t="shared" si="55"/>
        <v>222</v>
      </c>
      <c r="M306" s="355">
        <f t="shared" si="55"/>
        <v>0</v>
      </c>
      <c r="N306" s="209">
        <f t="shared" si="55"/>
        <v>0</v>
      </c>
      <c r="O306" s="209">
        <f t="shared" si="55"/>
        <v>0</v>
      </c>
      <c r="P306" s="355">
        <f t="shared" si="55"/>
        <v>0</v>
      </c>
      <c r="Q306" s="209">
        <f t="shared" si="55"/>
        <v>0</v>
      </c>
      <c r="R306" s="355">
        <f t="shared" si="55"/>
        <v>0</v>
      </c>
      <c r="S306" s="210">
        <f t="shared" si="55"/>
        <v>0</v>
      </c>
      <c r="T306" s="209">
        <f t="shared" si="55"/>
        <v>0</v>
      </c>
      <c r="U306" s="355">
        <f t="shared" si="55"/>
        <v>34</v>
      </c>
      <c r="V306" s="209">
        <f t="shared" si="55"/>
        <v>0</v>
      </c>
      <c r="W306" s="209">
        <f t="shared" si="55"/>
        <v>0</v>
      </c>
      <c r="X306" s="355">
        <f t="shared" si="55"/>
        <v>0</v>
      </c>
      <c r="Y306" s="209">
        <f t="shared" si="55"/>
        <v>0</v>
      </c>
      <c r="Z306" s="355">
        <f t="shared" si="55"/>
        <v>0</v>
      </c>
      <c r="AA306" s="1041">
        <f t="shared" si="55"/>
        <v>320</v>
      </c>
    </row>
    <row r="307" spans="1:27" s="43" customFormat="1" ht="17.649999999999999" x14ac:dyDescent="0.35">
      <c r="A307" s="1292"/>
      <c r="B307" s="1294"/>
      <c r="C307" s="1281"/>
      <c r="D307" s="1297"/>
      <c r="E307" s="482"/>
      <c r="F307" s="122"/>
      <c r="G307" s="115"/>
      <c r="H307" s="115"/>
      <c r="I307" s="240"/>
      <c r="J307" s="123"/>
      <c r="K307" s="317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14"/>
      <c r="Y307" s="314"/>
      <c r="Z307" s="481"/>
      <c r="AA307" s="324">
        <f>SUM(K307:Z307)</f>
        <v>0</v>
      </c>
    </row>
    <row r="308" spans="1:27" s="43" customFormat="1" ht="17.649999999999999" x14ac:dyDescent="0.35">
      <c r="A308" s="1292"/>
      <c r="B308" s="1294"/>
      <c r="C308" s="1281"/>
      <c r="D308" s="1297"/>
      <c r="E308" s="294"/>
      <c r="F308" s="237"/>
      <c r="G308" s="282"/>
      <c r="H308" s="241"/>
      <c r="I308" s="97"/>
      <c r="J308" s="239"/>
      <c r="K308" s="197"/>
      <c r="L308" s="198"/>
      <c r="M308" s="198"/>
      <c r="N308" s="198"/>
      <c r="O308" s="198"/>
      <c r="P308" s="198"/>
      <c r="Q308" s="198"/>
      <c r="R308" s="198"/>
      <c r="S308" s="198"/>
      <c r="T308" s="198"/>
      <c r="U308" s="198"/>
      <c r="V308" s="198"/>
      <c r="W308" s="198"/>
      <c r="X308" s="198"/>
      <c r="Y308" s="198"/>
      <c r="Z308" s="327"/>
      <c r="AA308" s="324">
        <f>SUM(K308:Z308)</f>
        <v>0</v>
      </c>
    </row>
    <row r="309" spans="1:27" s="43" customFormat="1" ht="17.649999999999999" x14ac:dyDescent="0.35">
      <c r="A309" s="1292"/>
      <c r="B309" s="1294"/>
      <c r="C309" s="1281"/>
      <c r="D309" s="1297"/>
      <c r="E309" s="294"/>
      <c r="F309" s="237"/>
      <c r="G309" s="97"/>
      <c r="H309" s="97"/>
      <c r="I309" s="97"/>
      <c r="J309" s="239"/>
      <c r="K309" s="197"/>
      <c r="L309" s="198"/>
      <c r="M309" s="198"/>
      <c r="N309" s="198"/>
      <c r="O309" s="198"/>
      <c r="P309" s="198"/>
      <c r="Q309" s="198"/>
      <c r="R309" s="198"/>
      <c r="S309" s="198"/>
      <c r="T309" s="198"/>
      <c r="U309" s="198"/>
      <c r="V309" s="198"/>
      <c r="W309" s="198"/>
      <c r="X309" s="198"/>
      <c r="Y309" s="198"/>
      <c r="Z309" s="327"/>
      <c r="AA309" s="480">
        <f>SUM(K309:Z309)</f>
        <v>0</v>
      </c>
    </row>
    <row r="310" spans="1:27" s="43" customFormat="1" ht="17.649999999999999" x14ac:dyDescent="0.35">
      <c r="A310" s="1292"/>
      <c r="B310" s="1294"/>
      <c r="C310" s="1281"/>
      <c r="D310" s="1297"/>
      <c r="E310" s="294"/>
      <c r="F310" s="237"/>
      <c r="G310" s="97"/>
      <c r="H310" s="97"/>
      <c r="I310" s="97"/>
      <c r="J310" s="239"/>
      <c r="K310" s="197"/>
      <c r="L310" s="198"/>
      <c r="M310" s="198"/>
      <c r="N310" s="198"/>
      <c r="O310" s="198"/>
      <c r="P310" s="198"/>
      <c r="Q310" s="198"/>
      <c r="R310" s="198"/>
      <c r="S310" s="198"/>
      <c r="T310" s="198"/>
      <c r="U310" s="198"/>
      <c r="V310" s="198"/>
      <c r="W310" s="198"/>
      <c r="X310" s="198"/>
      <c r="Y310" s="198"/>
      <c r="Z310" s="327"/>
      <c r="AA310" s="480">
        <f>SUM(K310:Z310)</f>
        <v>0</v>
      </c>
    </row>
    <row r="311" spans="1:27" s="43" customFormat="1" ht="17.649999999999999" x14ac:dyDescent="0.5">
      <c r="A311" s="1292"/>
      <c r="B311" s="1294"/>
      <c r="C311" s="1281"/>
      <c r="D311" s="1297"/>
      <c r="E311" s="300"/>
      <c r="F311" s="237"/>
      <c r="G311" s="97"/>
      <c r="H311" s="97"/>
      <c r="I311" s="97"/>
      <c r="J311" s="239"/>
      <c r="K311" s="114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239"/>
      <c r="AA311" s="325"/>
    </row>
    <row r="312" spans="1:27" s="43" customFormat="1" ht="20.25" thickBot="1" x14ac:dyDescent="0.55000000000000004">
      <c r="A312" s="1292"/>
      <c r="B312" s="1294"/>
      <c r="C312" s="1281"/>
      <c r="D312" s="1297"/>
      <c r="E312" s="302" t="s">
        <v>56</v>
      </c>
      <c r="F312" s="274"/>
      <c r="G312" s="297"/>
      <c r="H312" s="297"/>
      <c r="I312" s="297"/>
      <c r="J312" s="298"/>
      <c r="K312" s="204">
        <f t="shared" ref="K312:AA312" si="56">SUM(K307:K311)</f>
        <v>0</v>
      </c>
      <c r="L312" s="209">
        <f t="shared" si="56"/>
        <v>0</v>
      </c>
      <c r="M312" s="209">
        <f t="shared" si="56"/>
        <v>0</v>
      </c>
      <c r="N312" s="209">
        <f t="shared" si="56"/>
        <v>0</v>
      </c>
      <c r="O312" s="209">
        <f t="shared" si="56"/>
        <v>0</v>
      </c>
      <c r="P312" s="209">
        <f t="shared" si="56"/>
        <v>0</v>
      </c>
      <c r="Q312" s="209">
        <f t="shared" si="56"/>
        <v>0</v>
      </c>
      <c r="R312" s="209">
        <f t="shared" si="56"/>
        <v>0</v>
      </c>
      <c r="S312" s="209">
        <f t="shared" si="56"/>
        <v>0</v>
      </c>
      <c r="T312" s="209">
        <f t="shared" si="56"/>
        <v>0</v>
      </c>
      <c r="U312" s="209">
        <f t="shared" si="56"/>
        <v>0</v>
      </c>
      <c r="V312" s="209">
        <f t="shared" si="56"/>
        <v>0</v>
      </c>
      <c r="W312" s="209">
        <f t="shared" si="56"/>
        <v>0</v>
      </c>
      <c r="X312" s="209">
        <f t="shared" si="56"/>
        <v>0</v>
      </c>
      <c r="Y312" s="209">
        <f t="shared" si="56"/>
        <v>0</v>
      </c>
      <c r="Z312" s="298">
        <f t="shared" si="56"/>
        <v>0</v>
      </c>
      <c r="AA312" s="326">
        <f t="shared" si="56"/>
        <v>0</v>
      </c>
    </row>
    <row r="313" spans="1:27" s="43" customFormat="1" ht="20.25" thickBot="1" x14ac:dyDescent="0.5">
      <c r="A313" s="1254"/>
      <c r="B313" s="1261"/>
      <c r="C313" s="1249"/>
      <c r="D313" s="1251"/>
      <c r="E313" s="150" t="s">
        <v>58</v>
      </c>
      <c r="F313" s="277"/>
      <c r="G313" s="278"/>
      <c r="H313" s="278"/>
      <c r="I313" s="278"/>
      <c r="J313" s="279"/>
      <c r="K313" s="1063">
        <f t="shared" ref="K313:AA313" si="57">SUM(,K312,K306)</f>
        <v>64</v>
      </c>
      <c r="L313" s="1065">
        <f t="shared" si="57"/>
        <v>222</v>
      </c>
      <c r="M313" s="1066">
        <f t="shared" si="57"/>
        <v>0</v>
      </c>
      <c r="N313" s="1066">
        <f t="shared" si="57"/>
        <v>0</v>
      </c>
      <c r="O313" s="1066">
        <f t="shared" si="57"/>
        <v>0</v>
      </c>
      <c r="P313" s="1066">
        <f t="shared" si="57"/>
        <v>0</v>
      </c>
      <c r="Q313" s="1066">
        <f t="shared" si="57"/>
        <v>0</v>
      </c>
      <c r="R313" s="1066">
        <f t="shared" si="57"/>
        <v>0</v>
      </c>
      <c r="S313" s="1066">
        <f t="shared" si="57"/>
        <v>0</v>
      </c>
      <c r="T313" s="1066">
        <f t="shared" si="57"/>
        <v>0</v>
      </c>
      <c r="U313" s="1066">
        <f t="shared" si="57"/>
        <v>34</v>
      </c>
      <c r="V313" s="1066">
        <f t="shared" si="57"/>
        <v>0</v>
      </c>
      <c r="W313" s="1066">
        <f t="shared" si="57"/>
        <v>0</v>
      </c>
      <c r="X313" s="1067">
        <f t="shared" si="57"/>
        <v>0</v>
      </c>
      <c r="Y313" s="1064">
        <f t="shared" si="57"/>
        <v>0</v>
      </c>
      <c r="Z313" s="281">
        <f t="shared" si="57"/>
        <v>0</v>
      </c>
      <c r="AA313" s="1040">
        <f t="shared" si="57"/>
        <v>320</v>
      </c>
    </row>
    <row r="314" spans="1:27" s="43" customFormat="1" ht="17.649999999999999" x14ac:dyDescent="0.5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523"/>
      <c r="L314" s="1062"/>
      <c r="M314" s="523"/>
      <c r="N314" s="523"/>
      <c r="O314" s="523"/>
      <c r="P314" s="523"/>
      <c r="Q314" s="523"/>
      <c r="R314" s="523"/>
      <c r="S314" s="523"/>
      <c r="T314" s="523"/>
      <c r="U314" s="523"/>
      <c r="V314" s="523"/>
      <c r="W314" s="523"/>
      <c r="X314" s="523"/>
      <c r="Y314" s="523"/>
      <c r="Z314" s="145"/>
      <c r="AA314" s="145"/>
    </row>
    <row r="315" spans="1:27" s="43" customFormat="1" ht="17.649999999999999" x14ac:dyDescent="0.5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</row>
    <row r="316" spans="1:27" s="43" customFormat="1" ht="17.649999999999999" x14ac:dyDescent="0.5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6"/>
      <c r="T316" s="145"/>
      <c r="U316" s="145"/>
      <c r="V316" s="145"/>
      <c r="W316" s="145"/>
      <c r="X316" s="145"/>
      <c r="Y316" s="145"/>
      <c r="Z316" s="145"/>
      <c r="AA316" s="145"/>
    </row>
    <row r="317" spans="1:27" s="43" customFormat="1" ht="17.649999999999999" x14ac:dyDescent="0.5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  <c r="AA317" s="145"/>
    </row>
    <row r="318" spans="1:27" s="43" customFormat="1" ht="17.649999999999999" x14ac:dyDescent="0.5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  <c r="AA318" s="145"/>
    </row>
    <row r="319" spans="1:27" s="43" customFormat="1" ht="17.649999999999999" x14ac:dyDescent="0.5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</row>
    <row r="320" spans="1:27" s="43" customFormat="1" ht="17.649999999999999" x14ac:dyDescent="0.5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6"/>
      <c r="T320" s="145"/>
      <c r="U320" s="145"/>
      <c r="V320" s="145"/>
      <c r="W320" s="145"/>
      <c r="X320" s="145"/>
      <c r="Y320" s="145"/>
      <c r="Z320" s="145"/>
      <c r="AA320" s="145"/>
    </row>
    <row r="321" spans="1:27" s="43" customFormat="1" ht="17.649999999999999" x14ac:dyDescent="0.5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  <c r="AA321" s="145"/>
    </row>
    <row r="322" spans="1:27" s="43" customFormat="1" ht="17.649999999999999" x14ac:dyDescent="0.5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  <c r="AA322" s="145"/>
    </row>
    <row r="323" spans="1:27" s="43" customFormat="1" ht="13.15" thickBot="1" x14ac:dyDescent="0.4"/>
    <row r="324" spans="1:27" ht="12.75" customHeight="1" thickBot="1" x14ac:dyDescent="0.4">
      <c r="A324" s="1270" t="s">
        <v>1</v>
      </c>
      <c r="B324" s="1268" t="s">
        <v>34</v>
      </c>
      <c r="C324" s="1268" t="s">
        <v>3</v>
      </c>
      <c r="D324" s="1270" t="s">
        <v>4</v>
      </c>
      <c r="E324" s="1283" t="s">
        <v>35</v>
      </c>
      <c r="F324" s="1270" t="s">
        <v>5</v>
      </c>
      <c r="G324" s="1270" t="s">
        <v>36</v>
      </c>
      <c r="H324" s="1270" t="s">
        <v>37</v>
      </c>
      <c r="I324" s="1270" t="s">
        <v>7</v>
      </c>
      <c r="J324" s="1270" t="s">
        <v>38</v>
      </c>
      <c r="K324" s="1285" t="s">
        <v>8</v>
      </c>
      <c r="L324" s="1286"/>
      <c r="M324" s="1286"/>
      <c r="N324" s="1286"/>
      <c r="O324" s="1286"/>
      <c r="P324" s="1286"/>
      <c r="Q324" s="1286"/>
      <c r="R324" s="1286"/>
      <c r="S324" s="1286"/>
      <c r="T324" s="1286"/>
      <c r="U324" s="1286"/>
      <c r="V324" s="1286"/>
      <c r="W324" s="1286"/>
      <c r="X324" s="1286"/>
      <c r="Y324" s="1286"/>
      <c r="Z324" s="1287"/>
      <c r="AA324" s="1270" t="s">
        <v>11</v>
      </c>
    </row>
    <row r="325" spans="1:27" ht="188.25" customHeight="1" thickBot="1" x14ac:dyDescent="0.4">
      <c r="A325" s="1298"/>
      <c r="B325" s="1299"/>
      <c r="C325" s="1299"/>
      <c r="D325" s="1298"/>
      <c r="E325" s="1300"/>
      <c r="F325" s="1298"/>
      <c r="G325" s="1298"/>
      <c r="H325" s="1298"/>
      <c r="I325" s="1298"/>
      <c r="J325" s="1298"/>
      <c r="K325" s="463" t="s">
        <v>9</v>
      </c>
      <c r="L325" s="460" t="s">
        <v>39</v>
      </c>
      <c r="M325" s="463" t="s">
        <v>10</v>
      </c>
      <c r="N325" s="463" t="s">
        <v>40</v>
      </c>
      <c r="O325" s="460" t="s">
        <v>41</v>
      </c>
      <c r="P325" s="463" t="s">
        <v>42</v>
      </c>
      <c r="Q325" s="460" t="s">
        <v>61</v>
      </c>
      <c r="R325" s="460" t="s">
        <v>44</v>
      </c>
      <c r="S325" s="463" t="s">
        <v>45</v>
      </c>
      <c r="T325" s="463" t="s">
        <v>46</v>
      </c>
      <c r="U325" s="463" t="s">
        <v>47</v>
      </c>
      <c r="V325" s="463" t="s">
        <v>48</v>
      </c>
      <c r="W325" s="463" t="s">
        <v>49</v>
      </c>
      <c r="X325" s="463" t="s">
        <v>50</v>
      </c>
      <c r="Y325" s="463" t="s">
        <v>51</v>
      </c>
      <c r="Z325" s="460" t="s">
        <v>69</v>
      </c>
      <c r="AA325" s="1298"/>
    </row>
    <row r="326" spans="1:27" ht="17.649999999999999" thickBot="1" x14ac:dyDescent="0.5">
      <c r="A326" s="1301" t="s">
        <v>15</v>
      </c>
      <c r="B326" s="1302"/>
      <c r="C326" s="1302"/>
      <c r="D326" s="1302"/>
      <c r="E326" s="1302"/>
      <c r="F326" s="1302"/>
      <c r="G326" s="1302"/>
      <c r="H326" s="1302"/>
      <c r="I326" s="1302"/>
      <c r="J326" s="1302"/>
      <c r="K326" s="1302"/>
      <c r="L326" s="1302"/>
      <c r="M326" s="1302"/>
      <c r="N326" s="1302"/>
      <c r="O326" s="1302"/>
      <c r="P326" s="1302"/>
      <c r="Q326" s="1302"/>
      <c r="R326" s="1302"/>
      <c r="S326" s="1302"/>
      <c r="T326" s="1302"/>
      <c r="U326" s="1302"/>
      <c r="V326" s="1302"/>
      <c r="W326" s="1302"/>
      <c r="X326" s="1302"/>
      <c r="Y326" s="1302"/>
      <c r="Z326" s="1302"/>
      <c r="AA326" s="1303"/>
    </row>
    <row r="327" spans="1:27" s="43" customFormat="1" ht="28.15" thickBot="1" x14ac:dyDescent="0.4">
      <c r="A327" s="1255">
        <v>6</v>
      </c>
      <c r="B327" s="1262" t="s">
        <v>25</v>
      </c>
      <c r="C327" s="1250" t="s">
        <v>63</v>
      </c>
      <c r="D327" s="1252">
        <v>1</v>
      </c>
      <c r="E327" s="918" t="s">
        <v>98</v>
      </c>
      <c r="F327" s="557" t="s">
        <v>52</v>
      </c>
      <c r="G327" s="979" t="s">
        <v>177</v>
      </c>
      <c r="H327" s="558"/>
      <c r="I327" s="559">
        <v>1</v>
      </c>
      <c r="J327" s="560">
        <v>26</v>
      </c>
      <c r="K327" s="561">
        <v>16</v>
      </c>
      <c r="L327" s="562">
        <v>32</v>
      </c>
      <c r="M327" s="563"/>
      <c r="N327" s="563"/>
      <c r="O327" s="563"/>
      <c r="P327" s="563"/>
      <c r="Q327" s="563"/>
      <c r="R327" s="563"/>
      <c r="S327" s="563"/>
      <c r="T327" s="563"/>
      <c r="U327" s="563">
        <v>4</v>
      </c>
      <c r="V327" s="564"/>
      <c r="W327" s="564"/>
      <c r="X327" s="564"/>
      <c r="Y327" s="564"/>
      <c r="Z327" s="565"/>
      <c r="AA327" s="566">
        <f>SUM(K327:Z327)</f>
        <v>52</v>
      </c>
    </row>
    <row r="328" spans="1:27" s="43" customFormat="1" ht="31.15" thickBot="1" x14ac:dyDescent="0.4">
      <c r="A328" s="1255"/>
      <c r="B328" s="1262"/>
      <c r="C328" s="1250"/>
      <c r="D328" s="1252"/>
      <c r="E328" s="583" t="s">
        <v>98</v>
      </c>
      <c r="F328" s="243" t="s">
        <v>52</v>
      </c>
      <c r="G328" s="893" t="s">
        <v>134</v>
      </c>
      <c r="H328" s="90"/>
      <c r="I328" s="91">
        <v>1</v>
      </c>
      <c r="J328" s="92">
        <v>27</v>
      </c>
      <c r="K328" s="542">
        <v>16</v>
      </c>
      <c r="L328" s="542">
        <v>16</v>
      </c>
      <c r="M328" s="542"/>
      <c r="N328" s="542"/>
      <c r="O328" s="542"/>
      <c r="P328" s="542"/>
      <c r="Q328" s="542"/>
      <c r="R328" s="542"/>
      <c r="S328" s="542"/>
      <c r="T328" s="542"/>
      <c r="U328" s="1006">
        <v>2</v>
      </c>
      <c r="V328" s="80"/>
      <c r="W328" s="80"/>
      <c r="X328" s="80"/>
      <c r="Y328" s="80"/>
      <c r="Z328" s="255"/>
      <c r="AA328" s="66">
        <f>SUM(K328:Z328)</f>
        <v>34</v>
      </c>
    </row>
    <row r="329" spans="1:27" s="43" customFormat="1" ht="35.25" thickBot="1" x14ac:dyDescent="0.4">
      <c r="A329" s="1255"/>
      <c r="B329" s="1262"/>
      <c r="C329" s="1250"/>
      <c r="D329" s="1252"/>
      <c r="E329" s="919" t="s">
        <v>98</v>
      </c>
      <c r="F329" s="889" t="s">
        <v>52</v>
      </c>
      <c r="G329" s="853" t="s">
        <v>171</v>
      </c>
      <c r="H329" s="196"/>
      <c r="I329" s="196" t="s">
        <v>66</v>
      </c>
      <c r="J329" s="247">
        <v>157</v>
      </c>
      <c r="K329" s="152">
        <v>16</v>
      </c>
      <c r="L329" s="12">
        <v>80</v>
      </c>
      <c r="M329" s="12"/>
      <c r="N329" s="12"/>
      <c r="O329" s="12"/>
      <c r="P329" s="12"/>
      <c r="Q329" s="12"/>
      <c r="R329" s="12"/>
      <c r="S329" s="12"/>
      <c r="T329" s="12"/>
      <c r="U329" s="236">
        <v>9</v>
      </c>
      <c r="V329" s="12"/>
      <c r="W329" s="12"/>
      <c r="X329" s="12"/>
      <c r="Y329" s="12"/>
      <c r="Z329" s="338"/>
      <c r="AA329" s="66">
        <f t="shared" ref="AA329" si="58">SUM(K329:Z329)</f>
        <v>105</v>
      </c>
    </row>
    <row r="330" spans="1:27" s="43" customFormat="1" ht="18" thickBot="1" x14ac:dyDescent="0.4">
      <c r="A330" s="1255"/>
      <c r="B330" s="1262"/>
      <c r="C330" s="1250"/>
      <c r="D330" s="1252"/>
      <c r="E330" s="683" t="s">
        <v>131</v>
      </c>
      <c r="F330" s="811" t="s">
        <v>52</v>
      </c>
      <c r="G330" s="814" t="s">
        <v>83</v>
      </c>
      <c r="H330" s="814"/>
      <c r="I330" s="814">
        <v>4</v>
      </c>
      <c r="J330" s="815">
        <v>20</v>
      </c>
      <c r="K330" s="982">
        <v>28</v>
      </c>
      <c r="L330" s="814">
        <v>28</v>
      </c>
      <c r="M330" s="814"/>
      <c r="N330" s="814"/>
      <c r="O330" s="814"/>
      <c r="P330" s="814"/>
      <c r="Q330" s="814"/>
      <c r="R330" s="814"/>
      <c r="S330" s="814"/>
      <c r="T330" s="814"/>
      <c r="U330" s="814">
        <v>2</v>
      </c>
      <c r="V330" s="814"/>
      <c r="W330" s="814"/>
      <c r="X330" s="814"/>
      <c r="Y330" s="814"/>
      <c r="Z330" s="983"/>
      <c r="AA330" s="611">
        <f t="shared" ref="AA330" si="59">SUM(K330:Z330)</f>
        <v>58</v>
      </c>
    </row>
    <row r="331" spans="1:27" s="43" customFormat="1" ht="18" thickBot="1" x14ac:dyDescent="0.4">
      <c r="A331" s="1255"/>
      <c r="B331" s="1262"/>
      <c r="C331" s="1250"/>
      <c r="D331" s="1252"/>
      <c r="E331" s="920" t="s">
        <v>104</v>
      </c>
      <c r="F331" s="890" t="s">
        <v>52</v>
      </c>
      <c r="G331" s="891" t="s">
        <v>53</v>
      </c>
      <c r="H331" s="891"/>
      <c r="I331" s="891">
        <v>4</v>
      </c>
      <c r="J331" s="892">
        <v>1</v>
      </c>
      <c r="K331" s="861"/>
      <c r="L331" s="861"/>
      <c r="M331" s="861"/>
      <c r="N331" s="861"/>
      <c r="O331" s="861"/>
      <c r="P331" s="861"/>
      <c r="Q331" s="861">
        <v>3</v>
      </c>
      <c r="R331" s="861"/>
      <c r="S331" s="861"/>
      <c r="T331" s="861"/>
      <c r="U331" s="861"/>
      <c r="V331" s="861"/>
      <c r="W331" s="861"/>
      <c r="X331" s="861"/>
      <c r="Y331" s="861"/>
      <c r="Z331" s="813"/>
      <c r="AA331" s="803">
        <f t="shared" ref="AA331:AA333" si="60">SUM(K331:Z331)</f>
        <v>3</v>
      </c>
    </row>
    <row r="332" spans="1:27" s="43" customFormat="1" ht="18" thickBot="1" x14ac:dyDescent="0.4">
      <c r="A332" s="1255"/>
      <c r="B332" s="1262"/>
      <c r="C332" s="1250"/>
      <c r="D332" s="1252"/>
      <c r="E332" s="936" t="s">
        <v>105</v>
      </c>
      <c r="F332" s="548" t="s">
        <v>52</v>
      </c>
      <c r="G332" s="553" t="s">
        <v>53</v>
      </c>
      <c r="H332" s="553"/>
      <c r="I332" s="553">
        <v>4</v>
      </c>
      <c r="J332" s="825">
        <v>1</v>
      </c>
      <c r="K332" s="615"/>
      <c r="L332" s="615"/>
      <c r="M332" s="615"/>
      <c r="N332" s="615"/>
      <c r="O332" s="615"/>
      <c r="P332" s="615"/>
      <c r="Q332" s="615"/>
      <c r="R332" s="615"/>
      <c r="S332" s="615">
        <v>2</v>
      </c>
      <c r="T332" s="615"/>
      <c r="U332" s="615"/>
      <c r="V332" s="615"/>
      <c r="W332" s="615"/>
      <c r="X332" s="615"/>
      <c r="Y332" s="615"/>
      <c r="Z332" s="655"/>
      <c r="AA332" s="803">
        <f t="shared" si="60"/>
        <v>2</v>
      </c>
    </row>
    <row r="333" spans="1:27" s="43" customFormat="1" ht="18" thickBot="1" x14ac:dyDescent="0.4">
      <c r="A333" s="1255"/>
      <c r="B333" s="1262"/>
      <c r="C333" s="1250"/>
      <c r="D333" s="1252"/>
      <c r="E333" s="857" t="s">
        <v>100</v>
      </c>
      <c r="F333" s="98" t="s">
        <v>52</v>
      </c>
      <c r="G333" s="282" t="s">
        <v>54</v>
      </c>
      <c r="H333" s="90"/>
      <c r="I333" s="90" t="s">
        <v>101</v>
      </c>
      <c r="J333" s="239">
        <v>3</v>
      </c>
      <c r="K333" s="152"/>
      <c r="L333" s="12"/>
      <c r="M333" s="12"/>
      <c r="N333" s="12"/>
      <c r="O333" s="12"/>
      <c r="P333" s="12"/>
      <c r="Q333" s="12"/>
      <c r="R333" s="12"/>
      <c r="S333" s="562">
        <v>6</v>
      </c>
      <c r="T333" s="12"/>
      <c r="U333" s="236"/>
      <c r="V333" s="12"/>
      <c r="W333" s="12"/>
      <c r="X333" s="12"/>
      <c r="Y333" s="12"/>
      <c r="Z333" s="338"/>
      <c r="AA333" s="852">
        <f t="shared" si="60"/>
        <v>6</v>
      </c>
    </row>
    <row r="334" spans="1:27" s="43" customFormat="1" ht="20.25" thickBot="1" x14ac:dyDescent="0.4">
      <c r="A334" s="1255"/>
      <c r="B334" s="1262"/>
      <c r="C334" s="1250"/>
      <c r="D334" s="1252"/>
      <c r="E334" s="45" t="s">
        <v>55</v>
      </c>
      <c r="F334" s="479"/>
      <c r="G334" s="478"/>
      <c r="H334" s="478"/>
      <c r="I334" s="478"/>
      <c r="J334" s="477"/>
      <c r="K334" s="182">
        <f>SUM(K327:K333)</f>
        <v>76</v>
      </c>
      <c r="L334" s="182">
        <f>SUM(L327:L333)</f>
        <v>156</v>
      </c>
      <c r="M334" s="182">
        <f t="shared" ref="M334:Y334" si="61">SUM(M327:M333)</f>
        <v>0</v>
      </c>
      <c r="N334" s="182">
        <f t="shared" si="61"/>
        <v>0</v>
      </c>
      <c r="O334" s="182">
        <f t="shared" si="61"/>
        <v>0</v>
      </c>
      <c r="P334" s="182">
        <f t="shared" si="61"/>
        <v>0</v>
      </c>
      <c r="Q334" s="182">
        <f t="shared" si="61"/>
        <v>3</v>
      </c>
      <c r="R334" s="182">
        <f t="shared" si="61"/>
        <v>0</v>
      </c>
      <c r="S334" s="182">
        <f t="shared" si="61"/>
        <v>8</v>
      </c>
      <c r="T334" s="182">
        <f t="shared" si="61"/>
        <v>0</v>
      </c>
      <c r="U334" s="182">
        <f t="shared" si="61"/>
        <v>17</v>
      </c>
      <c r="V334" s="182">
        <f t="shared" si="61"/>
        <v>0</v>
      </c>
      <c r="W334" s="182">
        <f t="shared" si="61"/>
        <v>0</v>
      </c>
      <c r="X334" s="182">
        <f t="shared" si="61"/>
        <v>0</v>
      </c>
      <c r="Y334" s="182">
        <f t="shared" si="61"/>
        <v>0</v>
      </c>
      <c r="Z334" s="182">
        <f t="shared" ref="Z334" si="62">SUM(Z327:Z328)</f>
        <v>0</v>
      </c>
      <c r="AA334" s="183">
        <f>SUM(AA327:AA333)</f>
        <v>260</v>
      </c>
    </row>
    <row r="335" spans="1:27" s="248" customFormat="1" ht="18" thickBot="1" x14ac:dyDescent="0.4">
      <c r="A335" s="1255"/>
      <c r="B335" s="1262"/>
      <c r="C335" s="1250"/>
      <c r="D335" s="1252"/>
      <c r="E335" s="307"/>
      <c r="F335" s="126"/>
      <c r="G335" s="127"/>
      <c r="H335" s="127"/>
      <c r="I335" s="475"/>
      <c r="J335" s="474"/>
      <c r="K335" s="816"/>
      <c r="L335" s="817"/>
      <c r="M335" s="259"/>
      <c r="N335" s="259"/>
      <c r="O335" s="259"/>
      <c r="P335" s="259"/>
      <c r="Q335" s="259"/>
      <c r="R335" s="259"/>
      <c r="S335" s="259"/>
      <c r="T335" s="259"/>
      <c r="U335" s="259"/>
      <c r="V335" s="259"/>
      <c r="W335" s="259"/>
      <c r="X335" s="259"/>
      <c r="Y335" s="259"/>
      <c r="Z335" s="473"/>
      <c r="AA335" s="54">
        <f t="shared" ref="AA335:AA339" si="63">SUM(K335:Z335)</f>
        <v>0</v>
      </c>
    </row>
    <row r="336" spans="1:27" s="43" customFormat="1" ht="18" thickBot="1" x14ac:dyDescent="0.4">
      <c r="A336" s="1255"/>
      <c r="B336" s="1262"/>
      <c r="C336" s="1250"/>
      <c r="D336" s="1252"/>
      <c r="E336" s="454"/>
      <c r="F336" s="455"/>
      <c r="G336" s="456"/>
      <c r="H336" s="456"/>
      <c r="I336" s="457"/>
      <c r="J336" s="458"/>
      <c r="K336" s="51"/>
      <c r="L336" s="52"/>
      <c r="M336" s="19"/>
      <c r="N336" s="19"/>
      <c r="O336" s="19"/>
      <c r="P336" s="19"/>
      <c r="Q336" s="19"/>
      <c r="R336" s="19"/>
      <c r="S336" s="124"/>
      <c r="T336" s="110"/>
      <c r="U336" s="110"/>
      <c r="V336" s="110"/>
      <c r="W336" s="110"/>
      <c r="X336" s="110"/>
      <c r="Y336" s="110"/>
      <c r="Z336" s="111"/>
      <c r="AA336" s="41">
        <f t="shared" si="63"/>
        <v>0</v>
      </c>
    </row>
    <row r="337" spans="1:27" s="43" customFormat="1" ht="18" thickBot="1" x14ac:dyDescent="0.4">
      <c r="A337" s="1255"/>
      <c r="B337" s="1262"/>
      <c r="C337" s="1250"/>
      <c r="D337" s="1252"/>
      <c r="E337" s="79"/>
      <c r="F337" s="42"/>
      <c r="G337" s="68"/>
      <c r="H337" s="112"/>
      <c r="I337" s="7"/>
      <c r="J337" s="8"/>
      <c r="K337" s="109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1"/>
      <c r="AA337" s="41">
        <f t="shared" si="63"/>
        <v>0</v>
      </c>
    </row>
    <row r="338" spans="1:27" s="43" customFormat="1" ht="18" thickBot="1" x14ac:dyDescent="0.4">
      <c r="A338" s="1255"/>
      <c r="B338" s="1262"/>
      <c r="C338" s="1250"/>
      <c r="D338" s="1252"/>
      <c r="E338" s="472"/>
      <c r="F338" s="471"/>
      <c r="G338" s="252"/>
      <c r="H338" s="470"/>
      <c r="I338" s="469"/>
      <c r="J338" s="468"/>
      <c r="K338" s="18"/>
      <c r="L338" s="19"/>
      <c r="M338" s="19"/>
      <c r="N338" s="19"/>
      <c r="O338" s="19"/>
      <c r="P338" s="19"/>
      <c r="Q338" s="19"/>
      <c r="R338" s="19"/>
      <c r="S338" s="124"/>
      <c r="T338" s="110"/>
      <c r="U338" s="110"/>
      <c r="V338" s="110"/>
      <c r="W338" s="110"/>
      <c r="X338" s="110"/>
      <c r="Y338" s="110"/>
      <c r="Z338" s="111"/>
      <c r="AA338" s="41">
        <f t="shared" si="63"/>
        <v>0</v>
      </c>
    </row>
    <row r="339" spans="1:27" s="43" customFormat="1" ht="18" thickBot="1" x14ac:dyDescent="0.4">
      <c r="A339" s="1255"/>
      <c r="B339" s="1262"/>
      <c r="C339" s="1250"/>
      <c r="D339" s="1252"/>
      <c r="E339" s="44"/>
      <c r="F339" s="42"/>
      <c r="G339" s="7"/>
      <c r="H339" s="7"/>
      <c r="I339" s="7"/>
      <c r="J339" s="8"/>
      <c r="K339" s="6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12"/>
      <c r="Y339" s="12"/>
      <c r="Z339" s="13"/>
      <c r="AA339" s="41">
        <f t="shared" si="63"/>
        <v>0</v>
      </c>
    </row>
    <row r="340" spans="1:27" s="43" customFormat="1" ht="18" thickBot="1" x14ac:dyDescent="0.55000000000000004">
      <c r="A340" s="1255"/>
      <c r="B340" s="1262"/>
      <c r="C340" s="1250"/>
      <c r="D340" s="1252"/>
      <c r="E340" s="47"/>
      <c r="F340" s="42"/>
      <c r="G340" s="7"/>
      <c r="H340" s="7"/>
      <c r="I340" s="7"/>
      <c r="J340" s="8"/>
      <c r="K340" s="6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8"/>
      <c r="AA340" s="131"/>
    </row>
    <row r="341" spans="1:27" s="43" customFormat="1" ht="20.25" thickBot="1" x14ac:dyDescent="0.55000000000000004">
      <c r="A341" s="1255"/>
      <c r="B341" s="1262"/>
      <c r="C341" s="1250"/>
      <c r="D341" s="1252"/>
      <c r="E341" s="132" t="s">
        <v>56</v>
      </c>
      <c r="F341" s="133"/>
      <c r="G341" s="34"/>
      <c r="H341" s="34"/>
      <c r="I341" s="34"/>
      <c r="J341" s="134"/>
      <c r="K341" s="178">
        <f t="shared" ref="K341:AA341" si="64">SUM(K335:K340)</f>
        <v>0</v>
      </c>
      <c r="L341" s="178">
        <f t="shared" si="64"/>
        <v>0</v>
      </c>
      <c r="M341" s="178">
        <f t="shared" si="64"/>
        <v>0</v>
      </c>
      <c r="N341" s="178">
        <f t="shared" si="64"/>
        <v>0</v>
      </c>
      <c r="O341" s="178">
        <f t="shared" si="64"/>
        <v>0</v>
      </c>
      <c r="P341" s="178">
        <f t="shared" si="64"/>
        <v>0</v>
      </c>
      <c r="Q341" s="178">
        <f t="shared" si="64"/>
        <v>0</v>
      </c>
      <c r="R341" s="178">
        <f t="shared" si="64"/>
        <v>0</v>
      </c>
      <c r="S341" s="178">
        <f t="shared" si="64"/>
        <v>0</v>
      </c>
      <c r="T341" s="178">
        <f t="shared" si="64"/>
        <v>0</v>
      </c>
      <c r="U341" s="178">
        <f t="shared" si="64"/>
        <v>0</v>
      </c>
      <c r="V341" s="178">
        <f t="shared" si="64"/>
        <v>0</v>
      </c>
      <c r="W341" s="178">
        <f t="shared" si="64"/>
        <v>0</v>
      </c>
      <c r="X341" s="178">
        <f t="shared" si="64"/>
        <v>0</v>
      </c>
      <c r="Y341" s="178">
        <f t="shared" si="64"/>
        <v>0</v>
      </c>
      <c r="Z341" s="134">
        <f t="shared" si="64"/>
        <v>0</v>
      </c>
      <c r="AA341" s="184">
        <f t="shared" si="64"/>
        <v>0</v>
      </c>
    </row>
    <row r="342" spans="1:27" s="43" customFormat="1" ht="20.25" thickBot="1" x14ac:dyDescent="0.5">
      <c r="A342" s="1255"/>
      <c r="B342" s="1262"/>
      <c r="C342" s="1250"/>
      <c r="D342" s="1248"/>
      <c r="E342" s="150" t="s">
        <v>59</v>
      </c>
      <c r="F342" s="462"/>
      <c r="G342" s="142"/>
      <c r="H342" s="142"/>
      <c r="I342" s="142"/>
      <c r="J342" s="143"/>
      <c r="K342" s="180">
        <f t="shared" ref="K342:AA342" si="65">SUM(,K341,K334)</f>
        <v>76</v>
      </c>
      <c r="L342" s="180">
        <f t="shared" si="65"/>
        <v>156</v>
      </c>
      <c r="M342" s="180">
        <f t="shared" si="65"/>
        <v>0</v>
      </c>
      <c r="N342" s="180">
        <f t="shared" si="65"/>
        <v>0</v>
      </c>
      <c r="O342" s="180">
        <f t="shared" si="65"/>
        <v>0</v>
      </c>
      <c r="P342" s="180">
        <f t="shared" si="65"/>
        <v>0</v>
      </c>
      <c r="Q342" s="180">
        <f t="shared" si="65"/>
        <v>3</v>
      </c>
      <c r="R342" s="180">
        <f t="shared" si="65"/>
        <v>0</v>
      </c>
      <c r="S342" s="180">
        <f t="shared" si="65"/>
        <v>8</v>
      </c>
      <c r="T342" s="180">
        <f t="shared" si="65"/>
        <v>0</v>
      </c>
      <c r="U342" s="180">
        <f t="shared" si="65"/>
        <v>17</v>
      </c>
      <c r="V342" s="180">
        <f t="shared" si="65"/>
        <v>0</v>
      </c>
      <c r="W342" s="180">
        <f t="shared" si="65"/>
        <v>0</v>
      </c>
      <c r="X342" s="180">
        <f t="shared" si="65"/>
        <v>0</v>
      </c>
      <c r="Y342" s="180">
        <f t="shared" si="65"/>
        <v>0</v>
      </c>
      <c r="Z342" s="180">
        <f t="shared" si="65"/>
        <v>0</v>
      </c>
      <c r="AA342" s="180">
        <f t="shared" si="65"/>
        <v>260</v>
      </c>
    </row>
    <row r="343" spans="1:27" s="43" customFormat="1" ht="20.25" customHeight="1" thickBot="1" x14ac:dyDescent="0.5">
      <c r="A343" s="1255"/>
      <c r="B343" s="1262"/>
      <c r="C343" s="1250"/>
      <c r="D343" s="1248"/>
      <c r="E343" s="1266"/>
      <c r="F343" s="1266"/>
      <c r="G343" s="1266"/>
      <c r="H343" s="1266"/>
      <c r="I343" s="1266"/>
      <c r="J343" s="1266"/>
      <c r="K343" s="1257"/>
      <c r="L343" s="1257"/>
      <c r="M343" s="1257"/>
      <c r="N343" s="1257"/>
      <c r="O343" s="1257"/>
      <c r="P343" s="1257"/>
      <c r="Q343" s="1257"/>
      <c r="R343" s="1257"/>
      <c r="S343" s="1257"/>
      <c r="T343" s="1257"/>
      <c r="U343" s="1257"/>
      <c r="V343" s="1257"/>
      <c r="W343" s="1257"/>
      <c r="X343" s="1257"/>
      <c r="Y343" s="1257"/>
      <c r="Z343" s="1257"/>
      <c r="AA343" s="1276">
        <f>SUM(AA342,AA313)</f>
        <v>580</v>
      </c>
    </row>
    <row r="344" spans="1:27" s="43" customFormat="1" ht="20.25" customHeight="1" thickBot="1" x14ac:dyDescent="0.5">
      <c r="A344" s="1255"/>
      <c r="B344" s="1262"/>
      <c r="C344" s="1250"/>
      <c r="D344" s="1248"/>
      <c r="E344" s="141" t="s">
        <v>60</v>
      </c>
      <c r="F344" s="1257"/>
      <c r="G344" s="1257"/>
      <c r="H344" s="1257"/>
      <c r="I344" s="1257"/>
      <c r="J344" s="1257"/>
      <c r="K344" s="180">
        <f t="shared" ref="K344:Z344" si="66">SUM(K342,K313)</f>
        <v>140</v>
      </c>
      <c r="L344" s="180">
        <f t="shared" si="66"/>
        <v>378</v>
      </c>
      <c r="M344" s="180">
        <f t="shared" si="66"/>
        <v>0</v>
      </c>
      <c r="N344" s="180">
        <f t="shared" si="66"/>
        <v>0</v>
      </c>
      <c r="O344" s="180">
        <f t="shared" si="66"/>
        <v>0</v>
      </c>
      <c r="P344" s="180">
        <f t="shared" si="66"/>
        <v>0</v>
      </c>
      <c r="Q344" s="180">
        <f t="shared" si="66"/>
        <v>3</v>
      </c>
      <c r="R344" s="180">
        <f t="shared" si="66"/>
        <v>0</v>
      </c>
      <c r="S344" s="180">
        <f t="shared" si="66"/>
        <v>8</v>
      </c>
      <c r="T344" s="180">
        <f t="shared" si="66"/>
        <v>0</v>
      </c>
      <c r="U344" s="180">
        <f t="shared" si="66"/>
        <v>51</v>
      </c>
      <c r="V344" s="180">
        <f t="shared" si="66"/>
        <v>0</v>
      </c>
      <c r="W344" s="180">
        <f t="shared" si="66"/>
        <v>0</v>
      </c>
      <c r="X344" s="180">
        <f t="shared" si="66"/>
        <v>0</v>
      </c>
      <c r="Y344" s="180">
        <f t="shared" si="66"/>
        <v>0</v>
      </c>
      <c r="Z344" s="180">
        <f t="shared" si="66"/>
        <v>0</v>
      </c>
      <c r="AA344" s="1276"/>
    </row>
    <row r="345" spans="1:27" ht="17.649999999999999" x14ac:dyDescent="0.5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</row>
    <row r="346" spans="1:27" ht="17.649999999999999" x14ac:dyDescent="0.5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</row>
    <row r="347" spans="1:27" s="43" customFormat="1" ht="17.649999999999999" x14ac:dyDescent="0.5">
      <c r="A347" s="1247" t="s">
        <v>195</v>
      </c>
      <c r="B347" s="1247"/>
      <c r="C347" s="1247"/>
      <c r="D347" s="1247"/>
      <c r="E347" s="1247"/>
      <c r="F347" s="1247"/>
      <c r="G347" s="1247"/>
      <c r="H347" s="1247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  <c r="AA347" s="145"/>
    </row>
    <row r="348" spans="1:27" s="43" customFormat="1" ht="17.649999999999999" x14ac:dyDescent="0.5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6" t="s">
        <v>193</v>
      </c>
      <c r="T348" s="145"/>
      <c r="U348" s="145"/>
      <c r="V348" s="145"/>
      <c r="W348" s="145"/>
      <c r="X348" s="145"/>
      <c r="Y348" s="145"/>
      <c r="Z348" s="145"/>
      <c r="AA348" s="145"/>
    </row>
    <row r="349" spans="1:27" s="43" customFormat="1" ht="17.649999999999999" x14ac:dyDescent="0.5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/>
    </row>
    <row r="350" spans="1:27" s="43" customFormat="1" ht="17.649999999999999" x14ac:dyDescent="0.5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  <c r="AA350" s="145"/>
    </row>
    <row r="351" spans="1:27" s="43" customFormat="1" ht="17.649999999999999" x14ac:dyDescent="0.5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  <c r="AA351" s="145"/>
    </row>
    <row r="352" spans="1:27" s="43" customFormat="1" ht="17.25" customHeight="1" x14ac:dyDescent="0.5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6" t="s">
        <v>194</v>
      </c>
      <c r="T352" s="145"/>
      <c r="U352" s="145"/>
      <c r="V352" s="145"/>
      <c r="W352" s="145"/>
      <c r="X352" s="145"/>
      <c r="Y352" s="145"/>
      <c r="Z352" s="145"/>
      <c r="AA352" s="145"/>
    </row>
    <row r="353" spans="1:29" s="43" customFormat="1" ht="17.25" customHeight="1" x14ac:dyDescent="0.5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6"/>
      <c r="T353" s="145"/>
      <c r="U353" s="145"/>
      <c r="V353" s="145"/>
      <c r="W353" s="145"/>
      <c r="X353" s="145"/>
      <c r="Y353" s="145"/>
      <c r="Z353" s="145"/>
      <c r="AA353" s="145"/>
    </row>
    <row r="354" spans="1:29" s="43" customFormat="1" ht="17.25" customHeight="1" x14ac:dyDescent="0.5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6"/>
      <c r="T354" s="145"/>
      <c r="U354" s="145"/>
      <c r="V354" s="145"/>
      <c r="W354" s="145"/>
      <c r="X354" s="145"/>
      <c r="Y354" s="145"/>
      <c r="Z354" s="145"/>
      <c r="AA354" s="145"/>
    </row>
    <row r="355" spans="1:29" s="43" customFormat="1" ht="20.25" customHeight="1" x14ac:dyDescent="0.45">
      <c r="A355" s="1258" t="s">
        <v>0</v>
      </c>
      <c r="B355" s="1258"/>
      <c r="C355" s="1258"/>
      <c r="D355" s="1258"/>
      <c r="E355" s="1258"/>
      <c r="F355" s="1258"/>
      <c r="G355" s="1258"/>
      <c r="H355" s="1258"/>
      <c r="I355" s="1258"/>
      <c r="J355" s="1258"/>
      <c r="K355" s="1258"/>
      <c r="L355" s="1258"/>
      <c r="M355" s="1258"/>
      <c r="N355" s="1258"/>
      <c r="O355" s="1258"/>
      <c r="P355" s="1258"/>
      <c r="Q355" s="1258"/>
      <c r="R355" s="1258"/>
      <c r="S355" s="1258"/>
      <c r="T355" s="1258"/>
      <c r="U355" s="1258"/>
      <c r="V355" s="1258"/>
      <c r="W355" s="1258"/>
      <c r="X355" s="1258"/>
      <c r="Y355" s="1258"/>
      <c r="Z355" s="1258"/>
      <c r="AA355" s="1258"/>
    </row>
    <row r="356" spans="1:29" s="43" customFormat="1" x14ac:dyDescent="0.35"/>
    <row r="357" spans="1:29" s="43" customFormat="1" ht="17.25" x14ac:dyDescent="0.45">
      <c r="A357" s="1258" t="s">
        <v>180</v>
      </c>
      <c r="B357" s="1258"/>
      <c r="C357" s="1258"/>
      <c r="D357" s="1258"/>
      <c r="E357" s="1258"/>
      <c r="F357" s="1258"/>
      <c r="G357" s="1258"/>
      <c r="H357" s="1258"/>
      <c r="I357" s="1258"/>
      <c r="J357" s="1258"/>
      <c r="K357" s="1258"/>
      <c r="L357" s="1258"/>
      <c r="M357" s="1258"/>
      <c r="N357" s="1258"/>
      <c r="O357" s="1258"/>
      <c r="P357" s="1258"/>
      <c r="Q357" s="1258"/>
      <c r="R357" s="1258"/>
      <c r="S357" s="1258"/>
      <c r="T357" s="1258"/>
      <c r="U357" s="1258"/>
      <c r="V357" s="1258"/>
      <c r="W357" s="1258"/>
      <c r="X357" s="1258"/>
      <c r="Y357" s="1258"/>
      <c r="Z357" s="1258"/>
      <c r="AA357" s="1258"/>
    </row>
    <row r="358" spans="1:29" s="43" customFormat="1" ht="13.15" thickBot="1" x14ac:dyDescent="0.4"/>
    <row r="359" spans="1:29" s="43" customFormat="1" ht="17.649999999999999" thickBot="1" x14ac:dyDescent="0.4">
      <c r="A359" s="1248" t="s">
        <v>1</v>
      </c>
      <c r="B359" s="1256" t="s">
        <v>34</v>
      </c>
      <c r="C359" s="1256" t="s">
        <v>3</v>
      </c>
      <c r="D359" s="1248" t="s">
        <v>4</v>
      </c>
      <c r="E359" s="1257" t="s">
        <v>35</v>
      </c>
      <c r="F359" s="1248" t="s">
        <v>5</v>
      </c>
      <c r="G359" s="1248" t="s">
        <v>36</v>
      </c>
      <c r="H359" s="1248" t="s">
        <v>37</v>
      </c>
      <c r="I359" s="1248" t="s">
        <v>7</v>
      </c>
      <c r="J359" s="1248" t="s">
        <v>38</v>
      </c>
      <c r="K359" s="1257" t="s">
        <v>8</v>
      </c>
      <c r="L359" s="1257"/>
      <c r="M359" s="1257"/>
      <c r="N359" s="1257"/>
      <c r="O359" s="1257"/>
      <c r="P359" s="1257"/>
      <c r="Q359" s="1257"/>
      <c r="R359" s="1257"/>
      <c r="S359" s="1257"/>
      <c r="T359" s="1257"/>
      <c r="U359" s="1257"/>
      <c r="V359" s="1257"/>
      <c r="W359" s="1257"/>
      <c r="X359" s="1257"/>
      <c r="Y359" s="1257"/>
      <c r="Z359" s="1257"/>
      <c r="AA359" s="1248" t="s">
        <v>11</v>
      </c>
    </row>
    <row r="360" spans="1:29" s="43" customFormat="1" ht="175.15" thickBot="1" x14ac:dyDescent="0.4">
      <c r="A360" s="1248"/>
      <c r="B360" s="1256"/>
      <c r="C360" s="1256"/>
      <c r="D360" s="1248"/>
      <c r="E360" s="1257"/>
      <c r="F360" s="1248"/>
      <c r="G360" s="1248"/>
      <c r="H360" s="1248"/>
      <c r="I360" s="1248"/>
      <c r="J360" s="1248"/>
      <c r="K360" s="461" t="s">
        <v>9</v>
      </c>
      <c r="L360" s="130" t="s">
        <v>39</v>
      </c>
      <c r="M360" s="461" t="s">
        <v>10</v>
      </c>
      <c r="N360" s="461" t="s">
        <v>40</v>
      </c>
      <c r="O360" s="130" t="s">
        <v>41</v>
      </c>
      <c r="P360" s="461" t="s">
        <v>42</v>
      </c>
      <c r="Q360" s="130" t="s">
        <v>61</v>
      </c>
      <c r="R360" s="130" t="s">
        <v>44</v>
      </c>
      <c r="S360" s="461" t="s">
        <v>45</v>
      </c>
      <c r="T360" s="461" t="s">
        <v>46</v>
      </c>
      <c r="U360" s="461" t="s">
        <v>47</v>
      </c>
      <c r="V360" s="461" t="s">
        <v>48</v>
      </c>
      <c r="W360" s="461" t="s">
        <v>49</v>
      </c>
      <c r="X360" s="461" t="s">
        <v>50</v>
      </c>
      <c r="Y360" s="461" t="s">
        <v>51</v>
      </c>
      <c r="Z360" s="130" t="s">
        <v>69</v>
      </c>
      <c r="AA360" s="1248"/>
    </row>
    <row r="361" spans="1:29" s="125" customFormat="1" ht="17.649999999999999" thickBot="1" x14ac:dyDescent="0.5">
      <c r="A361" s="1263" t="s">
        <v>31</v>
      </c>
      <c r="B361" s="1263"/>
      <c r="C361" s="1263"/>
      <c r="D361" s="1263"/>
      <c r="E361" s="1264"/>
      <c r="F361" s="1264"/>
      <c r="G361" s="1264"/>
      <c r="H361" s="1264"/>
      <c r="I361" s="1264"/>
      <c r="J361" s="1264"/>
      <c r="K361" s="1264"/>
      <c r="L361" s="1264"/>
      <c r="M361" s="1264"/>
      <c r="N361" s="1264"/>
      <c r="O361" s="1264"/>
      <c r="P361" s="1264"/>
      <c r="Q361" s="1264"/>
      <c r="R361" s="1264"/>
      <c r="S361" s="1264"/>
      <c r="T361" s="1264"/>
      <c r="U361" s="1264"/>
      <c r="V361" s="1264"/>
      <c r="W361" s="1264"/>
      <c r="X361" s="1264"/>
      <c r="Y361" s="1264"/>
      <c r="Z361" s="1264"/>
      <c r="AA361" s="1264"/>
      <c r="AB361" s="43"/>
      <c r="AC361" s="43"/>
    </row>
    <row r="362" spans="1:29" s="43" customFormat="1" ht="18" thickBot="1" x14ac:dyDescent="0.4">
      <c r="A362" s="1255">
        <v>7</v>
      </c>
      <c r="B362" s="1262" t="s">
        <v>67</v>
      </c>
      <c r="C362" s="1250" t="s">
        <v>63</v>
      </c>
      <c r="D362" s="1252">
        <v>1</v>
      </c>
      <c r="E362" s="917" t="s">
        <v>91</v>
      </c>
      <c r="F362" s="663" t="s">
        <v>52</v>
      </c>
      <c r="G362" s="569" t="s">
        <v>54</v>
      </c>
      <c r="H362" s="569"/>
      <c r="I362" s="570">
        <v>4</v>
      </c>
      <c r="J362" s="723">
        <v>20</v>
      </c>
      <c r="K362" s="724">
        <v>32</v>
      </c>
      <c r="L362" s="573"/>
      <c r="M362" s="573"/>
      <c r="N362" s="573">
        <v>5</v>
      </c>
      <c r="O362" s="573">
        <v>2</v>
      </c>
      <c r="P362" s="573"/>
      <c r="Q362" s="573"/>
      <c r="R362" s="573"/>
      <c r="S362" s="573"/>
      <c r="T362" s="573"/>
      <c r="U362" s="573">
        <v>2</v>
      </c>
      <c r="V362" s="573"/>
      <c r="W362" s="573"/>
      <c r="X362" s="573"/>
      <c r="Y362" s="573"/>
      <c r="Z362" s="574"/>
      <c r="AA362" s="725">
        <f t="shared" ref="AA362:AA368" si="67">SUM(K362:Z362)</f>
        <v>41</v>
      </c>
    </row>
    <row r="363" spans="1:29" s="43" customFormat="1" ht="35.65" thickBot="1" x14ac:dyDescent="0.4">
      <c r="A363" s="1255"/>
      <c r="B363" s="1262"/>
      <c r="C363" s="1250"/>
      <c r="D363" s="1252"/>
      <c r="E363" s="500" t="s">
        <v>96</v>
      </c>
      <c r="F363" s="726" t="s">
        <v>52</v>
      </c>
      <c r="G363" s="593" t="s">
        <v>94</v>
      </c>
      <c r="H363" s="727"/>
      <c r="I363" s="551">
        <v>4</v>
      </c>
      <c r="J363" s="728">
        <v>32</v>
      </c>
      <c r="K363" s="592">
        <v>24</v>
      </c>
      <c r="L363" s="554">
        <v>64</v>
      </c>
      <c r="M363" s="554"/>
      <c r="N363" s="554"/>
      <c r="O363" s="554"/>
      <c r="P363" s="554"/>
      <c r="Q363" s="554"/>
      <c r="R363" s="554"/>
      <c r="S363" s="554"/>
      <c r="T363" s="554"/>
      <c r="U363" s="554">
        <v>3</v>
      </c>
      <c r="V363" s="554"/>
      <c r="W363" s="554"/>
      <c r="X363" s="554"/>
      <c r="Y363" s="554"/>
      <c r="Z363" s="555"/>
      <c r="AA363" s="729">
        <f t="shared" si="67"/>
        <v>91</v>
      </c>
    </row>
    <row r="364" spans="1:29" s="43" customFormat="1" ht="18" thickBot="1" x14ac:dyDescent="0.4">
      <c r="A364" s="1255"/>
      <c r="B364" s="1262"/>
      <c r="C364" s="1250"/>
      <c r="D364" s="1252"/>
      <c r="E364" s="583" t="s">
        <v>75</v>
      </c>
      <c r="F364" s="579" t="s">
        <v>52</v>
      </c>
      <c r="G364" s="550" t="s">
        <v>64</v>
      </c>
      <c r="H364" s="550"/>
      <c r="I364" s="551">
        <v>1</v>
      </c>
      <c r="J364" s="728">
        <v>32</v>
      </c>
      <c r="K364" s="592"/>
      <c r="L364" s="554">
        <v>16</v>
      </c>
      <c r="M364" s="554"/>
      <c r="N364" s="554"/>
      <c r="O364" s="554"/>
      <c r="P364" s="554"/>
      <c r="Q364" s="554"/>
      <c r="R364" s="554"/>
      <c r="S364" s="554"/>
      <c r="T364" s="554"/>
      <c r="U364" s="554">
        <v>1</v>
      </c>
      <c r="V364" s="554"/>
      <c r="W364" s="554"/>
      <c r="X364" s="554"/>
      <c r="Y364" s="554"/>
      <c r="Z364" s="555"/>
      <c r="AA364" s="556">
        <f t="shared" si="67"/>
        <v>17</v>
      </c>
    </row>
    <row r="365" spans="1:29" s="43" customFormat="1" ht="18" thickBot="1" x14ac:dyDescent="0.4">
      <c r="A365" s="1255"/>
      <c r="B365" s="1262"/>
      <c r="C365" s="1250"/>
      <c r="D365" s="1252"/>
      <c r="E365" s="683" t="s">
        <v>75</v>
      </c>
      <c r="F365" s="748" t="s">
        <v>52</v>
      </c>
      <c r="G365" s="749" t="s">
        <v>113</v>
      </c>
      <c r="H365" s="749"/>
      <c r="I365" s="749" t="s">
        <v>66</v>
      </c>
      <c r="J365" s="750">
        <v>24</v>
      </c>
      <c r="K365" s="548"/>
      <c r="L365" s="553">
        <v>16</v>
      </c>
      <c r="M365" s="553"/>
      <c r="N365" s="553"/>
      <c r="O365" s="553"/>
      <c r="P365" s="553"/>
      <c r="Q365" s="553"/>
      <c r="R365" s="553"/>
      <c r="S365" s="553"/>
      <c r="T365" s="553"/>
      <c r="U365" s="553">
        <v>2</v>
      </c>
      <c r="V365" s="553"/>
      <c r="W365" s="553"/>
      <c r="X365" s="553"/>
      <c r="Y365" s="553"/>
      <c r="Z365" s="584"/>
      <c r="AA365" s="556">
        <f t="shared" si="67"/>
        <v>18</v>
      </c>
    </row>
    <row r="366" spans="1:29" s="43" customFormat="1" ht="18" thickBot="1" x14ac:dyDescent="0.4">
      <c r="A366" s="1255"/>
      <c r="B366" s="1262"/>
      <c r="C366" s="1250"/>
      <c r="D366" s="1252"/>
      <c r="E366" s="857" t="s">
        <v>75</v>
      </c>
      <c r="F366" s="751" t="s">
        <v>52</v>
      </c>
      <c r="G366" s="752" t="s">
        <v>114</v>
      </c>
      <c r="H366" s="607"/>
      <c r="I366" s="753">
        <v>1</v>
      </c>
      <c r="J366" s="754" t="s">
        <v>122</v>
      </c>
      <c r="K366" s="592"/>
      <c r="L366" s="554">
        <v>32</v>
      </c>
      <c r="M366" s="553"/>
      <c r="N366" s="553"/>
      <c r="O366" s="553"/>
      <c r="P366" s="553"/>
      <c r="Q366" s="553"/>
      <c r="R366" s="553"/>
      <c r="S366" s="553"/>
      <c r="T366" s="553"/>
      <c r="U366" s="553">
        <v>3</v>
      </c>
      <c r="V366" s="553"/>
      <c r="W366" s="553"/>
      <c r="X366" s="553"/>
      <c r="Y366" s="553"/>
      <c r="Z366" s="584"/>
      <c r="AA366" s="556">
        <f t="shared" si="67"/>
        <v>35</v>
      </c>
    </row>
    <row r="367" spans="1:29" s="43" customFormat="1" ht="18" thickBot="1" x14ac:dyDescent="0.4">
      <c r="A367" s="1255"/>
      <c r="B367" s="1262"/>
      <c r="C367" s="1250"/>
      <c r="D367" s="1252"/>
      <c r="E367" s="834" t="s">
        <v>130</v>
      </c>
      <c r="F367" s="787" t="s">
        <v>52</v>
      </c>
      <c r="G367" s="855" t="s">
        <v>83</v>
      </c>
      <c r="H367" s="612"/>
      <c r="I367" s="551"/>
      <c r="J367" s="587" t="s">
        <v>142</v>
      </c>
      <c r="K367" s="580">
        <v>28</v>
      </c>
      <c r="L367" s="741">
        <v>28</v>
      </c>
      <c r="M367" s="658"/>
      <c r="N367" s="788"/>
      <c r="O367" s="789"/>
      <c r="P367" s="789"/>
      <c r="Q367" s="789"/>
      <c r="R367" s="658"/>
      <c r="S367" s="789"/>
      <c r="T367" s="789"/>
      <c r="U367" s="789">
        <v>2</v>
      </c>
      <c r="V367" s="658"/>
      <c r="W367" s="788"/>
      <c r="X367" s="789"/>
      <c r="Y367" s="658"/>
      <c r="Z367" s="584"/>
      <c r="AA367" s="856">
        <f t="shared" si="67"/>
        <v>58</v>
      </c>
    </row>
    <row r="368" spans="1:29" s="43" customFormat="1" ht="46.5" thickBot="1" x14ac:dyDescent="0.4">
      <c r="A368" s="1255"/>
      <c r="B368" s="1262"/>
      <c r="C368" s="1250"/>
      <c r="D368" s="1252"/>
      <c r="E368" s="949" t="s">
        <v>76</v>
      </c>
      <c r="F368" s="579" t="s">
        <v>52</v>
      </c>
      <c r="G368" s="730" t="s">
        <v>111</v>
      </c>
      <c r="H368" s="727" t="s">
        <v>179</v>
      </c>
      <c r="I368" s="551">
        <v>1</v>
      </c>
      <c r="J368" s="728"/>
      <c r="K368" s="592"/>
      <c r="L368" s="554">
        <v>96</v>
      </c>
      <c r="M368" s="554"/>
      <c r="N368" s="554"/>
      <c r="O368" s="554"/>
      <c r="P368" s="554"/>
      <c r="Q368" s="554"/>
      <c r="R368" s="554"/>
      <c r="S368" s="554"/>
      <c r="T368" s="554"/>
      <c r="U368" s="554">
        <v>9</v>
      </c>
      <c r="V368" s="554"/>
      <c r="W368" s="554"/>
      <c r="X368" s="554"/>
      <c r="Y368" s="554"/>
      <c r="Z368" s="555"/>
      <c r="AA368" s="729">
        <f t="shared" si="67"/>
        <v>105</v>
      </c>
    </row>
    <row r="369" spans="1:27" s="43" customFormat="1" ht="20.25" thickBot="1" x14ac:dyDescent="0.4">
      <c r="A369" s="1255"/>
      <c r="B369" s="1262"/>
      <c r="C369" s="1250"/>
      <c r="D369" s="1252"/>
      <c r="E369" s="699" t="s">
        <v>55</v>
      </c>
      <c r="F369" s="595"/>
      <c r="G369" s="596"/>
      <c r="H369" s="596"/>
      <c r="I369" s="596"/>
      <c r="J369" s="597"/>
      <c r="K369" s="732">
        <f>SUM(K362:K368)</f>
        <v>84</v>
      </c>
      <c r="L369" s="733">
        <f>SUM(L362:L368)</f>
        <v>252</v>
      </c>
      <c r="M369" s="733">
        <f t="shared" ref="M369:O369" si="68">SUM(M362:M368)</f>
        <v>0</v>
      </c>
      <c r="N369" s="733">
        <f t="shared" si="68"/>
        <v>5</v>
      </c>
      <c r="O369" s="733">
        <f t="shared" si="68"/>
        <v>2</v>
      </c>
      <c r="P369" s="733">
        <f>SUM(P362:P368)</f>
        <v>0</v>
      </c>
      <c r="Q369" s="733">
        <f t="shared" ref="Q369:T369" si="69">SUM(Q362:Q368)</f>
        <v>0</v>
      </c>
      <c r="R369" s="733">
        <f t="shared" si="69"/>
        <v>0</v>
      </c>
      <c r="S369" s="733">
        <f t="shared" si="69"/>
        <v>0</v>
      </c>
      <c r="T369" s="733">
        <f t="shared" si="69"/>
        <v>0</v>
      </c>
      <c r="U369" s="733">
        <f>SUM(U362:U368)</f>
        <v>22</v>
      </c>
      <c r="V369" s="733">
        <f t="shared" ref="V369:Z369" si="70">SUM(V362:V368)</f>
        <v>0</v>
      </c>
      <c r="W369" s="733">
        <f t="shared" si="70"/>
        <v>0</v>
      </c>
      <c r="X369" s="733">
        <f t="shared" si="70"/>
        <v>0</v>
      </c>
      <c r="Y369" s="733">
        <f t="shared" si="70"/>
        <v>0</v>
      </c>
      <c r="Z369" s="734">
        <f t="shared" si="70"/>
        <v>0</v>
      </c>
      <c r="AA369" s="735">
        <f>SUM(AA362:AA368)</f>
        <v>365</v>
      </c>
    </row>
    <row r="370" spans="1:27" s="43" customFormat="1" ht="39.75" thickBot="1" x14ac:dyDescent="0.4">
      <c r="A370" s="1255"/>
      <c r="B370" s="1262"/>
      <c r="C370" s="1250"/>
      <c r="D370" s="1252"/>
      <c r="E370" s="910" t="s">
        <v>76</v>
      </c>
      <c r="F370" s="74" t="s">
        <v>77</v>
      </c>
      <c r="G370" s="799" t="s">
        <v>143</v>
      </c>
      <c r="H370" s="27"/>
      <c r="I370" s="28">
        <v>1</v>
      </c>
      <c r="J370" s="55" t="s">
        <v>159</v>
      </c>
      <c r="K370" s="484">
        <v>2</v>
      </c>
      <c r="L370" s="29">
        <v>12</v>
      </c>
      <c r="M370" s="70"/>
      <c r="N370" s="70"/>
      <c r="O370" s="70"/>
      <c r="P370" s="30"/>
      <c r="Q370" s="70"/>
      <c r="R370" s="70"/>
      <c r="S370" s="70"/>
      <c r="T370" s="70"/>
      <c r="U370" s="30">
        <v>14</v>
      </c>
      <c r="V370" s="30"/>
      <c r="W370" s="70"/>
      <c r="X370" s="70"/>
      <c r="Y370" s="70"/>
      <c r="Z370" s="71"/>
      <c r="AA370" s="56">
        <f t="shared" ref="AA370:AA373" si="71">SUM(K370:Z370)</f>
        <v>28</v>
      </c>
    </row>
    <row r="371" spans="1:27" s="43" customFormat="1" ht="18" thickBot="1" x14ac:dyDescent="0.4">
      <c r="A371" s="1255"/>
      <c r="B371" s="1262"/>
      <c r="C371" s="1250"/>
      <c r="D371" s="1252"/>
      <c r="E371" s="910" t="s">
        <v>75</v>
      </c>
      <c r="F371" s="59" t="s">
        <v>77</v>
      </c>
      <c r="G371" s="459" t="s">
        <v>64</v>
      </c>
      <c r="H371" s="27"/>
      <c r="I371" s="28">
        <v>1</v>
      </c>
      <c r="J371" s="55" t="s">
        <v>160</v>
      </c>
      <c r="K371" s="29">
        <v>4</v>
      </c>
      <c r="L371" s="30">
        <v>2</v>
      </c>
      <c r="M371" s="70"/>
      <c r="N371" s="70"/>
      <c r="O371" s="70"/>
      <c r="P371" s="30">
        <v>2</v>
      </c>
      <c r="Q371" s="70"/>
      <c r="R371" s="70"/>
      <c r="S371" s="70"/>
      <c r="T371" s="70"/>
      <c r="U371" s="30">
        <v>2</v>
      </c>
      <c r="V371" s="30"/>
      <c r="W371" s="70"/>
      <c r="X371" s="70"/>
      <c r="Y371" s="70"/>
      <c r="Z371" s="71"/>
      <c r="AA371" s="56">
        <f t="shared" si="71"/>
        <v>10</v>
      </c>
    </row>
    <row r="372" spans="1:27" s="43" customFormat="1" ht="35.65" thickBot="1" x14ac:dyDescent="0.4">
      <c r="A372" s="1255"/>
      <c r="B372" s="1262"/>
      <c r="C372" s="1250"/>
      <c r="D372" s="1252"/>
      <c r="E372" s="499" t="s">
        <v>96</v>
      </c>
      <c r="F372" s="42" t="s">
        <v>77</v>
      </c>
      <c r="G372" s="522" t="s">
        <v>94</v>
      </c>
      <c r="H372" s="162"/>
      <c r="I372" s="7">
        <v>4</v>
      </c>
      <c r="J372" s="8">
        <v>17</v>
      </c>
      <c r="K372" s="6"/>
      <c r="L372" s="7"/>
      <c r="M372" s="7"/>
      <c r="N372" s="7"/>
      <c r="O372" s="7"/>
      <c r="P372" s="7">
        <v>2</v>
      </c>
      <c r="Q372" s="7"/>
      <c r="R372" s="7"/>
      <c r="S372" s="7"/>
      <c r="T372" s="7"/>
      <c r="U372" s="7">
        <v>2</v>
      </c>
      <c r="V372" s="7"/>
      <c r="W372" s="7"/>
      <c r="X372" s="7"/>
      <c r="Y372" s="7"/>
      <c r="Z372" s="8"/>
      <c r="AA372" s="56">
        <f t="shared" si="71"/>
        <v>4</v>
      </c>
    </row>
    <row r="373" spans="1:27" s="43" customFormat="1" ht="18" thickBot="1" x14ac:dyDescent="0.4">
      <c r="A373" s="1255"/>
      <c r="B373" s="1262"/>
      <c r="C373" s="1250"/>
      <c r="D373" s="1252"/>
      <c r="E373" s="950" t="s">
        <v>76</v>
      </c>
      <c r="F373" s="42" t="s">
        <v>77</v>
      </c>
      <c r="G373" s="467" t="s">
        <v>135</v>
      </c>
      <c r="H373" s="113"/>
      <c r="I373" s="466">
        <v>1</v>
      </c>
      <c r="J373" s="8">
        <v>8</v>
      </c>
      <c r="K373" s="50">
        <v>8</v>
      </c>
      <c r="L373" s="19">
        <v>4</v>
      </c>
      <c r="M373" s="19"/>
      <c r="N373" s="12"/>
      <c r="O373" s="19"/>
      <c r="P373" s="19"/>
      <c r="Q373" s="19"/>
      <c r="R373" s="19"/>
      <c r="S373" s="19"/>
      <c r="T373" s="19"/>
      <c r="U373" s="19">
        <v>1</v>
      </c>
      <c r="V373" s="19"/>
      <c r="W373" s="19"/>
      <c r="X373" s="19"/>
      <c r="Y373" s="63"/>
      <c r="Z373" s="20"/>
      <c r="AA373" s="56">
        <f t="shared" si="71"/>
        <v>13</v>
      </c>
    </row>
    <row r="374" spans="1:27" s="43" customFormat="1" ht="20.25" thickBot="1" x14ac:dyDescent="0.55000000000000004">
      <c r="A374" s="1255"/>
      <c r="B374" s="1262"/>
      <c r="C374" s="1250"/>
      <c r="D374" s="1252"/>
      <c r="E374" s="302" t="s">
        <v>56</v>
      </c>
      <c r="F374" s="275"/>
      <c r="G374" s="297"/>
      <c r="H374" s="297"/>
      <c r="I374" s="297"/>
      <c r="J374" s="367"/>
      <c r="K374" s="205">
        <f>SUM(K370:K373)</f>
        <v>14</v>
      </c>
      <c r="L374" s="209">
        <f>SUM(L370:L373)</f>
        <v>18</v>
      </c>
      <c r="M374" s="209">
        <f t="shared" ref="M374:T374" si="72">SUM(M370:M373)</f>
        <v>0</v>
      </c>
      <c r="N374" s="209">
        <f t="shared" si="72"/>
        <v>0</v>
      </c>
      <c r="O374" s="209">
        <f t="shared" si="72"/>
        <v>0</v>
      </c>
      <c r="P374" s="209">
        <f t="shared" si="72"/>
        <v>4</v>
      </c>
      <c r="Q374" s="209">
        <f t="shared" si="72"/>
        <v>0</v>
      </c>
      <c r="R374" s="209">
        <f t="shared" si="72"/>
        <v>0</v>
      </c>
      <c r="S374" s="209">
        <f t="shared" si="72"/>
        <v>0</v>
      </c>
      <c r="T374" s="209">
        <f t="shared" si="72"/>
        <v>0</v>
      </c>
      <c r="U374" s="209">
        <f>SUM(U370:U373)</f>
        <v>19</v>
      </c>
      <c r="V374" s="209">
        <f t="shared" ref="V374:Z374" si="73">SUM(V370:V373)</f>
        <v>0</v>
      </c>
      <c r="W374" s="209">
        <f t="shared" si="73"/>
        <v>0</v>
      </c>
      <c r="X374" s="209">
        <f t="shared" si="73"/>
        <v>0</v>
      </c>
      <c r="Y374" s="209">
        <f t="shared" si="73"/>
        <v>0</v>
      </c>
      <c r="Z374" s="209">
        <f t="shared" si="73"/>
        <v>0</v>
      </c>
      <c r="AA374" s="326">
        <f>SUM(AA370:AA373)</f>
        <v>55</v>
      </c>
    </row>
    <row r="375" spans="1:27" s="43" customFormat="1" ht="21" customHeight="1" thickBot="1" x14ac:dyDescent="0.5">
      <c r="A375" s="1255"/>
      <c r="B375" s="1262"/>
      <c r="C375" s="1250"/>
      <c r="D375" s="1248"/>
      <c r="E375" s="150" t="s">
        <v>58</v>
      </c>
      <c r="F375" s="277"/>
      <c r="G375" s="278"/>
      <c r="H375" s="278"/>
      <c r="I375" s="278"/>
      <c r="J375" s="365"/>
      <c r="K375" s="368">
        <f t="shared" ref="K375:AA375" si="74">SUM(,K374,K369)</f>
        <v>98</v>
      </c>
      <c r="L375" s="368">
        <f t="shared" si="74"/>
        <v>270</v>
      </c>
      <c r="M375" s="368">
        <f t="shared" si="74"/>
        <v>0</v>
      </c>
      <c r="N375" s="368">
        <f t="shared" si="74"/>
        <v>5</v>
      </c>
      <c r="O375" s="368">
        <f t="shared" si="74"/>
        <v>2</v>
      </c>
      <c r="P375" s="368">
        <f t="shared" si="74"/>
        <v>4</v>
      </c>
      <c r="Q375" s="368">
        <f t="shared" si="74"/>
        <v>0</v>
      </c>
      <c r="R375" s="368">
        <f t="shared" si="74"/>
        <v>0</v>
      </c>
      <c r="S375" s="368">
        <f t="shared" si="74"/>
        <v>0</v>
      </c>
      <c r="T375" s="368">
        <f t="shared" si="74"/>
        <v>0</v>
      </c>
      <c r="U375" s="368">
        <f t="shared" si="74"/>
        <v>41</v>
      </c>
      <c r="V375" s="368">
        <f t="shared" si="74"/>
        <v>0</v>
      </c>
      <c r="W375" s="368">
        <f t="shared" si="74"/>
        <v>0</v>
      </c>
      <c r="X375" s="368">
        <f t="shared" si="74"/>
        <v>0</v>
      </c>
      <c r="Y375" s="368">
        <f t="shared" si="74"/>
        <v>0</v>
      </c>
      <c r="Z375" s="368">
        <f t="shared" si="74"/>
        <v>0</v>
      </c>
      <c r="AA375" s="208">
        <f t="shared" si="74"/>
        <v>420</v>
      </c>
    </row>
    <row r="376" spans="1:27" s="43" customFormat="1" ht="17.649999999999999" x14ac:dyDescent="0.5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</row>
    <row r="377" spans="1:27" s="43" customFormat="1" ht="17.649999999999999" x14ac:dyDescent="0.5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</row>
    <row r="378" spans="1:27" s="43" customFormat="1" ht="17.649999999999999" x14ac:dyDescent="0.5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6"/>
      <c r="T378" s="145"/>
      <c r="U378" s="145"/>
      <c r="V378" s="145"/>
      <c r="W378" s="145"/>
      <c r="X378" s="145"/>
      <c r="Y378" s="145"/>
      <c r="Z378" s="145"/>
      <c r="AA378" s="145"/>
    </row>
    <row r="379" spans="1:27" s="43" customFormat="1" ht="17.649999999999999" x14ac:dyDescent="0.5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</row>
    <row r="380" spans="1:27" s="43" customFormat="1" ht="17.649999999999999" x14ac:dyDescent="0.5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</row>
    <row r="381" spans="1:27" s="43" customFormat="1" ht="17.649999999999999" x14ac:dyDescent="0.5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</row>
    <row r="382" spans="1:27" s="43" customFormat="1" ht="17.649999999999999" x14ac:dyDescent="0.5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6"/>
      <c r="T382" s="145"/>
      <c r="U382" s="145"/>
      <c r="V382" s="145"/>
      <c r="W382" s="145"/>
      <c r="X382" s="145"/>
      <c r="Y382" s="145"/>
      <c r="Z382" s="145"/>
      <c r="AA382" s="145"/>
    </row>
    <row r="383" spans="1:27" s="43" customFormat="1" ht="17.649999999999999" x14ac:dyDescent="0.5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  <c r="AA383" s="145"/>
    </row>
    <row r="384" spans="1:27" s="43" customFormat="1" ht="17.649999999999999" x14ac:dyDescent="0.5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  <c r="AA384" s="145"/>
    </row>
    <row r="385" spans="1:29" s="125" customFormat="1" ht="13.15" thickBot="1" x14ac:dyDescent="0.4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</row>
    <row r="386" spans="1:29" s="125" customFormat="1" ht="17.649999999999999" thickBot="1" x14ac:dyDescent="0.4">
      <c r="A386" s="1248" t="s">
        <v>1</v>
      </c>
      <c r="B386" s="1256" t="s">
        <v>34</v>
      </c>
      <c r="C386" s="1256" t="s">
        <v>3</v>
      </c>
      <c r="D386" s="1248" t="s">
        <v>4</v>
      </c>
      <c r="E386" s="1257" t="s">
        <v>35</v>
      </c>
      <c r="F386" s="1248" t="s">
        <v>5</v>
      </c>
      <c r="G386" s="1248" t="s">
        <v>36</v>
      </c>
      <c r="H386" s="1248" t="s">
        <v>37</v>
      </c>
      <c r="I386" s="1248" t="s">
        <v>7</v>
      </c>
      <c r="J386" s="1248" t="s">
        <v>38</v>
      </c>
      <c r="K386" s="1257" t="s">
        <v>8</v>
      </c>
      <c r="L386" s="1257"/>
      <c r="M386" s="1257"/>
      <c r="N386" s="1257"/>
      <c r="O386" s="1257"/>
      <c r="P386" s="1257"/>
      <c r="Q386" s="1257"/>
      <c r="R386" s="1257"/>
      <c r="S386" s="1257"/>
      <c r="T386" s="1257"/>
      <c r="U386" s="1257"/>
      <c r="V386" s="1257"/>
      <c r="W386" s="1257"/>
      <c r="X386" s="1257"/>
      <c r="Y386" s="1257"/>
      <c r="Z386" s="1257"/>
      <c r="AA386" s="1248" t="s">
        <v>11</v>
      </c>
      <c r="AB386" s="43"/>
      <c r="AC386" s="43"/>
    </row>
    <row r="387" spans="1:29" s="125" customFormat="1" ht="175.15" thickBot="1" x14ac:dyDescent="0.4">
      <c r="A387" s="1270"/>
      <c r="B387" s="1268"/>
      <c r="C387" s="1268"/>
      <c r="D387" s="1270"/>
      <c r="E387" s="1283"/>
      <c r="F387" s="1270"/>
      <c r="G387" s="1270"/>
      <c r="H387" s="1270"/>
      <c r="I387" s="1270"/>
      <c r="J387" s="1270"/>
      <c r="K387" s="463" t="s">
        <v>9</v>
      </c>
      <c r="L387" s="460" t="s">
        <v>39</v>
      </c>
      <c r="M387" s="463" t="s">
        <v>10</v>
      </c>
      <c r="N387" s="463" t="s">
        <v>40</v>
      </c>
      <c r="O387" s="460" t="s">
        <v>41</v>
      </c>
      <c r="P387" s="463" t="s">
        <v>42</v>
      </c>
      <c r="Q387" s="460" t="s">
        <v>61</v>
      </c>
      <c r="R387" s="460" t="s">
        <v>44</v>
      </c>
      <c r="S387" s="463" t="s">
        <v>45</v>
      </c>
      <c r="T387" s="463" t="s">
        <v>46</v>
      </c>
      <c r="U387" s="463" t="s">
        <v>47</v>
      </c>
      <c r="V387" s="463" t="s">
        <v>48</v>
      </c>
      <c r="W387" s="463" t="s">
        <v>49</v>
      </c>
      <c r="X387" s="463" t="s">
        <v>50</v>
      </c>
      <c r="Y387" s="463" t="s">
        <v>51</v>
      </c>
      <c r="Z387" s="460" t="s">
        <v>69</v>
      </c>
      <c r="AA387" s="1270"/>
      <c r="AB387" s="43"/>
      <c r="AC387" s="43"/>
    </row>
    <row r="388" spans="1:29" s="125" customFormat="1" ht="17.649999999999999" thickBot="1" x14ac:dyDescent="0.5">
      <c r="A388" s="1308" t="s">
        <v>15</v>
      </c>
      <c r="B388" s="1309"/>
      <c r="C388" s="1309"/>
      <c r="D388" s="1309"/>
      <c r="E388" s="1309"/>
      <c r="F388" s="1309"/>
      <c r="G388" s="1309"/>
      <c r="H388" s="1309"/>
      <c r="I388" s="1309"/>
      <c r="J388" s="1309"/>
      <c r="K388" s="1309"/>
      <c r="L388" s="1309"/>
      <c r="M388" s="1309"/>
      <c r="N388" s="1309"/>
      <c r="O388" s="1309"/>
      <c r="P388" s="1309"/>
      <c r="Q388" s="1309"/>
      <c r="R388" s="1309"/>
      <c r="S388" s="1309"/>
      <c r="T388" s="1309"/>
      <c r="U388" s="1309"/>
      <c r="V388" s="1309"/>
      <c r="W388" s="1309"/>
      <c r="X388" s="1309"/>
      <c r="Y388" s="1309"/>
      <c r="Z388" s="1309"/>
      <c r="AA388" s="1310"/>
      <c r="AB388" s="43"/>
      <c r="AC388" s="43"/>
    </row>
    <row r="389" spans="1:29" s="248" customFormat="1" ht="18" thickBot="1" x14ac:dyDescent="0.4">
      <c r="A389" s="1254">
        <v>7</v>
      </c>
      <c r="B389" s="1261" t="s">
        <v>26</v>
      </c>
      <c r="C389" s="1336" t="s">
        <v>63</v>
      </c>
      <c r="D389" s="1338">
        <v>1</v>
      </c>
      <c r="E389" s="707" t="s">
        <v>119</v>
      </c>
      <c r="F389" s="860" t="s">
        <v>52</v>
      </c>
      <c r="G389" s="738" t="s">
        <v>54</v>
      </c>
      <c r="H389" s="858"/>
      <c r="I389" s="739">
        <v>4</v>
      </c>
      <c r="J389" s="740">
        <v>20</v>
      </c>
      <c r="K389" s="864">
        <v>6</v>
      </c>
      <c r="L389" s="865"/>
      <c r="M389" s="865"/>
      <c r="N389" s="865"/>
      <c r="O389" s="865"/>
      <c r="P389" s="865"/>
      <c r="Q389" s="865"/>
      <c r="R389" s="865"/>
      <c r="S389" s="866"/>
      <c r="T389" s="865"/>
      <c r="U389" s="865">
        <v>1</v>
      </c>
      <c r="V389" s="865"/>
      <c r="W389" s="865"/>
      <c r="X389" s="865"/>
      <c r="Y389" s="867"/>
      <c r="Z389" s="867"/>
      <c r="AA389" s="578">
        <f>SUM(K389:Z389)</f>
        <v>7</v>
      </c>
    </row>
    <row r="390" spans="1:29" s="248" customFormat="1" ht="18" thickBot="1" x14ac:dyDescent="0.55000000000000004">
      <c r="A390" s="1254"/>
      <c r="B390" s="1261"/>
      <c r="C390" s="1336"/>
      <c r="D390" s="1338"/>
      <c r="E390" s="956" t="s">
        <v>92</v>
      </c>
      <c r="F390" s="579" t="s">
        <v>52</v>
      </c>
      <c r="G390" s="550" t="s">
        <v>90</v>
      </c>
      <c r="H390" s="550"/>
      <c r="I390" s="551">
        <v>3</v>
      </c>
      <c r="J390" s="552">
        <v>31</v>
      </c>
      <c r="K390" s="694">
        <v>21</v>
      </c>
      <c r="L390" s="862">
        <v>11</v>
      </c>
      <c r="M390" s="769"/>
      <c r="N390" s="769">
        <v>4</v>
      </c>
      <c r="O390" s="975">
        <v>1.25</v>
      </c>
      <c r="P390" s="769"/>
      <c r="Q390" s="769"/>
      <c r="R390" s="769"/>
      <c r="S390" s="769"/>
      <c r="T390" s="769"/>
      <c r="U390" s="769">
        <v>2</v>
      </c>
      <c r="V390" s="769"/>
      <c r="W390" s="769"/>
      <c r="X390" s="769"/>
      <c r="Y390" s="769"/>
      <c r="Z390" s="863"/>
      <c r="AA390" s="976">
        <f>SUM(K390:Z390)</f>
        <v>39.25</v>
      </c>
    </row>
    <row r="391" spans="1:29" s="248" customFormat="1" ht="18" thickBot="1" x14ac:dyDescent="0.4">
      <c r="A391" s="1254"/>
      <c r="B391" s="1261"/>
      <c r="C391" s="1336"/>
      <c r="D391" s="1338"/>
      <c r="E391" s="920" t="s">
        <v>104</v>
      </c>
      <c r="F391" s="890" t="s">
        <v>52</v>
      </c>
      <c r="G391" s="891" t="s">
        <v>53</v>
      </c>
      <c r="H391" s="891"/>
      <c r="I391" s="891">
        <v>4</v>
      </c>
      <c r="J391" s="892">
        <v>1</v>
      </c>
      <c r="K391" s="861"/>
      <c r="L391" s="615"/>
      <c r="M391" s="615"/>
      <c r="N391" s="615"/>
      <c r="O391" s="615"/>
      <c r="P391" s="615"/>
      <c r="Q391" s="615">
        <v>3</v>
      </c>
      <c r="R391" s="615"/>
      <c r="S391" s="615"/>
      <c r="T391" s="615"/>
      <c r="U391" s="615"/>
      <c r="V391" s="615"/>
      <c r="W391" s="615"/>
      <c r="X391" s="615"/>
      <c r="Y391" s="615"/>
      <c r="Z391" s="655"/>
      <c r="AA391" s="1086">
        <f>SUM(K391:Z391)</f>
        <v>3</v>
      </c>
    </row>
    <row r="392" spans="1:29" s="248" customFormat="1" ht="18" thickBot="1" x14ac:dyDescent="0.4">
      <c r="A392" s="1254"/>
      <c r="B392" s="1261"/>
      <c r="C392" s="1336"/>
      <c r="D392" s="1338"/>
      <c r="E392" s="957" t="s">
        <v>145</v>
      </c>
      <c r="F392" s="668" t="s">
        <v>52</v>
      </c>
      <c r="G392" s="670" t="s">
        <v>53</v>
      </c>
      <c r="H392" s="670"/>
      <c r="I392" s="670">
        <v>3</v>
      </c>
      <c r="J392" s="671">
        <v>6</v>
      </c>
      <c r="K392" s="615"/>
      <c r="L392" s="563"/>
      <c r="M392" s="563"/>
      <c r="N392" s="563"/>
      <c r="O392" s="563"/>
      <c r="P392" s="563"/>
      <c r="Q392" s="563"/>
      <c r="R392" s="563"/>
      <c r="S392" s="563"/>
      <c r="T392" s="563"/>
      <c r="U392" s="563"/>
      <c r="V392" s="563"/>
      <c r="W392" s="563">
        <v>12</v>
      </c>
      <c r="X392" s="563"/>
      <c r="Y392" s="563"/>
      <c r="Z392" s="1082"/>
      <c r="AA392" s="647">
        <f t="shared" ref="AA392:AA393" si="75">SUM(K392:Z392)</f>
        <v>12</v>
      </c>
    </row>
    <row r="393" spans="1:29" s="248" customFormat="1" ht="18" thickBot="1" x14ac:dyDescent="0.55000000000000004">
      <c r="A393" s="1254"/>
      <c r="B393" s="1261"/>
      <c r="C393" s="1336"/>
      <c r="D393" s="1338"/>
      <c r="E393" s="958" t="s">
        <v>105</v>
      </c>
      <c r="F393" s="959" t="s">
        <v>52</v>
      </c>
      <c r="G393" s="14" t="s">
        <v>53</v>
      </c>
      <c r="H393" s="14"/>
      <c r="I393" s="52">
        <v>4</v>
      </c>
      <c r="J393" s="960" t="s">
        <v>66</v>
      </c>
      <c r="K393" s="880"/>
      <c r="L393" s="879"/>
      <c r="M393" s="879"/>
      <c r="N393" s="879"/>
      <c r="O393" s="879"/>
      <c r="P393" s="879"/>
      <c r="Q393" s="879"/>
      <c r="R393" s="879"/>
      <c r="S393" s="880">
        <v>2</v>
      </c>
      <c r="T393" s="879"/>
      <c r="U393" s="879"/>
      <c r="V393" s="879"/>
      <c r="W393" s="879"/>
      <c r="X393" s="879"/>
      <c r="Y393" s="879"/>
      <c r="Z393" s="67"/>
      <c r="AA393" s="1087">
        <f t="shared" si="75"/>
        <v>2</v>
      </c>
    </row>
    <row r="394" spans="1:29" s="248" customFormat="1" ht="18" thickBot="1" x14ac:dyDescent="0.55000000000000004">
      <c r="A394" s="1254"/>
      <c r="B394" s="1261"/>
      <c r="C394" s="1336"/>
      <c r="D394" s="1338"/>
      <c r="E394" s="980" t="s">
        <v>132</v>
      </c>
      <c r="F394" s="98" t="s">
        <v>52</v>
      </c>
      <c r="G394" s="90" t="s">
        <v>83</v>
      </c>
      <c r="H394" s="90"/>
      <c r="I394" s="91">
        <v>4</v>
      </c>
      <c r="J394" s="92">
        <v>18</v>
      </c>
      <c r="K394" s="101">
        <v>28</v>
      </c>
      <c r="L394" s="82"/>
      <c r="M394" s="82"/>
      <c r="N394" s="82"/>
      <c r="O394" s="82"/>
      <c r="P394" s="82"/>
      <c r="Q394" s="82"/>
      <c r="R394" s="82"/>
      <c r="S394" s="82"/>
      <c r="T394" s="82"/>
      <c r="U394" s="82">
        <v>2</v>
      </c>
      <c r="V394" s="82"/>
      <c r="W394" s="82"/>
      <c r="X394" s="82"/>
      <c r="Y394" s="82"/>
      <c r="Z394" s="1083"/>
      <c r="AA394" s="100">
        <f>SUM(K394:Z394)</f>
        <v>30</v>
      </c>
    </row>
    <row r="395" spans="1:29" s="248" customFormat="1" ht="18" thickBot="1" x14ac:dyDescent="0.55000000000000004">
      <c r="A395" s="1254"/>
      <c r="B395" s="1261"/>
      <c r="C395" s="1336"/>
      <c r="D395" s="1338"/>
      <c r="E395" s="980" t="s">
        <v>163</v>
      </c>
      <c r="F395" s="98" t="s">
        <v>52</v>
      </c>
      <c r="G395" s="90" t="s">
        <v>54</v>
      </c>
      <c r="H395" s="90"/>
      <c r="I395" s="91">
        <v>4</v>
      </c>
      <c r="J395" s="1007">
        <v>20</v>
      </c>
      <c r="K395" s="542"/>
      <c r="L395" s="542"/>
      <c r="M395" s="542"/>
      <c r="N395" s="542"/>
      <c r="O395" s="542"/>
      <c r="P395" s="542"/>
      <c r="Q395" s="542"/>
      <c r="R395" s="1009">
        <v>5.5</v>
      </c>
      <c r="S395" s="542"/>
      <c r="T395" s="542"/>
      <c r="U395" s="542"/>
      <c r="V395" s="542"/>
      <c r="W395" s="542"/>
      <c r="X395" s="542"/>
      <c r="Y395" s="1008"/>
      <c r="Z395" s="807"/>
      <c r="AA395" s="316">
        <f>SUM(K395:Z395)</f>
        <v>5.5</v>
      </c>
    </row>
    <row r="396" spans="1:29" s="248" customFormat="1" ht="35.65" thickBot="1" x14ac:dyDescent="0.4">
      <c r="A396" s="1254"/>
      <c r="B396" s="1261"/>
      <c r="C396" s="1336"/>
      <c r="D396" s="1338"/>
      <c r="E396" s="707" t="s">
        <v>149</v>
      </c>
      <c r="F396" s="812" t="s">
        <v>52</v>
      </c>
      <c r="G396" s="881" t="s">
        <v>54</v>
      </c>
      <c r="H396" s="813"/>
      <c r="I396" s="882">
        <v>4</v>
      </c>
      <c r="J396" s="883">
        <v>5</v>
      </c>
      <c r="K396" s="684"/>
      <c r="L396" s="684"/>
      <c r="M396" s="684"/>
      <c r="N396" s="684"/>
      <c r="O396" s="684"/>
      <c r="P396" s="684"/>
      <c r="Q396" s="684"/>
      <c r="R396" s="684"/>
      <c r="S396" s="684"/>
      <c r="T396" s="684"/>
      <c r="U396" s="684"/>
      <c r="V396" s="684"/>
      <c r="W396" s="684">
        <v>10</v>
      </c>
      <c r="X396" s="684"/>
      <c r="Y396" s="884"/>
      <c r="Z396" s="1084"/>
      <c r="AA396" s="697">
        <f>SUM(K396:Z396)</f>
        <v>10</v>
      </c>
    </row>
    <row r="397" spans="1:29" s="248" customFormat="1" ht="35.65" thickBot="1" x14ac:dyDescent="0.4">
      <c r="A397" s="1254"/>
      <c r="B397" s="1261"/>
      <c r="C397" s="1336"/>
      <c r="D397" s="1338"/>
      <c r="E397" s="498" t="s">
        <v>148</v>
      </c>
      <c r="F397" s="811" t="s">
        <v>52</v>
      </c>
      <c r="G397" s="563" t="s">
        <v>54</v>
      </c>
      <c r="H397" s="563"/>
      <c r="I397" s="563">
        <v>4</v>
      </c>
      <c r="J397" s="616">
        <v>18</v>
      </c>
      <c r="K397" s="615"/>
      <c r="L397" s="615"/>
      <c r="M397" s="615"/>
      <c r="N397" s="615"/>
      <c r="O397" s="615"/>
      <c r="P397" s="615"/>
      <c r="Q397" s="615"/>
      <c r="R397" s="615"/>
      <c r="S397" s="615"/>
      <c r="T397" s="615"/>
      <c r="U397" s="615"/>
      <c r="V397" s="615"/>
      <c r="W397" s="615">
        <v>5.94</v>
      </c>
      <c r="X397" s="615"/>
      <c r="Y397" s="615"/>
      <c r="Z397" s="655"/>
      <c r="AA397" s="976">
        <f>SUM(K397:Z397)</f>
        <v>5.94</v>
      </c>
    </row>
    <row r="398" spans="1:29" s="125" customFormat="1" ht="53.25" thickBot="1" x14ac:dyDescent="0.4">
      <c r="A398" s="1255"/>
      <c r="B398" s="1262"/>
      <c r="C398" s="1337"/>
      <c r="D398" s="1339"/>
      <c r="E398" s="904" t="s">
        <v>182</v>
      </c>
      <c r="F398" s="698" t="s">
        <v>52</v>
      </c>
      <c r="G398" s="563"/>
      <c r="H398" s="563"/>
      <c r="I398" s="563"/>
      <c r="J398" s="1049">
        <v>40</v>
      </c>
      <c r="K398" s="615"/>
      <c r="L398" s="1088">
        <v>20</v>
      </c>
      <c r="M398" s="615"/>
      <c r="N398" s="615"/>
      <c r="O398" s="615"/>
      <c r="P398" s="615"/>
      <c r="Q398" s="615"/>
      <c r="R398" s="615"/>
      <c r="S398" s="615"/>
      <c r="T398" s="615"/>
      <c r="U398" s="615"/>
      <c r="V398" s="615"/>
      <c r="W398" s="615"/>
      <c r="X398" s="615"/>
      <c r="Y398" s="615"/>
      <c r="Z398" s="655"/>
      <c r="AA398" s="1089">
        <f t="shared" ref="AA398" si="76">SUM(K398:Z398)</f>
        <v>20</v>
      </c>
      <c r="AB398" s="43"/>
      <c r="AC398" s="43"/>
    </row>
    <row r="399" spans="1:29" s="125" customFormat="1" ht="20.25" thickBot="1" x14ac:dyDescent="0.4">
      <c r="A399" s="1255"/>
      <c r="B399" s="1262"/>
      <c r="C399" s="1337"/>
      <c r="D399" s="1339"/>
      <c r="E399" s="594" t="s">
        <v>55</v>
      </c>
      <c r="F399" s="742"/>
      <c r="G399" s="596"/>
      <c r="H399" s="596"/>
      <c r="I399" s="596"/>
      <c r="J399" s="597"/>
      <c r="K399" s="732">
        <f t="shared" ref="K399:Y399" si="77">SUM(K389:K398)</f>
        <v>55</v>
      </c>
      <c r="L399" s="756">
        <f t="shared" si="77"/>
        <v>31</v>
      </c>
      <c r="M399" s="756">
        <f t="shared" si="77"/>
        <v>0</v>
      </c>
      <c r="N399" s="756">
        <f t="shared" si="77"/>
        <v>4</v>
      </c>
      <c r="O399" s="973">
        <f t="shared" si="77"/>
        <v>1.25</v>
      </c>
      <c r="P399" s="756">
        <f t="shared" si="77"/>
        <v>0</v>
      </c>
      <c r="Q399" s="756">
        <f t="shared" si="77"/>
        <v>3</v>
      </c>
      <c r="R399" s="1010">
        <f t="shared" si="77"/>
        <v>5.5</v>
      </c>
      <c r="S399" s="756">
        <f t="shared" si="77"/>
        <v>2</v>
      </c>
      <c r="T399" s="756">
        <f t="shared" si="77"/>
        <v>0</v>
      </c>
      <c r="U399" s="756">
        <f t="shared" si="77"/>
        <v>5</v>
      </c>
      <c r="V399" s="756">
        <f t="shared" si="77"/>
        <v>0</v>
      </c>
      <c r="W399" s="756">
        <f t="shared" si="77"/>
        <v>27.94</v>
      </c>
      <c r="X399" s="756">
        <f t="shared" si="77"/>
        <v>0</v>
      </c>
      <c r="Y399" s="756">
        <f t="shared" si="77"/>
        <v>0</v>
      </c>
      <c r="Z399" s="1085">
        <f t="shared" ref="Z399" si="78">SUM(Z389:Z389)</f>
        <v>0</v>
      </c>
      <c r="AA399" s="974">
        <f>SUM(AA389:AA398)</f>
        <v>134.69</v>
      </c>
      <c r="AB399" s="43"/>
      <c r="AC399" s="43"/>
    </row>
    <row r="400" spans="1:29" s="248" customFormat="1" ht="45" customHeight="1" thickBot="1" x14ac:dyDescent="0.4">
      <c r="A400" s="1255"/>
      <c r="B400" s="1262"/>
      <c r="C400" s="1337"/>
      <c r="D400" s="1339"/>
      <c r="E400" s="961" t="s">
        <v>76</v>
      </c>
      <c r="F400" s="985" t="s">
        <v>77</v>
      </c>
      <c r="G400" s="986" t="s">
        <v>143</v>
      </c>
      <c r="H400" s="987"/>
      <c r="I400" s="988">
        <v>1</v>
      </c>
      <c r="J400" s="989">
        <v>93</v>
      </c>
      <c r="K400" s="990"/>
      <c r="L400" s="988"/>
      <c r="M400" s="991"/>
      <c r="N400" s="988"/>
      <c r="O400" s="988"/>
      <c r="P400" s="992">
        <v>8.5</v>
      </c>
      <c r="Q400" s="988"/>
      <c r="R400" s="988"/>
      <c r="S400" s="988"/>
      <c r="T400" s="988"/>
      <c r="U400" s="993">
        <v>14</v>
      </c>
      <c r="V400" s="988"/>
      <c r="W400" s="991"/>
      <c r="X400" s="991"/>
      <c r="Y400" s="991"/>
      <c r="Z400" s="994"/>
      <c r="AA400" s="995">
        <f>SUM(K400:Z400)</f>
        <v>22.5</v>
      </c>
    </row>
    <row r="401" spans="1:29" s="125" customFormat="1" ht="35.65" thickBot="1" x14ac:dyDescent="0.4">
      <c r="A401" s="1255"/>
      <c r="B401" s="1262"/>
      <c r="C401" s="1337"/>
      <c r="D401" s="1339"/>
      <c r="E401" s="984" t="s">
        <v>96</v>
      </c>
      <c r="F401" s="743" t="s">
        <v>77</v>
      </c>
      <c r="G401" s="744" t="s">
        <v>120</v>
      </c>
      <c r="H401" s="745"/>
      <c r="I401" s="746" t="s">
        <v>121</v>
      </c>
      <c r="J401" s="747" t="s">
        <v>122</v>
      </c>
      <c r="K401" s="821">
        <v>4</v>
      </c>
      <c r="L401" s="695">
        <v>4</v>
      </c>
      <c r="M401" s="822"/>
      <c r="N401" s="695"/>
      <c r="O401" s="695"/>
      <c r="P401" s="695"/>
      <c r="Q401" s="695"/>
      <c r="R401" s="695"/>
      <c r="S401" s="695"/>
      <c r="T401" s="695"/>
      <c r="U401" s="823">
        <v>4</v>
      </c>
      <c r="V401" s="695"/>
      <c r="W401" s="822"/>
      <c r="X401" s="822"/>
      <c r="Y401" s="822"/>
      <c r="Z401" s="824"/>
      <c r="AA401" s="737">
        <f>SUM(K401:Z401)</f>
        <v>12</v>
      </c>
      <c r="AB401" s="43"/>
      <c r="AC401" s="43"/>
    </row>
    <row r="402" spans="1:29" s="125" customFormat="1" ht="18" thickBot="1" x14ac:dyDescent="0.4">
      <c r="A402" s="1255"/>
      <c r="B402" s="1262"/>
      <c r="C402" s="1337"/>
      <c r="D402" s="1339"/>
      <c r="E402" s="915" t="s">
        <v>133</v>
      </c>
      <c r="F402" s="579" t="s">
        <v>77</v>
      </c>
      <c r="G402" s="550" t="s">
        <v>135</v>
      </c>
      <c r="H402" s="550"/>
      <c r="I402" s="554">
        <v>1</v>
      </c>
      <c r="J402" s="584">
        <v>8</v>
      </c>
      <c r="K402" s="590"/>
      <c r="L402" s="564">
        <v>4</v>
      </c>
      <c r="M402" s="564"/>
      <c r="N402" s="564"/>
      <c r="O402" s="564"/>
      <c r="P402" s="564">
        <v>1</v>
      </c>
      <c r="Q402" s="564"/>
      <c r="R402" s="564"/>
      <c r="S402" s="564"/>
      <c r="T402" s="564"/>
      <c r="U402" s="564">
        <v>1</v>
      </c>
      <c r="V402" s="564"/>
      <c r="W402" s="564"/>
      <c r="X402" s="564"/>
      <c r="Y402" s="564"/>
      <c r="Z402" s="565"/>
      <c r="AA402" s="566">
        <f t="shared" ref="AA402" si="79">SUM(K402:Z402)</f>
        <v>6</v>
      </c>
      <c r="AB402" s="43"/>
      <c r="AC402" s="43"/>
    </row>
    <row r="403" spans="1:29" s="125" customFormat="1" ht="20.25" thickBot="1" x14ac:dyDescent="0.55000000000000004">
      <c r="A403" s="1255"/>
      <c r="B403" s="1262"/>
      <c r="C403" s="1337"/>
      <c r="D403" s="1339"/>
      <c r="E403" s="132" t="s">
        <v>56</v>
      </c>
      <c r="F403" s="133"/>
      <c r="G403" s="34"/>
      <c r="H403" s="34"/>
      <c r="I403" s="34"/>
      <c r="J403" s="88"/>
      <c r="K403" s="205">
        <f>SUM(K400:K402)</f>
        <v>4</v>
      </c>
      <c r="L403" s="209">
        <f>SUM(L400:L402)</f>
        <v>8</v>
      </c>
      <c r="M403" s="209">
        <f t="shared" ref="M403:Y403" si="80">SUM(M400:M402)</f>
        <v>0</v>
      </c>
      <c r="N403" s="209">
        <f t="shared" si="80"/>
        <v>0</v>
      </c>
      <c r="O403" s="209">
        <f t="shared" si="80"/>
        <v>0</v>
      </c>
      <c r="P403" s="209">
        <f t="shared" si="80"/>
        <v>9.5</v>
      </c>
      <c r="Q403" s="209">
        <f t="shared" si="80"/>
        <v>0</v>
      </c>
      <c r="R403" s="209">
        <f t="shared" si="80"/>
        <v>0</v>
      </c>
      <c r="S403" s="209">
        <f t="shared" si="80"/>
        <v>0</v>
      </c>
      <c r="T403" s="209">
        <f t="shared" si="80"/>
        <v>0</v>
      </c>
      <c r="U403" s="209">
        <f t="shared" si="80"/>
        <v>19</v>
      </c>
      <c r="V403" s="209">
        <f t="shared" si="80"/>
        <v>0</v>
      </c>
      <c r="W403" s="209">
        <f t="shared" si="80"/>
        <v>0</v>
      </c>
      <c r="X403" s="209">
        <f t="shared" si="80"/>
        <v>0</v>
      </c>
      <c r="Y403" s="209">
        <f t="shared" si="80"/>
        <v>0</v>
      </c>
      <c r="Z403" s="330">
        <f>SUM(Z400:Z401)</f>
        <v>0</v>
      </c>
      <c r="AA403" s="897">
        <f>SUM(AA400:AA402)</f>
        <v>40.5</v>
      </c>
      <c r="AB403" s="43"/>
      <c r="AC403" s="43"/>
    </row>
    <row r="404" spans="1:29" s="125" customFormat="1" ht="20.25" thickBot="1" x14ac:dyDescent="0.5">
      <c r="A404" s="1255"/>
      <c r="B404" s="1262"/>
      <c r="C404" s="1337"/>
      <c r="D404" s="1278"/>
      <c r="E404" s="544" t="s">
        <v>59</v>
      </c>
      <c r="F404" s="220"/>
      <c r="G404" s="142"/>
      <c r="H404" s="142"/>
      <c r="I404" s="142"/>
      <c r="J404" s="143"/>
      <c r="K404" s="281">
        <f t="shared" ref="K404:AA404" si="81">SUM(,K403,K399)</f>
        <v>59</v>
      </c>
      <c r="L404" s="281">
        <f t="shared" si="81"/>
        <v>39</v>
      </c>
      <c r="M404" s="281">
        <f t="shared" si="81"/>
        <v>0</v>
      </c>
      <c r="N404" s="281">
        <f t="shared" si="81"/>
        <v>4</v>
      </c>
      <c r="O404" s="493">
        <f t="shared" si="81"/>
        <v>1.25</v>
      </c>
      <c r="P404" s="312">
        <f t="shared" si="81"/>
        <v>9.5</v>
      </c>
      <c r="Q404" s="281">
        <f t="shared" si="81"/>
        <v>3</v>
      </c>
      <c r="R404" s="312">
        <f t="shared" si="81"/>
        <v>5.5</v>
      </c>
      <c r="S404" s="281">
        <f t="shared" si="81"/>
        <v>2</v>
      </c>
      <c r="T404" s="281">
        <f t="shared" si="81"/>
        <v>0</v>
      </c>
      <c r="U404" s="281">
        <f t="shared" si="81"/>
        <v>24</v>
      </c>
      <c r="V404" s="281">
        <f t="shared" si="81"/>
        <v>0</v>
      </c>
      <c r="W404" s="281">
        <f t="shared" si="81"/>
        <v>27.94</v>
      </c>
      <c r="X404" s="281">
        <f t="shared" si="81"/>
        <v>0</v>
      </c>
      <c r="Y404" s="281">
        <f t="shared" si="81"/>
        <v>0</v>
      </c>
      <c r="Z404" s="281">
        <f t="shared" si="81"/>
        <v>0</v>
      </c>
      <c r="AA404" s="181">
        <f t="shared" si="81"/>
        <v>175.19</v>
      </c>
      <c r="AB404" s="43"/>
      <c r="AC404" s="43"/>
    </row>
    <row r="405" spans="1:29" s="125" customFormat="1" ht="17.649999999999999" thickBot="1" x14ac:dyDescent="0.5">
      <c r="A405" s="1255"/>
      <c r="B405" s="1262"/>
      <c r="C405" s="1337"/>
      <c r="D405" s="1278"/>
      <c r="E405" s="545"/>
      <c r="F405" s="191"/>
      <c r="G405" s="191"/>
      <c r="H405" s="191"/>
      <c r="I405" s="191"/>
      <c r="J405" s="192"/>
      <c r="K405" s="1257"/>
      <c r="L405" s="1257"/>
      <c r="M405" s="1257"/>
      <c r="N405" s="1257"/>
      <c r="O405" s="1257"/>
      <c r="P405" s="1257"/>
      <c r="Q405" s="1257"/>
      <c r="R405" s="1257"/>
      <c r="S405" s="1257"/>
      <c r="T405" s="1257"/>
      <c r="U405" s="1257"/>
      <c r="V405" s="1257"/>
      <c r="W405" s="1257"/>
      <c r="X405" s="1257"/>
      <c r="Y405" s="1257"/>
      <c r="Z405" s="1257"/>
      <c r="AA405" s="1325">
        <f>SUM(AA404,AA375)</f>
        <v>595.19000000000005</v>
      </c>
      <c r="AB405" s="43"/>
      <c r="AC405" s="43"/>
    </row>
    <row r="406" spans="1:29" s="125" customFormat="1" ht="20.25" thickBot="1" x14ac:dyDescent="0.5">
      <c r="A406" s="1255"/>
      <c r="B406" s="1262"/>
      <c r="C406" s="1337"/>
      <c r="D406" s="1340"/>
      <c r="E406" s="546" t="s">
        <v>60</v>
      </c>
      <c r="F406" s="1287"/>
      <c r="G406" s="1257"/>
      <c r="H406" s="1257"/>
      <c r="I406" s="1257"/>
      <c r="J406" s="1257"/>
      <c r="K406" s="180">
        <f t="shared" ref="K406:Z406" si="82">SUM(K404,K375)</f>
        <v>157</v>
      </c>
      <c r="L406" s="180">
        <f t="shared" si="82"/>
        <v>309</v>
      </c>
      <c r="M406" s="180">
        <f t="shared" si="82"/>
        <v>0</v>
      </c>
      <c r="N406" s="180">
        <f t="shared" si="82"/>
        <v>9</v>
      </c>
      <c r="O406" s="494">
        <f t="shared" si="82"/>
        <v>3.25</v>
      </c>
      <c r="P406" s="181">
        <f t="shared" si="82"/>
        <v>13.5</v>
      </c>
      <c r="Q406" s="180">
        <f t="shared" si="82"/>
        <v>3</v>
      </c>
      <c r="R406" s="181">
        <f t="shared" si="82"/>
        <v>5.5</v>
      </c>
      <c r="S406" s="180">
        <f t="shared" si="82"/>
        <v>2</v>
      </c>
      <c r="T406" s="180">
        <f t="shared" si="82"/>
        <v>0</v>
      </c>
      <c r="U406" s="180">
        <f t="shared" si="82"/>
        <v>65</v>
      </c>
      <c r="V406" s="180">
        <f t="shared" si="82"/>
        <v>0</v>
      </c>
      <c r="W406" s="180">
        <f t="shared" si="82"/>
        <v>27.94</v>
      </c>
      <c r="X406" s="180">
        <f t="shared" si="82"/>
        <v>0</v>
      </c>
      <c r="Y406" s="180">
        <f t="shared" si="82"/>
        <v>0</v>
      </c>
      <c r="Z406" s="180">
        <f t="shared" si="82"/>
        <v>0</v>
      </c>
      <c r="AA406" s="1325"/>
      <c r="AB406" s="43"/>
      <c r="AC406" s="43"/>
    </row>
    <row r="407" spans="1:29" s="125" customFormat="1" ht="17.649999999999999" x14ac:dyDescent="0.5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43"/>
      <c r="AC407" s="43"/>
    </row>
    <row r="408" spans="1:29" s="125" customFormat="1" ht="17.649999999999999" x14ac:dyDescent="0.5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43"/>
      <c r="AC408" s="43"/>
    </row>
    <row r="409" spans="1:29" s="43" customFormat="1" ht="17.649999999999999" x14ac:dyDescent="0.5">
      <c r="A409" s="1247" t="s">
        <v>195</v>
      </c>
      <c r="B409" s="1247"/>
      <c r="C409" s="1247"/>
      <c r="D409" s="1247"/>
      <c r="E409" s="1247"/>
      <c r="F409" s="1247"/>
      <c r="G409" s="1247"/>
      <c r="H409" s="1247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</row>
    <row r="410" spans="1:29" s="43" customFormat="1" ht="17.649999999999999" x14ac:dyDescent="0.5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6" t="s">
        <v>193</v>
      </c>
      <c r="T410" s="145"/>
      <c r="U410" s="145"/>
      <c r="V410" s="145"/>
      <c r="W410" s="145"/>
      <c r="X410" s="145"/>
      <c r="Y410" s="145"/>
      <c r="Z410" s="145"/>
      <c r="AA410" s="145"/>
    </row>
    <row r="411" spans="1:29" s="43" customFormat="1" ht="17.649999999999999" x14ac:dyDescent="0.5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</row>
    <row r="412" spans="1:29" s="43" customFormat="1" ht="17.649999999999999" x14ac:dyDescent="0.5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</row>
    <row r="413" spans="1:29" s="43" customFormat="1" ht="17.649999999999999" x14ac:dyDescent="0.5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</row>
    <row r="414" spans="1:29" s="43" customFormat="1" ht="17.649999999999999" x14ac:dyDescent="0.5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6" t="s">
        <v>194</v>
      </c>
      <c r="T414" s="145"/>
      <c r="U414" s="145"/>
      <c r="V414" s="145"/>
      <c r="W414" s="145"/>
      <c r="X414" s="145"/>
      <c r="Y414" s="145"/>
      <c r="Z414" s="145"/>
      <c r="AA414" s="145"/>
    </row>
    <row r="415" spans="1:29" s="125" customFormat="1" ht="17.649999999999999" x14ac:dyDescent="0.5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43"/>
      <c r="AC415" s="43"/>
    </row>
    <row r="416" spans="1:29" s="43" customFormat="1" ht="17.649999999999999" x14ac:dyDescent="0.5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6"/>
      <c r="T416" s="145"/>
      <c r="U416" s="145"/>
      <c r="V416" s="145"/>
      <c r="W416" s="145"/>
      <c r="X416" s="145"/>
      <c r="Y416" s="145"/>
      <c r="Z416" s="145"/>
      <c r="AA416" s="145"/>
    </row>
    <row r="417" spans="1:27" s="43" customFormat="1" ht="20.25" customHeight="1" x14ac:dyDescent="0.45">
      <c r="A417" s="1258" t="s">
        <v>0</v>
      </c>
      <c r="B417" s="1258"/>
      <c r="C417" s="1258"/>
      <c r="D417" s="1258"/>
      <c r="E417" s="1258"/>
      <c r="F417" s="1258"/>
      <c r="G417" s="1258"/>
      <c r="H417" s="1258"/>
      <c r="I417" s="1258"/>
      <c r="J417" s="1258"/>
      <c r="K417" s="1258"/>
      <c r="L417" s="1258"/>
      <c r="M417" s="1258"/>
      <c r="N417" s="1258"/>
      <c r="O417" s="1258"/>
      <c r="P417" s="1258"/>
      <c r="Q417" s="1258"/>
      <c r="R417" s="1258"/>
      <c r="S417" s="1258"/>
      <c r="T417" s="1258"/>
      <c r="U417" s="1258"/>
      <c r="V417" s="1258"/>
      <c r="W417" s="1258"/>
      <c r="X417" s="1258"/>
      <c r="Y417" s="1258"/>
      <c r="Z417" s="1258"/>
      <c r="AA417" s="1258"/>
    </row>
    <row r="418" spans="1:27" s="43" customFormat="1" x14ac:dyDescent="0.35"/>
    <row r="419" spans="1:27" s="43" customFormat="1" ht="17.25" x14ac:dyDescent="0.45">
      <c r="A419" s="1258" t="s">
        <v>180</v>
      </c>
      <c r="B419" s="1258"/>
      <c r="C419" s="1258"/>
      <c r="D419" s="1258"/>
      <c r="E419" s="1258"/>
      <c r="F419" s="1258"/>
      <c r="G419" s="1258"/>
      <c r="H419" s="1258"/>
      <c r="I419" s="1258"/>
      <c r="J419" s="1258"/>
      <c r="K419" s="1258"/>
      <c r="L419" s="1258"/>
      <c r="M419" s="1258"/>
      <c r="N419" s="1258"/>
      <c r="O419" s="1258"/>
      <c r="P419" s="1258"/>
      <c r="Q419" s="1258"/>
      <c r="R419" s="1258"/>
      <c r="S419" s="1258"/>
      <c r="T419" s="1258"/>
      <c r="U419" s="1258"/>
      <c r="V419" s="1258"/>
      <c r="W419" s="1258"/>
      <c r="X419" s="1258"/>
      <c r="Y419" s="1258"/>
      <c r="Z419" s="1258"/>
      <c r="AA419" s="1258"/>
    </row>
    <row r="420" spans="1:27" s="43" customFormat="1" ht="13.15" thickBot="1" x14ac:dyDescent="0.4"/>
    <row r="421" spans="1:27" s="43" customFormat="1" ht="17.649999999999999" thickBot="1" x14ac:dyDescent="0.4">
      <c r="A421" s="1248" t="s">
        <v>1</v>
      </c>
      <c r="B421" s="1256" t="s">
        <v>34</v>
      </c>
      <c r="C421" s="1256" t="s">
        <v>3</v>
      </c>
      <c r="D421" s="1248" t="s">
        <v>4</v>
      </c>
      <c r="E421" s="1257" t="s">
        <v>35</v>
      </c>
      <c r="F421" s="1248" t="s">
        <v>5</v>
      </c>
      <c r="G421" s="1248" t="s">
        <v>36</v>
      </c>
      <c r="H421" s="1248" t="s">
        <v>37</v>
      </c>
      <c r="I421" s="1248" t="s">
        <v>7</v>
      </c>
      <c r="J421" s="1248" t="s">
        <v>38</v>
      </c>
      <c r="K421" s="1257" t="s">
        <v>8</v>
      </c>
      <c r="L421" s="1257"/>
      <c r="M421" s="1257"/>
      <c r="N421" s="1257"/>
      <c r="O421" s="1257"/>
      <c r="P421" s="1257"/>
      <c r="Q421" s="1257"/>
      <c r="R421" s="1257"/>
      <c r="S421" s="1257"/>
      <c r="T421" s="1257"/>
      <c r="U421" s="1257"/>
      <c r="V421" s="1257"/>
      <c r="W421" s="1257"/>
      <c r="X421" s="1257"/>
      <c r="Y421" s="1257"/>
      <c r="Z421" s="1257"/>
      <c r="AA421" s="1248" t="s">
        <v>11</v>
      </c>
    </row>
    <row r="422" spans="1:27" s="43" customFormat="1" ht="175.15" thickBot="1" x14ac:dyDescent="0.4">
      <c r="A422" s="1248"/>
      <c r="B422" s="1256"/>
      <c r="C422" s="1256"/>
      <c r="D422" s="1248"/>
      <c r="E422" s="1257"/>
      <c r="F422" s="1248"/>
      <c r="G422" s="1248"/>
      <c r="H422" s="1248"/>
      <c r="I422" s="1248"/>
      <c r="J422" s="1248"/>
      <c r="K422" s="461" t="s">
        <v>9</v>
      </c>
      <c r="L422" s="130" t="s">
        <v>39</v>
      </c>
      <c r="M422" s="461" t="s">
        <v>10</v>
      </c>
      <c r="N422" s="461" t="s">
        <v>40</v>
      </c>
      <c r="O422" s="130" t="s">
        <v>41</v>
      </c>
      <c r="P422" s="461" t="s">
        <v>42</v>
      </c>
      <c r="Q422" s="130" t="s">
        <v>61</v>
      </c>
      <c r="R422" s="130" t="s">
        <v>44</v>
      </c>
      <c r="S422" s="461" t="s">
        <v>45</v>
      </c>
      <c r="T422" s="461" t="s">
        <v>46</v>
      </c>
      <c r="U422" s="461" t="s">
        <v>47</v>
      </c>
      <c r="V422" s="461" t="s">
        <v>48</v>
      </c>
      <c r="W422" s="461" t="s">
        <v>49</v>
      </c>
      <c r="X422" s="461" t="s">
        <v>50</v>
      </c>
      <c r="Y422" s="461" t="s">
        <v>51</v>
      </c>
      <c r="Z422" s="130" t="s">
        <v>69</v>
      </c>
      <c r="AA422" s="1248"/>
    </row>
    <row r="423" spans="1:27" s="43" customFormat="1" ht="17.649999999999999" thickBot="1" x14ac:dyDescent="0.5">
      <c r="A423" s="1263" t="s">
        <v>31</v>
      </c>
      <c r="B423" s="1263"/>
      <c r="C423" s="1263"/>
      <c r="D423" s="1263"/>
      <c r="E423" s="1264"/>
      <c r="F423" s="1263"/>
      <c r="G423" s="1263"/>
      <c r="H423" s="1263"/>
      <c r="I423" s="1263"/>
      <c r="J423" s="1263"/>
      <c r="K423" s="1263"/>
      <c r="L423" s="1263"/>
      <c r="M423" s="1263"/>
      <c r="N423" s="1263"/>
      <c r="O423" s="1263"/>
      <c r="P423" s="1263"/>
      <c r="Q423" s="1263"/>
      <c r="R423" s="1263"/>
      <c r="S423" s="1263"/>
      <c r="T423" s="1263"/>
      <c r="U423" s="1263"/>
      <c r="V423" s="1263"/>
      <c r="W423" s="1263"/>
      <c r="X423" s="1263"/>
      <c r="Y423" s="1263"/>
      <c r="Z423" s="1263"/>
      <c r="AA423" s="1264"/>
    </row>
    <row r="424" spans="1:27" s="43" customFormat="1" ht="18" thickBot="1" x14ac:dyDescent="0.4">
      <c r="A424" s="1255">
        <v>8</v>
      </c>
      <c r="B424" s="1262" t="s">
        <v>68</v>
      </c>
      <c r="C424" s="1250" t="s">
        <v>201</v>
      </c>
      <c r="D424" s="1252">
        <v>1</v>
      </c>
      <c r="E424" s="829" t="s">
        <v>173</v>
      </c>
      <c r="F424" s="235" t="s">
        <v>52</v>
      </c>
      <c r="G424" s="10" t="s">
        <v>83</v>
      </c>
      <c r="H424" s="233"/>
      <c r="I424" s="23"/>
      <c r="J424" s="24">
        <v>54</v>
      </c>
      <c r="K424" s="25">
        <v>28</v>
      </c>
      <c r="L424" s="26">
        <v>56</v>
      </c>
      <c r="M424" s="26"/>
      <c r="N424" s="26"/>
      <c r="O424" s="26"/>
      <c r="P424" s="77"/>
      <c r="Q424" s="26"/>
      <c r="R424" s="26"/>
      <c r="S424" s="26"/>
      <c r="T424" s="26"/>
      <c r="U424" s="26">
        <v>5</v>
      </c>
      <c r="V424" s="26"/>
      <c r="W424" s="26"/>
      <c r="X424" s="26"/>
      <c r="Y424" s="26"/>
      <c r="Z424" s="78"/>
      <c r="AA424" s="102">
        <f>SUM(K424:Z424)</f>
        <v>89</v>
      </c>
    </row>
    <row r="425" spans="1:27" s="43" customFormat="1" ht="18" thickBot="1" x14ac:dyDescent="0.4">
      <c r="A425" s="1255"/>
      <c r="B425" s="1262"/>
      <c r="C425" s="1250"/>
      <c r="D425" s="1252"/>
      <c r="E425" s="497" t="s">
        <v>123</v>
      </c>
      <c r="F425" s="548" t="s">
        <v>52</v>
      </c>
      <c r="G425" s="553" t="s">
        <v>83</v>
      </c>
      <c r="H425" s="553"/>
      <c r="I425" s="553"/>
      <c r="J425" s="1069">
        <v>60</v>
      </c>
      <c r="K425" s="590"/>
      <c r="L425" s="1032">
        <v>46</v>
      </c>
      <c r="M425" s="564"/>
      <c r="N425" s="564"/>
      <c r="O425" s="564"/>
      <c r="P425" s="564"/>
      <c r="Q425" s="564"/>
      <c r="R425" s="564"/>
      <c r="S425" s="564"/>
      <c r="T425" s="564"/>
      <c r="U425" s="564">
        <v>2</v>
      </c>
      <c r="V425" s="564"/>
      <c r="W425" s="564"/>
      <c r="X425" s="564"/>
      <c r="Y425" s="564"/>
      <c r="Z425" s="614"/>
      <c r="AA425" s="978">
        <f>SUM(K425:Z425)</f>
        <v>48</v>
      </c>
    </row>
    <row r="426" spans="1:27" s="43" customFormat="1" ht="35.25" thickBot="1" x14ac:dyDescent="0.4">
      <c r="A426" s="1255"/>
      <c r="B426" s="1262"/>
      <c r="C426" s="1250"/>
      <c r="D426" s="1252"/>
      <c r="E426" s="498" t="s">
        <v>76</v>
      </c>
      <c r="F426" s="548" t="s">
        <v>52</v>
      </c>
      <c r="G426" s="549" t="s">
        <v>156</v>
      </c>
      <c r="H426" s="550"/>
      <c r="I426" s="551">
        <v>1</v>
      </c>
      <c r="J426" s="552">
        <v>103</v>
      </c>
      <c r="K426" s="548">
        <v>16</v>
      </c>
      <c r="L426" s="553">
        <v>64</v>
      </c>
      <c r="M426" s="553"/>
      <c r="N426" s="553"/>
      <c r="O426" s="553"/>
      <c r="P426" s="553"/>
      <c r="Q426" s="553"/>
      <c r="R426" s="554"/>
      <c r="S426" s="554"/>
      <c r="T426" s="554"/>
      <c r="U426" s="554">
        <v>9</v>
      </c>
      <c r="V426" s="554"/>
      <c r="W426" s="554"/>
      <c r="X426" s="554"/>
      <c r="Y426" s="554"/>
      <c r="Z426" s="555"/>
      <c r="AA426" s="556">
        <f>SUM(K426:Z426)</f>
        <v>89</v>
      </c>
    </row>
    <row r="427" spans="1:27" s="43" customFormat="1" ht="18" thickBot="1" x14ac:dyDescent="0.4">
      <c r="A427" s="1255"/>
      <c r="B427" s="1262"/>
      <c r="C427" s="1250"/>
      <c r="D427" s="1252"/>
      <c r="E427" s="707" t="s">
        <v>76</v>
      </c>
      <c r="F427" s="708" t="s">
        <v>52</v>
      </c>
      <c r="G427" s="710" t="s">
        <v>135</v>
      </c>
      <c r="H427" s="710"/>
      <c r="I427" s="710" t="s">
        <v>66</v>
      </c>
      <c r="J427" s="795">
        <v>50</v>
      </c>
      <c r="K427" s="796">
        <v>16</v>
      </c>
      <c r="L427" s="563">
        <v>32</v>
      </c>
      <c r="M427" s="563"/>
      <c r="N427" s="563"/>
      <c r="O427" s="563"/>
      <c r="P427" s="563"/>
      <c r="Q427" s="563"/>
      <c r="R427" s="563"/>
      <c r="S427" s="563"/>
      <c r="T427" s="563"/>
      <c r="U427" s="563">
        <v>4</v>
      </c>
      <c r="V427" s="563"/>
      <c r="W427" s="563"/>
      <c r="X427" s="563"/>
      <c r="Y427" s="563"/>
      <c r="Z427" s="617"/>
      <c r="AA427" s="776">
        <f>SUM(K427:Z427)</f>
        <v>52</v>
      </c>
    </row>
    <row r="428" spans="1:27" s="43" customFormat="1" ht="19.5" customHeight="1" thickBot="1" x14ac:dyDescent="0.4">
      <c r="A428" s="1255"/>
      <c r="B428" s="1262"/>
      <c r="C428" s="1250"/>
      <c r="D428" s="1252"/>
      <c r="E428" s="618" t="s">
        <v>55</v>
      </c>
      <c r="F428" s="46"/>
      <c r="G428" s="31"/>
      <c r="H428" s="31"/>
      <c r="I428" s="31"/>
      <c r="J428" s="32"/>
      <c r="K428" s="1020">
        <f t="shared" ref="K428:AA428" si="83">SUM(K424:K427)</f>
        <v>60</v>
      </c>
      <c r="L428" s="1020">
        <f t="shared" si="83"/>
        <v>198</v>
      </c>
      <c r="M428" s="178">
        <f t="shared" si="83"/>
        <v>0</v>
      </c>
      <c r="N428" s="178">
        <f t="shared" si="83"/>
        <v>0</v>
      </c>
      <c r="O428" s="178">
        <f t="shared" si="83"/>
        <v>0</v>
      </c>
      <c r="P428" s="178">
        <f t="shared" si="83"/>
        <v>0</v>
      </c>
      <c r="Q428" s="178">
        <f t="shared" si="83"/>
        <v>0</v>
      </c>
      <c r="R428" s="178">
        <f t="shared" si="83"/>
        <v>0</v>
      </c>
      <c r="S428" s="178">
        <f t="shared" si="83"/>
        <v>0</v>
      </c>
      <c r="T428" s="178">
        <f t="shared" si="83"/>
        <v>0</v>
      </c>
      <c r="U428" s="178">
        <f t="shared" si="83"/>
        <v>20</v>
      </c>
      <c r="V428" s="178">
        <f t="shared" si="83"/>
        <v>0</v>
      </c>
      <c r="W428" s="178">
        <f t="shared" si="83"/>
        <v>0</v>
      </c>
      <c r="X428" s="178">
        <f t="shared" si="83"/>
        <v>0</v>
      </c>
      <c r="Y428" s="178">
        <f t="shared" si="83"/>
        <v>0</v>
      </c>
      <c r="Z428" s="178">
        <f t="shared" si="83"/>
        <v>0</v>
      </c>
      <c r="AA428" s="178">
        <f t="shared" si="83"/>
        <v>278</v>
      </c>
    </row>
    <row r="429" spans="1:27" s="43" customFormat="1" ht="18" thickBot="1" x14ac:dyDescent="0.4">
      <c r="A429" s="1255"/>
      <c r="B429" s="1262"/>
      <c r="C429" s="1250"/>
      <c r="D429" s="1252"/>
      <c r="E429" s="118" t="s">
        <v>173</v>
      </c>
      <c r="F429" s="42" t="s">
        <v>77</v>
      </c>
      <c r="G429" s="467" t="s">
        <v>83</v>
      </c>
      <c r="H429" s="90"/>
      <c r="I429" s="466"/>
      <c r="J429" s="92">
        <v>17</v>
      </c>
      <c r="K429" s="50">
        <v>6</v>
      </c>
      <c r="L429" s="19">
        <v>4</v>
      </c>
      <c r="M429" s="19"/>
      <c r="N429" s="19"/>
      <c r="O429" s="19"/>
      <c r="P429" s="19">
        <v>1</v>
      </c>
      <c r="Q429" s="19"/>
      <c r="R429" s="39"/>
      <c r="S429" s="39"/>
      <c r="T429" s="19"/>
      <c r="U429" s="12">
        <v>3</v>
      </c>
      <c r="V429" s="12"/>
      <c r="W429" s="19"/>
      <c r="X429" s="19"/>
      <c r="Y429" s="63"/>
      <c r="Z429" s="20"/>
      <c r="AA429" s="56">
        <f t="shared" ref="AA429:AA430" si="84">SUM(K429:Z429)</f>
        <v>14</v>
      </c>
    </row>
    <row r="430" spans="1:27" s="43" customFormat="1" ht="18" thickBot="1" x14ac:dyDescent="0.4">
      <c r="A430" s="1255"/>
      <c r="B430" s="1262"/>
      <c r="C430" s="1250"/>
      <c r="D430" s="1252"/>
      <c r="E430" s="44"/>
      <c r="F430" s="42"/>
      <c r="G430" s="467"/>
      <c r="H430" s="7"/>
      <c r="I430" s="466"/>
      <c r="J430" s="8"/>
      <c r="K430" s="50"/>
      <c r="L430" s="19"/>
      <c r="M430" s="19"/>
      <c r="N430" s="19"/>
      <c r="O430" s="19"/>
      <c r="P430" s="19"/>
      <c r="Q430" s="19"/>
      <c r="R430" s="39"/>
      <c r="S430" s="39"/>
      <c r="T430" s="19"/>
      <c r="U430" s="12"/>
      <c r="V430" s="12"/>
      <c r="W430" s="19"/>
      <c r="X430" s="19"/>
      <c r="Y430" s="63"/>
      <c r="Z430" s="20"/>
      <c r="AA430" s="56">
        <f t="shared" si="84"/>
        <v>0</v>
      </c>
    </row>
    <row r="431" spans="1:27" s="43" customFormat="1" ht="18" thickBot="1" x14ac:dyDescent="0.4">
      <c r="A431" s="1255"/>
      <c r="B431" s="1262"/>
      <c r="C431" s="1250"/>
      <c r="D431" s="1252"/>
      <c r="E431" s="95"/>
      <c r="F431" s="59"/>
      <c r="G431" s="16"/>
      <c r="H431" s="16"/>
      <c r="I431" s="12"/>
      <c r="J431" s="61"/>
      <c r="K431" s="50"/>
      <c r="L431" s="50"/>
      <c r="M431" s="19"/>
      <c r="N431" s="12"/>
      <c r="O431" s="12"/>
      <c r="P431" s="19"/>
      <c r="Q431" s="19"/>
      <c r="R431" s="19"/>
      <c r="S431" s="19"/>
      <c r="T431" s="19"/>
      <c r="U431" s="12"/>
      <c r="V431" s="12"/>
      <c r="W431" s="19"/>
      <c r="X431" s="19"/>
      <c r="Y431" s="63"/>
      <c r="Z431" s="20"/>
      <c r="AA431" s="56"/>
    </row>
    <row r="432" spans="1:27" s="43" customFormat="1" ht="17.649999999999999" thickBot="1" x14ac:dyDescent="0.4">
      <c r="A432" s="1255"/>
      <c r="B432" s="1262"/>
      <c r="C432" s="1250"/>
      <c r="D432" s="1252"/>
      <c r="E432" s="132" t="s">
        <v>56</v>
      </c>
      <c r="F432" s="133"/>
      <c r="G432" s="34"/>
      <c r="H432" s="34"/>
      <c r="I432" s="34"/>
      <c r="J432" s="134"/>
      <c r="K432" s="178">
        <f t="shared" ref="K432:Z432" si="85">SUM(K429:K431)</f>
        <v>6</v>
      </c>
      <c r="L432" s="178">
        <f t="shared" si="85"/>
        <v>4</v>
      </c>
      <c r="M432" s="178">
        <f t="shared" si="85"/>
        <v>0</v>
      </c>
      <c r="N432" s="178">
        <f t="shared" si="85"/>
        <v>0</v>
      </c>
      <c r="O432" s="1058">
        <f t="shared" si="85"/>
        <v>0</v>
      </c>
      <c r="P432" s="178">
        <f t="shared" si="85"/>
        <v>1</v>
      </c>
      <c r="Q432" s="178">
        <f t="shared" si="85"/>
        <v>0</v>
      </c>
      <c r="R432" s="178">
        <f t="shared" si="85"/>
        <v>0</v>
      </c>
      <c r="S432" s="178">
        <f t="shared" si="85"/>
        <v>0</v>
      </c>
      <c r="T432" s="178">
        <f t="shared" si="85"/>
        <v>0</v>
      </c>
      <c r="U432" s="178">
        <f t="shared" si="85"/>
        <v>3</v>
      </c>
      <c r="V432" s="178">
        <f t="shared" si="85"/>
        <v>0</v>
      </c>
      <c r="W432" s="178">
        <f t="shared" si="85"/>
        <v>0</v>
      </c>
      <c r="X432" s="178">
        <f t="shared" si="85"/>
        <v>0</v>
      </c>
      <c r="Y432" s="178">
        <f t="shared" si="85"/>
        <v>0</v>
      </c>
      <c r="Z432" s="178">
        <f t="shared" si="85"/>
        <v>0</v>
      </c>
      <c r="AA432" s="179">
        <f>SUM(K432:Z432)</f>
        <v>14</v>
      </c>
    </row>
    <row r="433" spans="1:27" s="43" customFormat="1" ht="20.25" thickBot="1" x14ac:dyDescent="0.5">
      <c r="A433" s="1255"/>
      <c r="B433" s="1262"/>
      <c r="C433" s="1250"/>
      <c r="D433" s="1252"/>
      <c r="E433" s="161" t="s">
        <v>58</v>
      </c>
      <c r="F433" s="220"/>
      <c r="G433" s="142"/>
      <c r="H433" s="142"/>
      <c r="I433" s="142"/>
      <c r="J433" s="143"/>
      <c r="K433" s="180">
        <f t="shared" ref="K433:Z433" si="86">SUM(,K432,K428)</f>
        <v>66</v>
      </c>
      <c r="L433" s="180">
        <f t="shared" si="86"/>
        <v>202</v>
      </c>
      <c r="M433" s="180">
        <f t="shared" si="86"/>
        <v>0</v>
      </c>
      <c r="N433" s="180">
        <f t="shared" si="86"/>
        <v>0</v>
      </c>
      <c r="O433" s="180">
        <f t="shared" si="86"/>
        <v>0</v>
      </c>
      <c r="P433" s="180">
        <f t="shared" si="86"/>
        <v>1</v>
      </c>
      <c r="Q433" s="181">
        <f t="shared" si="86"/>
        <v>0</v>
      </c>
      <c r="R433" s="180">
        <f t="shared" si="86"/>
        <v>0</v>
      </c>
      <c r="S433" s="180">
        <f t="shared" si="86"/>
        <v>0</v>
      </c>
      <c r="T433" s="180">
        <f t="shared" si="86"/>
        <v>0</v>
      </c>
      <c r="U433" s="180">
        <f t="shared" si="86"/>
        <v>23</v>
      </c>
      <c r="V433" s="180">
        <f t="shared" si="86"/>
        <v>0</v>
      </c>
      <c r="W433" s="180">
        <f t="shared" si="86"/>
        <v>0</v>
      </c>
      <c r="X433" s="180">
        <f t="shared" si="86"/>
        <v>0</v>
      </c>
      <c r="Y433" s="180">
        <f t="shared" si="86"/>
        <v>0</v>
      </c>
      <c r="Z433" s="180">
        <f t="shared" si="86"/>
        <v>0</v>
      </c>
      <c r="AA433" s="181">
        <f>AA428+AA432</f>
        <v>292</v>
      </c>
    </row>
    <row r="434" spans="1:27" s="43" customFormat="1" ht="17.649999999999999" x14ac:dyDescent="0.5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6"/>
      <c r="T434" s="145"/>
      <c r="U434" s="145"/>
      <c r="V434" s="145"/>
      <c r="W434" s="145"/>
      <c r="X434" s="145"/>
      <c r="Y434" s="145"/>
      <c r="Z434" s="145"/>
      <c r="AA434" s="145"/>
    </row>
    <row r="435" spans="1:27" s="43" customFormat="1" ht="17.649999999999999" x14ac:dyDescent="0.5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6"/>
      <c r="T435" s="145"/>
      <c r="U435" s="145"/>
      <c r="V435" s="145"/>
      <c r="W435" s="145"/>
      <c r="X435" s="145"/>
      <c r="Y435" s="145"/>
      <c r="Z435" s="145"/>
      <c r="AA435" s="145"/>
    </row>
    <row r="436" spans="1:27" s="43" customFormat="1" ht="17.649999999999999" x14ac:dyDescent="0.5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6"/>
      <c r="T436" s="145"/>
      <c r="U436" s="145"/>
      <c r="V436" s="145"/>
      <c r="W436" s="145"/>
      <c r="X436" s="145"/>
      <c r="Y436" s="145"/>
      <c r="Z436" s="145"/>
      <c r="AA436" s="145"/>
    </row>
    <row r="437" spans="1:27" s="43" customFormat="1" ht="17.649999999999999" x14ac:dyDescent="0.5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6"/>
      <c r="T437" s="145"/>
      <c r="U437" s="145"/>
      <c r="V437" s="145"/>
      <c r="W437" s="145"/>
      <c r="X437" s="145"/>
      <c r="Y437" s="145"/>
      <c r="Z437" s="145"/>
      <c r="AA437" s="145"/>
    </row>
    <row r="438" spans="1:27" s="43" customFormat="1" ht="17.649999999999999" x14ac:dyDescent="0.5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6"/>
      <c r="T438" s="145"/>
      <c r="U438" s="145"/>
      <c r="V438" s="145"/>
      <c r="W438" s="145"/>
      <c r="X438" s="145"/>
      <c r="Y438" s="145"/>
      <c r="Z438" s="145"/>
      <c r="AA438" s="145"/>
    </row>
    <row r="439" spans="1:27" s="43" customFormat="1" ht="17.649999999999999" x14ac:dyDescent="0.5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6"/>
      <c r="T439" s="145"/>
      <c r="U439" s="145"/>
      <c r="V439" s="145"/>
      <c r="W439" s="145"/>
      <c r="X439" s="145"/>
      <c r="Y439" s="145"/>
      <c r="Z439" s="145"/>
      <c r="AA439" s="145"/>
    </row>
    <row r="440" spans="1:27" s="43" customFormat="1" ht="17.649999999999999" x14ac:dyDescent="0.5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6"/>
      <c r="T440" s="145"/>
      <c r="U440" s="145"/>
      <c r="V440" s="145"/>
      <c r="W440" s="145"/>
      <c r="X440" s="145"/>
      <c r="Y440" s="145"/>
      <c r="Z440" s="145"/>
      <c r="AA440" s="145"/>
    </row>
    <row r="441" spans="1:27" s="43" customFormat="1" ht="17.649999999999999" x14ac:dyDescent="0.5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6"/>
      <c r="T441" s="145"/>
      <c r="U441" s="145"/>
      <c r="V441" s="145"/>
      <c r="W441" s="145"/>
      <c r="X441" s="145"/>
      <c r="Y441" s="145"/>
      <c r="Z441" s="145"/>
      <c r="AA441" s="145"/>
    </row>
    <row r="442" spans="1:27" s="43" customFormat="1" ht="17.649999999999999" x14ac:dyDescent="0.5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6"/>
      <c r="T442" s="145"/>
      <c r="U442" s="145"/>
      <c r="V442" s="145"/>
      <c r="W442" s="145"/>
      <c r="X442" s="145"/>
      <c r="Y442" s="145"/>
      <c r="Z442" s="145"/>
      <c r="AA442" s="145"/>
    </row>
    <row r="443" spans="1:27" s="43" customFormat="1" ht="18" thickBot="1" x14ac:dyDescent="0.55000000000000004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6"/>
      <c r="T443" s="145"/>
      <c r="U443" s="145"/>
      <c r="V443" s="145"/>
      <c r="W443" s="145"/>
      <c r="X443" s="145"/>
      <c r="Y443" s="145"/>
      <c r="Z443" s="145"/>
      <c r="AA443" s="145"/>
    </row>
    <row r="444" spans="1:27" s="43" customFormat="1" ht="17.649999999999999" thickBot="1" x14ac:dyDescent="0.4">
      <c r="A444" s="1248" t="s">
        <v>1</v>
      </c>
      <c r="B444" s="1256" t="s">
        <v>34</v>
      </c>
      <c r="C444" s="1256" t="s">
        <v>3</v>
      </c>
      <c r="D444" s="1248" t="s">
        <v>4</v>
      </c>
      <c r="E444" s="1257" t="s">
        <v>35</v>
      </c>
      <c r="F444" s="1248" t="s">
        <v>5</v>
      </c>
      <c r="G444" s="1248" t="s">
        <v>36</v>
      </c>
      <c r="H444" s="1248" t="s">
        <v>37</v>
      </c>
      <c r="I444" s="1248" t="s">
        <v>7</v>
      </c>
      <c r="J444" s="1248" t="s">
        <v>38</v>
      </c>
      <c r="K444" s="1257" t="s">
        <v>8</v>
      </c>
      <c r="L444" s="1257"/>
      <c r="M444" s="1257"/>
      <c r="N444" s="1257"/>
      <c r="O444" s="1257"/>
      <c r="P444" s="1257"/>
      <c r="Q444" s="1257"/>
      <c r="R444" s="1257"/>
      <c r="S444" s="1257"/>
      <c r="T444" s="1257"/>
      <c r="U444" s="1257"/>
      <c r="V444" s="1257"/>
      <c r="W444" s="1257"/>
      <c r="X444" s="1257"/>
      <c r="Y444" s="1257"/>
      <c r="Z444" s="1257"/>
      <c r="AA444" s="1248" t="s">
        <v>11</v>
      </c>
    </row>
    <row r="445" spans="1:27" s="43" customFormat="1" ht="175.15" thickBot="1" x14ac:dyDescent="0.4">
      <c r="A445" s="1248"/>
      <c r="B445" s="1256"/>
      <c r="C445" s="1256"/>
      <c r="D445" s="1248"/>
      <c r="E445" s="1257"/>
      <c r="F445" s="1248"/>
      <c r="G445" s="1248"/>
      <c r="H445" s="1248"/>
      <c r="I445" s="1248"/>
      <c r="J445" s="1248"/>
      <c r="K445" s="461" t="s">
        <v>9</v>
      </c>
      <c r="L445" s="130" t="s">
        <v>39</v>
      </c>
      <c r="M445" s="461" t="s">
        <v>10</v>
      </c>
      <c r="N445" s="461" t="s">
        <v>40</v>
      </c>
      <c r="O445" s="130" t="s">
        <v>41</v>
      </c>
      <c r="P445" s="461" t="s">
        <v>42</v>
      </c>
      <c r="Q445" s="130" t="s">
        <v>61</v>
      </c>
      <c r="R445" s="130" t="s">
        <v>44</v>
      </c>
      <c r="S445" s="461" t="s">
        <v>45</v>
      </c>
      <c r="T445" s="461" t="s">
        <v>46</v>
      </c>
      <c r="U445" s="461" t="s">
        <v>47</v>
      </c>
      <c r="V445" s="461" t="s">
        <v>48</v>
      </c>
      <c r="W445" s="461" t="s">
        <v>49</v>
      </c>
      <c r="X445" s="461" t="s">
        <v>50</v>
      </c>
      <c r="Y445" s="461" t="s">
        <v>51</v>
      </c>
      <c r="Z445" s="130" t="s">
        <v>69</v>
      </c>
      <c r="AA445" s="1248"/>
    </row>
    <row r="446" spans="1:27" s="43" customFormat="1" ht="17.649999999999999" thickBot="1" x14ac:dyDescent="0.5">
      <c r="A446" s="1263" t="s">
        <v>15</v>
      </c>
      <c r="B446" s="1263"/>
      <c r="C446" s="1263"/>
      <c r="D446" s="1263"/>
      <c r="E446" s="1264"/>
      <c r="F446" s="1264"/>
      <c r="G446" s="1264"/>
      <c r="H446" s="1264"/>
      <c r="I446" s="1264"/>
      <c r="J446" s="1264"/>
      <c r="K446" s="1264"/>
      <c r="L446" s="1264"/>
      <c r="M446" s="1264"/>
      <c r="N446" s="1264"/>
      <c r="O446" s="1264"/>
      <c r="P446" s="1264"/>
      <c r="Q446" s="1264"/>
      <c r="R446" s="1264"/>
      <c r="S446" s="1264"/>
      <c r="T446" s="1264"/>
      <c r="U446" s="1264"/>
      <c r="V446" s="1264"/>
      <c r="W446" s="1264"/>
      <c r="X446" s="1264"/>
      <c r="Y446" s="1264"/>
      <c r="Z446" s="1264"/>
      <c r="AA446" s="1264"/>
    </row>
    <row r="447" spans="1:27" s="43" customFormat="1" ht="18" thickBot="1" x14ac:dyDescent="0.4">
      <c r="A447" s="1255">
        <v>8</v>
      </c>
      <c r="B447" s="1262" t="s">
        <v>68</v>
      </c>
      <c r="C447" s="1250" t="s">
        <v>201</v>
      </c>
      <c r="D447" s="1252">
        <v>1</v>
      </c>
      <c r="E447" s="829" t="s">
        <v>173</v>
      </c>
      <c r="F447" s="85" t="s">
        <v>52</v>
      </c>
      <c r="G447" s="547" t="s">
        <v>83</v>
      </c>
      <c r="H447" s="64"/>
      <c r="I447" s="222"/>
      <c r="J447" s="223">
        <v>31</v>
      </c>
      <c r="K447" s="224">
        <v>28</v>
      </c>
      <c r="L447" s="225">
        <v>28</v>
      </c>
      <c r="M447" s="53"/>
      <c r="N447" s="53"/>
      <c r="O447" s="53"/>
      <c r="P447" s="53"/>
      <c r="Q447" s="53"/>
      <c r="R447" s="53"/>
      <c r="S447" s="53"/>
      <c r="T447" s="53"/>
      <c r="U447" s="53">
        <v>3</v>
      </c>
      <c r="V447" s="53"/>
      <c r="W447" s="53"/>
      <c r="X447" s="53"/>
      <c r="Y447" s="53"/>
      <c r="Z447" s="65"/>
      <c r="AA447" s="54">
        <f>SUM(K447:Z447)</f>
        <v>59</v>
      </c>
    </row>
    <row r="448" spans="1:27" s="43" customFormat="1" ht="35.65" thickBot="1" x14ac:dyDescent="0.4">
      <c r="A448" s="1255"/>
      <c r="B448" s="1262"/>
      <c r="C448" s="1250"/>
      <c r="D448" s="1252"/>
      <c r="E448" s="868" t="s">
        <v>128</v>
      </c>
      <c r="F448" s="75" t="s">
        <v>52</v>
      </c>
      <c r="G448" s="869" t="s">
        <v>83</v>
      </c>
      <c r="H448" s="14"/>
      <c r="I448" s="464"/>
      <c r="J448" s="870">
        <v>36</v>
      </c>
      <c r="K448" s="51">
        <v>28</v>
      </c>
      <c r="L448" s="52">
        <v>56</v>
      </c>
      <c r="M448" s="52"/>
      <c r="N448" s="52"/>
      <c r="O448" s="52"/>
      <c r="P448" s="52"/>
      <c r="Q448" s="52"/>
      <c r="R448" s="52"/>
      <c r="S448" s="52"/>
      <c r="T448" s="52"/>
      <c r="U448" s="871">
        <v>4</v>
      </c>
      <c r="V448" s="52"/>
      <c r="W448" s="52"/>
      <c r="X448" s="52"/>
      <c r="Y448" s="52"/>
      <c r="Z448" s="52"/>
      <c r="AA448" s="875">
        <f>SUM(K448:Z448)</f>
        <v>88</v>
      </c>
    </row>
    <row r="449" spans="1:29" s="43" customFormat="1" ht="35.65" thickBot="1" x14ac:dyDescent="0.4">
      <c r="A449" s="1255"/>
      <c r="B449" s="1262"/>
      <c r="C449" s="1250"/>
      <c r="D449" s="1252"/>
      <c r="E449" s="583" t="s">
        <v>78</v>
      </c>
      <c r="F449" s="579" t="s">
        <v>52</v>
      </c>
      <c r="G449" s="550" t="s">
        <v>54</v>
      </c>
      <c r="H449" s="550"/>
      <c r="I449" s="551">
        <v>1</v>
      </c>
      <c r="J449" s="552">
        <v>20</v>
      </c>
      <c r="K449" s="580">
        <v>16</v>
      </c>
      <c r="L449" s="554">
        <v>32</v>
      </c>
      <c r="M449" s="554"/>
      <c r="N449" s="554"/>
      <c r="O449" s="554"/>
      <c r="P449" s="554"/>
      <c r="Q449" s="554"/>
      <c r="R449" s="554"/>
      <c r="S449" s="554"/>
      <c r="T449" s="554"/>
      <c r="U449" s="554">
        <v>2</v>
      </c>
      <c r="V449" s="553"/>
      <c r="W449" s="553"/>
      <c r="X449" s="553"/>
      <c r="Y449" s="553"/>
      <c r="Z449" s="602"/>
      <c r="AA449" s="582">
        <f>SUM(K449:Z449)</f>
        <v>50</v>
      </c>
    </row>
    <row r="450" spans="1:29" s="43" customFormat="1" ht="35.65" thickBot="1" x14ac:dyDescent="0.4">
      <c r="A450" s="1255"/>
      <c r="B450" s="1262"/>
      <c r="C450" s="1250"/>
      <c r="D450" s="1252"/>
      <c r="E450" s="498" t="s">
        <v>128</v>
      </c>
      <c r="F450" s="645" t="s">
        <v>52</v>
      </c>
      <c r="G450" s="553" t="s">
        <v>83</v>
      </c>
      <c r="H450" s="755"/>
      <c r="I450" s="551">
        <v>4</v>
      </c>
      <c r="J450" s="552">
        <v>20</v>
      </c>
      <c r="K450" s="645">
        <v>28</v>
      </c>
      <c r="L450" s="553">
        <v>28</v>
      </c>
      <c r="M450" s="553"/>
      <c r="N450" s="553"/>
      <c r="O450" s="553"/>
      <c r="P450" s="553"/>
      <c r="Q450" s="553"/>
      <c r="R450" s="553"/>
      <c r="S450" s="553"/>
      <c r="T450" s="553"/>
      <c r="U450" s="553">
        <v>2</v>
      </c>
      <c r="V450" s="553"/>
      <c r="W450" s="553"/>
      <c r="X450" s="553"/>
      <c r="Y450" s="553"/>
      <c r="Z450" s="602"/>
      <c r="AA450" s="952">
        <f>SUM(K450:Z450)</f>
        <v>58</v>
      </c>
    </row>
    <row r="451" spans="1:29" s="43" customFormat="1" ht="18" thickBot="1" x14ac:dyDescent="0.4">
      <c r="A451" s="1255"/>
      <c r="B451" s="1262"/>
      <c r="C451" s="1250"/>
      <c r="D451" s="1252"/>
      <c r="E451" s="902" t="s">
        <v>145</v>
      </c>
      <c r="F451" s="849" t="s">
        <v>52</v>
      </c>
      <c r="G451" s="872" t="s">
        <v>53</v>
      </c>
      <c r="H451" s="850"/>
      <c r="I451" s="873">
        <v>3</v>
      </c>
      <c r="J451" s="874">
        <v>3</v>
      </c>
      <c r="K451" s="859"/>
      <c r="L451" s="859"/>
      <c r="M451" s="859"/>
      <c r="N451" s="859"/>
      <c r="O451" s="859"/>
      <c r="P451" s="859"/>
      <c r="Q451" s="859"/>
      <c r="R451" s="859"/>
      <c r="S451" s="859"/>
      <c r="T451" s="859"/>
      <c r="U451" s="859"/>
      <c r="V451" s="509"/>
      <c r="W451" s="509">
        <v>6</v>
      </c>
      <c r="X451" s="509"/>
      <c r="Y451" s="509"/>
      <c r="Z451" s="245"/>
      <c r="AA451" s="56">
        <f>SUM(K451:Z451)</f>
        <v>6</v>
      </c>
    </row>
    <row r="452" spans="1:29" s="43" customFormat="1" ht="18" thickBot="1" x14ac:dyDescent="0.4">
      <c r="A452" s="1255"/>
      <c r="B452" s="1262"/>
      <c r="C452" s="1250"/>
      <c r="D452" s="1252"/>
      <c r="E452" s="951" t="s">
        <v>104</v>
      </c>
      <c r="F452" s="818" t="s">
        <v>52</v>
      </c>
      <c r="G452" s="814" t="s">
        <v>53</v>
      </c>
      <c r="H452" s="814"/>
      <c r="I452" s="814">
        <v>4</v>
      </c>
      <c r="J452" s="815">
        <v>2</v>
      </c>
      <c r="K452" s="615"/>
      <c r="L452" s="615"/>
      <c r="M452" s="615"/>
      <c r="N452" s="615"/>
      <c r="O452" s="615"/>
      <c r="P452" s="615"/>
      <c r="Q452" s="615">
        <v>6</v>
      </c>
      <c r="R452" s="615"/>
      <c r="S452" s="615"/>
      <c r="T452" s="615"/>
      <c r="U452" s="615"/>
      <c r="V452" s="615"/>
      <c r="W452" s="615"/>
      <c r="X452" s="615"/>
      <c r="Y452" s="615"/>
      <c r="Z452" s="655"/>
      <c r="AA452" s="803">
        <f t="shared" ref="AA452:AA453" si="87">SUM(K452:Z452)</f>
        <v>6</v>
      </c>
    </row>
    <row r="453" spans="1:29" s="43" customFormat="1" ht="18" thickBot="1" x14ac:dyDescent="0.4">
      <c r="A453" s="1255"/>
      <c r="B453" s="1262"/>
      <c r="C453" s="1250"/>
      <c r="D453" s="1252"/>
      <c r="E453" s="920" t="s">
        <v>105</v>
      </c>
      <c r="F453" s="548" t="s">
        <v>52</v>
      </c>
      <c r="G453" s="819" t="s">
        <v>53</v>
      </c>
      <c r="H453" s="813"/>
      <c r="I453" s="602">
        <v>4</v>
      </c>
      <c r="J453" s="602">
        <v>2</v>
      </c>
      <c r="K453" s="553"/>
      <c r="L453" s="820"/>
      <c r="M453" s="553"/>
      <c r="N453" s="602"/>
      <c r="O453" s="553"/>
      <c r="P453" s="553"/>
      <c r="Q453" s="820"/>
      <c r="R453" s="602"/>
      <c r="S453" s="602">
        <v>4</v>
      </c>
      <c r="T453" s="553"/>
      <c r="U453" s="553"/>
      <c r="V453" s="820"/>
      <c r="W453" s="602"/>
      <c r="X453" s="602"/>
      <c r="Y453" s="602"/>
      <c r="Z453" s="553"/>
      <c r="AA453" s="803">
        <f t="shared" si="87"/>
        <v>4</v>
      </c>
    </row>
    <row r="454" spans="1:29" s="43" customFormat="1" ht="18" thickBot="1" x14ac:dyDescent="0.4">
      <c r="A454" s="1255"/>
      <c r="B454" s="1262"/>
      <c r="C454" s="1250"/>
      <c r="D454" s="1252"/>
      <c r="E454" s="594" t="s">
        <v>55</v>
      </c>
      <c r="F454" s="595"/>
      <c r="G454" s="596"/>
      <c r="H454" s="596"/>
      <c r="I454" s="596"/>
      <c r="J454" s="597"/>
      <c r="K454" s="756">
        <f>SUM(K447:K452)</f>
        <v>100</v>
      </c>
      <c r="L454" s="757">
        <f>SUM(L447:L452)</f>
        <v>144</v>
      </c>
      <c r="M454" s="1001">
        <f t="shared" ref="M454:R454" si="88">SUM(M447:M452)</f>
        <v>0</v>
      </c>
      <c r="N454" s="756">
        <f t="shared" si="88"/>
        <v>0</v>
      </c>
      <c r="O454" s="733">
        <f t="shared" si="88"/>
        <v>0</v>
      </c>
      <c r="P454" s="733">
        <f t="shared" si="88"/>
        <v>0</v>
      </c>
      <c r="Q454" s="733">
        <f t="shared" si="88"/>
        <v>6</v>
      </c>
      <c r="R454" s="733">
        <f t="shared" si="88"/>
        <v>0</v>
      </c>
      <c r="S454" s="733">
        <f>SUM(S447:S453)</f>
        <v>4</v>
      </c>
      <c r="T454" s="733">
        <f t="shared" ref="T454:Z454" si="89">SUM(T447:T452)</f>
        <v>0</v>
      </c>
      <c r="U454" s="733">
        <f t="shared" si="89"/>
        <v>11</v>
      </c>
      <c r="V454" s="733">
        <f t="shared" si="89"/>
        <v>0</v>
      </c>
      <c r="W454" s="733">
        <f t="shared" si="89"/>
        <v>6</v>
      </c>
      <c r="X454" s="733">
        <f t="shared" si="89"/>
        <v>0</v>
      </c>
      <c r="Y454" s="733">
        <f t="shared" si="89"/>
        <v>0</v>
      </c>
      <c r="Z454" s="757">
        <f t="shared" si="89"/>
        <v>0</v>
      </c>
      <c r="AA454" s="758">
        <f>SUM(AA447:AA453)</f>
        <v>271</v>
      </c>
    </row>
    <row r="455" spans="1:29" s="248" customFormat="1" ht="18" thickBot="1" x14ac:dyDescent="0.4">
      <c r="A455" s="1255"/>
      <c r="B455" s="1262"/>
      <c r="C455" s="1250"/>
      <c r="D455" s="1252"/>
      <c r="E455" s="899" t="s">
        <v>109</v>
      </c>
      <c r="F455" s="665" t="s">
        <v>77</v>
      </c>
      <c r="G455" s="703" t="s">
        <v>53</v>
      </c>
      <c r="H455" s="703"/>
      <c r="I455" s="564">
        <v>4</v>
      </c>
      <c r="J455" s="483">
        <v>2</v>
      </c>
      <c r="K455" s="649"/>
      <c r="L455" s="650"/>
      <c r="M455" s="650"/>
      <c r="N455" s="650">
        <v>1</v>
      </c>
      <c r="O455" s="704">
        <v>0.5</v>
      </c>
      <c r="P455" s="650"/>
      <c r="Q455" s="650"/>
      <c r="R455" s="650"/>
      <c r="S455" s="704"/>
      <c r="T455" s="564"/>
      <c r="U455" s="564">
        <v>1</v>
      </c>
      <c r="V455" s="564"/>
      <c r="W455" s="564"/>
      <c r="X455" s="564"/>
      <c r="Y455" s="564"/>
      <c r="Z455" s="565"/>
      <c r="AA455" s="611">
        <f t="shared" ref="AA455:AA458" si="90">SUM(K455:Z455)</f>
        <v>2.5</v>
      </c>
    </row>
    <row r="456" spans="1:29" s="43" customFormat="1" ht="18" thickBot="1" x14ac:dyDescent="0.4">
      <c r="A456" s="1255"/>
      <c r="B456" s="1262"/>
      <c r="C456" s="1250"/>
      <c r="D456" s="1252"/>
      <c r="E456" s="301"/>
      <c r="F456" s="315"/>
      <c r="G456" s="249"/>
      <c r="H456" s="249"/>
      <c r="I456" s="250"/>
      <c r="J456" s="251"/>
      <c r="K456" s="356"/>
      <c r="L456" s="258"/>
      <c r="M456" s="286"/>
      <c r="N456" s="258"/>
      <c r="O456" s="258"/>
      <c r="P456" s="258"/>
      <c r="Q456" s="258"/>
      <c r="R456" s="110"/>
      <c r="S456" s="110"/>
      <c r="T456" s="110"/>
      <c r="U456" s="110"/>
      <c r="V456" s="110"/>
      <c r="W456" s="110"/>
      <c r="X456" s="110"/>
      <c r="Y456" s="109"/>
      <c r="Z456" s="111"/>
      <c r="AA456" s="66">
        <f t="shared" si="90"/>
        <v>0</v>
      </c>
    </row>
    <row r="457" spans="1:29" s="43" customFormat="1" ht="18" thickBot="1" x14ac:dyDescent="0.4">
      <c r="A457" s="1255"/>
      <c r="B457" s="1262"/>
      <c r="C457" s="1250"/>
      <c r="D457" s="1252"/>
      <c r="E457" s="301"/>
      <c r="F457" s="315"/>
      <c r="G457" s="249"/>
      <c r="H457" s="249"/>
      <c r="I457" s="250"/>
      <c r="J457" s="251"/>
      <c r="K457" s="356"/>
      <c r="L457" s="258"/>
      <c r="M457" s="286"/>
      <c r="N457" s="258"/>
      <c r="O457" s="258"/>
      <c r="P457" s="258"/>
      <c r="Q457" s="258"/>
      <c r="R457" s="258"/>
      <c r="S457" s="258"/>
      <c r="T457" s="258"/>
      <c r="U457" s="258"/>
      <c r="V457" s="258"/>
      <c r="W457" s="286"/>
      <c r="X457" s="286"/>
      <c r="Y457" s="286"/>
      <c r="Z457" s="287"/>
      <c r="AA457" s="66">
        <f t="shared" si="90"/>
        <v>0</v>
      </c>
    </row>
    <row r="458" spans="1:29" s="43" customFormat="1" ht="18" thickBot="1" x14ac:dyDescent="0.4">
      <c r="A458" s="1255"/>
      <c r="B458" s="1262"/>
      <c r="C458" s="1250"/>
      <c r="D458" s="1252"/>
      <c r="E458" s="301"/>
      <c r="F458" s="315"/>
      <c r="G458" s="249"/>
      <c r="H458" s="249"/>
      <c r="I458" s="357"/>
      <c r="J458" s="251"/>
      <c r="K458" s="288"/>
      <c r="L458" s="108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8"/>
      <c r="AA458" s="66">
        <f t="shared" si="90"/>
        <v>0</v>
      </c>
    </row>
    <row r="459" spans="1:29" s="43" customFormat="1" ht="18" thickBot="1" x14ac:dyDescent="0.5">
      <c r="A459" s="1255"/>
      <c r="B459" s="1262"/>
      <c r="C459" s="1250"/>
      <c r="D459" s="1252"/>
      <c r="E459" s="300"/>
      <c r="F459" s="237"/>
      <c r="G459" s="97"/>
      <c r="H459" s="97"/>
      <c r="I459" s="97"/>
      <c r="J459" s="239"/>
      <c r="K459" s="80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58"/>
      <c r="AA459" s="289"/>
    </row>
    <row r="460" spans="1:29" s="43" customFormat="1" ht="17.649999999999999" thickBot="1" x14ac:dyDescent="0.4">
      <c r="A460" s="1255"/>
      <c r="B460" s="1262"/>
      <c r="C460" s="1250"/>
      <c r="D460" s="1252"/>
      <c r="E460" s="263" t="s">
        <v>56</v>
      </c>
      <c r="F460" s="361"/>
      <c r="G460" s="265"/>
      <c r="H460" s="265"/>
      <c r="I460" s="265"/>
      <c r="J460" s="266"/>
      <c r="K460" s="182">
        <f t="shared" ref="K460:AA460" si="91">SUM(K455:K459)</f>
        <v>0</v>
      </c>
      <c r="L460" s="178">
        <f t="shared" si="91"/>
        <v>0</v>
      </c>
      <c r="M460" s="178">
        <f t="shared" si="91"/>
        <v>0</v>
      </c>
      <c r="N460" s="178">
        <f t="shared" si="91"/>
        <v>1</v>
      </c>
      <c r="O460" s="179">
        <f t="shared" si="91"/>
        <v>0.5</v>
      </c>
      <c r="P460" s="178">
        <f t="shared" si="91"/>
        <v>0</v>
      </c>
      <c r="Q460" s="178">
        <f t="shared" si="91"/>
        <v>0</v>
      </c>
      <c r="R460" s="178">
        <f t="shared" si="91"/>
        <v>0</v>
      </c>
      <c r="S460" s="178">
        <f t="shared" si="91"/>
        <v>0</v>
      </c>
      <c r="T460" s="178">
        <f t="shared" si="91"/>
        <v>0</v>
      </c>
      <c r="U460" s="178">
        <f t="shared" si="91"/>
        <v>1</v>
      </c>
      <c r="V460" s="178">
        <f t="shared" si="91"/>
        <v>0</v>
      </c>
      <c r="W460" s="178">
        <f t="shared" si="91"/>
        <v>0</v>
      </c>
      <c r="X460" s="178">
        <f t="shared" si="91"/>
        <v>0</v>
      </c>
      <c r="Y460" s="178">
        <f t="shared" si="91"/>
        <v>0</v>
      </c>
      <c r="Z460" s="219">
        <f t="shared" si="91"/>
        <v>0</v>
      </c>
      <c r="AA460" s="953">
        <f t="shared" si="91"/>
        <v>2.5</v>
      </c>
    </row>
    <row r="461" spans="1:29" s="43" customFormat="1" ht="20.25" thickBot="1" x14ac:dyDescent="0.5">
      <c r="A461" s="1255"/>
      <c r="B461" s="1262"/>
      <c r="C461" s="1250"/>
      <c r="D461" s="1252"/>
      <c r="E461" s="161" t="s">
        <v>59</v>
      </c>
      <c r="F461" s="362"/>
      <c r="G461" s="363"/>
      <c r="H461" s="363"/>
      <c r="I461" s="363"/>
      <c r="J461" s="364"/>
      <c r="K461" s="208">
        <f t="shared" ref="K461:AA461" si="92">SUM(,K460,K454)</f>
        <v>100</v>
      </c>
      <c r="L461" s="180">
        <f t="shared" si="92"/>
        <v>144</v>
      </c>
      <c r="M461" s="180">
        <f t="shared" si="92"/>
        <v>0</v>
      </c>
      <c r="N461" s="180">
        <f t="shared" si="92"/>
        <v>1</v>
      </c>
      <c r="O461" s="181">
        <f t="shared" si="92"/>
        <v>0.5</v>
      </c>
      <c r="P461" s="180">
        <f t="shared" si="92"/>
        <v>0</v>
      </c>
      <c r="Q461" s="181">
        <f t="shared" si="92"/>
        <v>6</v>
      </c>
      <c r="R461" s="180">
        <f t="shared" si="92"/>
        <v>0</v>
      </c>
      <c r="S461" s="180">
        <f t="shared" si="92"/>
        <v>4</v>
      </c>
      <c r="T461" s="180">
        <f t="shared" si="92"/>
        <v>0</v>
      </c>
      <c r="U461" s="180">
        <f t="shared" si="92"/>
        <v>12</v>
      </c>
      <c r="V461" s="180">
        <f t="shared" si="92"/>
        <v>0</v>
      </c>
      <c r="W461" s="180">
        <f t="shared" si="92"/>
        <v>6</v>
      </c>
      <c r="X461" s="180">
        <f t="shared" si="92"/>
        <v>0</v>
      </c>
      <c r="Y461" s="180">
        <f t="shared" si="92"/>
        <v>0</v>
      </c>
      <c r="Z461" s="180">
        <f t="shared" si="92"/>
        <v>0</v>
      </c>
      <c r="AA461" s="181">
        <f t="shared" si="92"/>
        <v>273.5</v>
      </c>
    </row>
    <row r="462" spans="1:29" s="43" customFormat="1" ht="17.649999999999999" thickBot="1" x14ac:dyDescent="0.5">
      <c r="A462" s="1255"/>
      <c r="B462" s="1262"/>
      <c r="C462" s="1250"/>
      <c r="D462" s="1248"/>
      <c r="E462" s="358"/>
      <c r="F462" s="359"/>
      <c r="G462" s="359"/>
      <c r="H462" s="359"/>
      <c r="I462" s="359"/>
      <c r="J462" s="360"/>
      <c r="K462" s="1257"/>
      <c r="L462" s="1257"/>
      <c r="M462" s="1257"/>
      <c r="N462" s="1257"/>
      <c r="O462" s="1257"/>
      <c r="P462" s="1257"/>
      <c r="Q462" s="1257"/>
      <c r="R462" s="1257"/>
      <c r="S462" s="1257"/>
      <c r="T462" s="1257"/>
      <c r="U462" s="1257"/>
      <c r="V462" s="1257"/>
      <c r="W462" s="1257"/>
      <c r="X462" s="1257"/>
      <c r="Y462" s="1257"/>
      <c r="Z462" s="1257"/>
      <c r="AA462" s="1325">
        <f>SUM(AA433,AA461)</f>
        <v>565.5</v>
      </c>
    </row>
    <row r="463" spans="1:29" s="43" customFormat="1" ht="20.25" thickBot="1" x14ac:dyDescent="0.5">
      <c r="A463" s="1255"/>
      <c r="B463" s="1262"/>
      <c r="C463" s="1250"/>
      <c r="D463" s="1248"/>
      <c r="E463" s="141" t="s">
        <v>60</v>
      </c>
      <c r="F463" s="1257"/>
      <c r="G463" s="1257"/>
      <c r="H463" s="1257"/>
      <c r="I463" s="1257"/>
      <c r="J463" s="1257"/>
      <c r="K463" s="180">
        <f t="shared" ref="K463:Z463" si="93">SUM(K461,K347)</f>
        <v>100</v>
      </c>
      <c r="L463" s="180">
        <f t="shared" si="93"/>
        <v>144</v>
      </c>
      <c r="M463" s="180">
        <f t="shared" si="93"/>
        <v>0</v>
      </c>
      <c r="N463" s="180">
        <f t="shared" si="93"/>
        <v>1</v>
      </c>
      <c r="O463" s="181">
        <f t="shared" si="93"/>
        <v>0.5</v>
      </c>
      <c r="P463" s="180">
        <f t="shared" si="93"/>
        <v>0</v>
      </c>
      <c r="Q463" s="181">
        <f t="shared" si="93"/>
        <v>6</v>
      </c>
      <c r="R463" s="180">
        <f t="shared" si="93"/>
        <v>0</v>
      </c>
      <c r="S463" s="180">
        <f t="shared" si="93"/>
        <v>4</v>
      </c>
      <c r="T463" s="180">
        <f t="shared" si="93"/>
        <v>0</v>
      </c>
      <c r="U463" s="180">
        <f t="shared" si="93"/>
        <v>12</v>
      </c>
      <c r="V463" s="180">
        <f t="shared" si="93"/>
        <v>0</v>
      </c>
      <c r="W463" s="180">
        <f t="shared" si="93"/>
        <v>6</v>
      </c>
      <c r="X463" s="180">
        <f t="shared" si="93"/>
        <v>0</v>
      </c>
      <c r="Y463" s="180">
        <f t="shared" si="93"/>
        <v>0</v>
      </c>
      <c r="Z463" s="180">
        <f t="shared" si="93"/>
        <v>0</v>
      </c>
      <c r="AA463" s="1325"/>
    </row>
    <row r="464" spans="1:29" s="125" customFormat="1" ht="17.649999999999999" x14ac:dyDescent="0.5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43"/>
      <c r="AC464" s="43"/>
    </row>
    <row r="465" spans="1:29" s="125" customFormat="1" ht="17.649999999999999" x14ac:dyDescent="0.5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43"/>
      <c r="AC465" s="43"/>
    </row>
    <row r="466" spans="1:29" s="43" customFormat="1" ht="17.649999999999999" x14ac:dyDescent="0.5">
      <c r="A466" s="1247" t="s">
        <v>195</v>
      </c>
      <c r="B466" s="1247"/>
      <c r="C466" s="1247"/>
      <c r="D466" s="1247"/>
      <c r="E466" s="1247"/>
      <c r="F466" s="1247"/>
      <c r="G466" s="1247"/>
      <c r="H466" s="1247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  <c r="AA466" s="145"/>
    </row>
    <row r="467" spans="1:29" s="43" customFormat="1" ht="17.649999999999999" x14ac:dyDescent="0.5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6" t="s">
        <v>193</v>
      </c>
      <c r="T467" s="145"/>
      <c r="U467" s="145"/>
      <c r="V467" s="145"/>
      <c r="W467" s="145"/>
      <c r="X467" s="145"/>
      <c r="Y467" s="145"/>
      <c r="Z467" s="145"/>
      <c r="AA467" s="145"/>
    </row>
    <row r="468" spans="1:29" s="43" customFormat="1" ht="17.649999999999999" x14ac:dyDescent="0.5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</row>
    <row r="469" spans="1:29" s="43" customFormat="1" ht="17.649999999999999" x14ac:dyDescent="0.5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</row>
    <row r="470" spans="1:29" s="43" customFormat="1" ht="17.649999999999999" x14ac:dyDescent="0.5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  <c r="AA470" s="145"/>
    </row>
    <row r="471" spans="1:29" s="43" customFormat="1" ht="17.649999999999999" x14ac:dyDescent="0.5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6" t="s">
        <v>194</v>
      </c>
      <c r="T471" s="145"/>
      <c r="U471" s="145"/>
      <c r="V471" s="145"/>
      <c r="W471" s="145"/>
      <c r="X471" s="145"/>
      <c r="Y471" s="145"/>
      <c r="Z471" s="145"/>
      <c r="AA471" s="145"/>
    </row>
    <row r="472" spans="1:29" s="43" customFormat="1" ht="17.649999999999999" x14ac:dyDescent="0.5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6"/>
      <c r="T472" s="145"/>
      <c r="U472" s="145"/>
      <c r="V472" s="145"/>
      <c r="W472" s="145"/>
      <c r="X472" s="145"/>
      <c r="Y472" s="145"/>
      <c r="Z472" s="145"/>
      <c r="AA472" s="145"/>
    </row>
    <row r="473" spans="1:29" s="43" customFormat="1" ht="17.649999999999999" x14ac:dyDescent="0.5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6"/>
      <c r="T473" s="145"/>
      <c r="U473" s="145"/>
      <c r="V473" s="145"/>
      <c r="W473" s="145"/>
      <c r="X473" s="145"/>
      <c r="Y473" s="145"/>
      <c r="Z473" s="145"/>
      <c r="AA473" s="145"/>
    </row>
    <row r="474" spans="1:29" s="43" customFormat="1" ht="20.25" customHeight="1" x14ac:dyDescent="0.45">
      <c r="A474" s="1258" t="s">
        <v>0</v>
      </c>
      <c r="B474" s="1258"/>
      <c r="C474" s="1258"/>
      <c r="D474" s="1258"/>
      <c r="E474" s="1258"/>
      <c r="F474" s="1258"/>
      <c r="G474" s="1258"/>
      <c r="H474" s="1258"/>
      <c r="I474" s="1258"/>
      <c r="J474" s="1258"/>
      <c r="K474" s="1258"/>
      <c r="L474" s="1258"/>
      <c r="M474" s="1258"/>
      <c r="N474" s="1258"/>
      <c r="O474" s="1258"/>
      <c r="P474" s="1258"/>
      <c r="Q474" s="1258"/>
      <c r="R474" s="1258"/>
      <c r="S474" s="1258"/>
      <c r="T474" s="1258"/>
      <c r="U474" s="1258"/>
      <c r="V474" s="1258"/>
      <c r="W474" s="1258"/>
      <c r="X474" s="1258"/>
      <c r="Y474" s="1258"/>
      <c r="Z474" s="1258"/>
      <c r="AA474" s="1258"/>
    </row>
    <row r="475" spans="1:29" s="43" customFormat="1" x14ac:dyDescent="0.35"/>
    <row r="476" spans="1:29" s="43" customFormat="1" ht="17.25" x14ac:dyDescent="0.45">
      <c r="A476" s="1258" t="s">
        <v>180</v>
      </c>
      <c r="B476" s="1258"/>
      <c r="C476" s="1258"/>
      <c r="D476" s="1258"/>
      <c r="E476" s="1258"/>
      <c r="F476" s="1258"/>
      <c r="G476" s="1258"/>
      <c r="H476" s="1258"/>
      <c r="I476" s="1258"/>
      <c r="J476" s="1258"/>
      <c r="K476" s="1258"/>
      <c r="L476" s="1258"/>
      <c r="M476" s="1258"/>
      <c r="N476" s="1258"/>
      <c r="O476" s="1258"/>
      <c r="P476" s="1258"/>
      <c r="Q476" s="1258"/>
      <c r="R476" s="1258"/>
      <c r="S476" s="1258"/>
      <c r="T476" s="1258"/>
      <c r="U476" s="1258"/>
      <c r="V476" s="1258"/>
      <c r="W476" s="1258"/>
      <c r="X476" s="1258"/>
      <c r="Y476" s="1258"/>
      <c r="Z476" s="1258"/>
      <c r="AA476" s="1258"/>
    </row>
    <row r="477" spans="1:29" s="43" customFormat="1" ht="13.15" thickBot="1" x14ac:dyDescent="0.4"/>
    <row r="478" spans="1:29" s="43" customFormat="1" ht="17.649999999999999" thickBot="1" x14ac:dyDescent="0.4">
      <c r="A478" s="1248" t="s">
        <v>1</v>
      </c>
      <c r="B478" s="1256" t="s">
        <v>34</v>
      </c>
      <c r="C478" s="1256" t="s">
        <v>3</v>
      </c>
      <c r="D478" s="1248" t="s">
        <v>4</v>
      </c>
      <c r="E478" s="1257" t="s">
        <v>35</v>
      </c>
      <c r="F478" s="1248" t="s">
        <v>5</v>
      </c>
      <c r="G478" s="1248" t="s">
        <v>36</v>
      </c>
      <c r="H478" s="1248" t="s">
        <v>37</v>
      </c>
      <c r="I478" s="1248" t="s">
        <v>7</v>
      </c>
      <c r="J478" s="1248" t="s">
        <v>38</v>
      </c>
      <c r="K478" s="1257" t="s">
        <v>8</v>
      </c>
      <c r="L478" s="1257"/>
      <c r="M478" s="1257"/>
      <c r="N478" s="1257"/>
      <c r="O478" s="1257"/>
      <c r="P478" s="1257"/>
      <c r="Q478" s="1257"/>
      <c r="R478" s="1257"/>
      <c r="S478" s="1257"/>
      <c r="T478" s="1257"/>
      <c r="U478" s="1257"/>
      <c r="V478" s="1257"/>
      <c r="W478" s="1257"/>
      <c r="X478" s="1257"/>
      <c r="Y478" s="1257"/>
      <c r="Z478" s="1257"/>
      <c r="AA478" s="1248" t="s">
        <v>11</v>
      </c>
    </row>
    <row r="479" spans="1:29" s="43" customFormat="1" ht="175.15" thickBot="1" x14ac:dyDescent="0.4">
      <c r="A479" s="1248"/>
      <c r="B479" s="1256"/>
      <c r="C479" s="1256"/>
      <c r="D479" s="1248"/>
      <c r="E479" s="1257"/>
      <c r="F479" s="1248"/>
      <c r="G479" s="1248"/>
      <c r="H479" s="1248"/>
      <c r="I479" s="1248"/>
      <c r="J479" s="1248"/>
      <c r="K479" s="461" t="s">
        <v>9</v>
      </c>
      <c r="L479" s="130" t="s">
        <v>39</v>
      </c>
      <c r="M479" s="461" t="s">
        <v>10</v>
      </c>
      <c r="N479" s="461" t="s">
        <v>40</v>
      </c>
      <c r="O479" s="130" t="s">
        <v>41</v>
      </c>
      <c r="P479" s="461" t="s">
        <v>42</v>
      </c>
      <c r="Q479" s="130" t="s">
        <v>61</v>
      </c>
      <c r="R479" s="130" t="s">
        <v>44</v>
      </c>
      <c r="S479" s="461" t="s">
        <v>45</v>
      </c>
      <c r="T479" s="461" t="s">
        <v>46</v>
      </c>
      <c r="U479" s="461" t="s">
        <v>47</v>
      </c>
      <c r="V479" s="461" t="s">
        <v>48</v>
      </c>
      <c r="W479" s="461" t="s">
        <v>49</v>
      </c>
      <c r="X479" s="461" t="s">
        <v>50</v>
      </c>
      <c r="Y479" s="461" t="s">
        <v>51</v>
      </c>
      <c r="Z479" s="130" t="s">
        <v>69</v>
      </c>
      <c r="AA479" s="1248"/>
    </row>
    <row r="480" spans="1:29" s="43" customFormat="1" ht="17.649999999999999" thickBot="1" x14ac:dyDescent="0.5">
      <c r="A480" s="1264" t="s">
        <v>31</v>
      </c>
      <c r="B480" s="1264"/>
      <c r="C480" s="1264"/>
      <c r="D480" s="1264"/>
      <c r="E480" s="1264"/>
      <c r="F480" s="1264"/>
      <c r="G480" s="1264"/>
      <c r="H480" s="1264"/>
      <c r="I480" s="1264"/>
      <c r="J480" s="1264"/>
      <c r="K480" s="1264"/>
      <c r="L480" s="1264"/>
      <c r="M480" s="1264"/>
      <c r="N480" s="1264"/>
      <c r="O480" s="1264"/>
      <c r="P480" s="1264"/>
      <c r="Q480" s="1264"/>
      <c r="R480" s="1264"/>
      <c r="S480" s="1264"/>
      <c r="T480" s="1264"/>
      <c r="U480" s="1264"/>
      <c r="V480" s="1264"/>
      <c r="W480" s="1264"/>
      <c r="X480" s="1264"/>
      <c r="Y480" s="1264"/>
      <c r="Z480" s="1264"/>
      <c r="AA480" s="1264"/>
    </row>
    <row r="481" spans="1:27" s="43" customFormat="1" ht="17.649999999999999" x14ac:dyDescent="0.35">
      <c r="A481" s="1341">
        <v>9</v>
      </c>
      <c r="B481" s="1344" t="s">
        <v>27</v>
      </c>
      <c r="C481" s="1347" t="s">
        <v>63</v>
      </c>
      <c r="D481" s="1350">
        <v>1</v>
      </c>
      <c r="E481" s="829" t="s">
        <v>79</v>
      </c>
      <c r="F481" s="575" t="s">
        <v>52</v>
      </c>
      <c r="G481" s="569" t="s">
        <v>53</v>
      </c>
      <c r="H481" s="569"/>
      <c r="I481" s="570">
        <v>2</v>
      </c>
      <c r="J481" s="571">
        <v>22</v>
      </c>
      <c r="K481" s="576">
        <v>16</v>
      </c>
      <c r="L481" s="573">
        <v>32</v>
      </c>
      <c r="M481" s="573"/>
      <c r="N481" s="573"/>
      <c r="O481" s="573"/>
      <c r="P481" s="573"/>
      <c r="Q481" s="573"/>
      <c r="R481" s="573"/>
      <c r="S481" s="573"/>
      <c r="T481" s="573"/>
      <c r="U481" s="573">
        <v>2</v>
      </c>
      <c r="V481" s="573"/>
      <c r="W481" s="573"/>
      <c r="X481" s="573"/>
      <c r="Y481" s="573"/>
      <c r="Z481" s="577"/>
      <c r="AA481" s="962">
        <f t="shared" ref="AA481:AA482" si="94">SUM(K481:Z481)</f>
        <v>50</v>
      </c>
    </row>
    <row r="482" spans="1:27" s="43" customFormat="1" ht="17.649999999999999" x14ac:dyDescent="0.35">
      <c r="A482" s="1342"/>
      <c r="B482" s="1345"/>
      <c r="C482" s="1348"/>
      <c r="D482" s="1351"/>
      <c r="E482" s="898" t="s">
        <v>79</v>
      </c>
      <c r="F482" s="690" t="s">
        <v>52</v>
      </c>
      <c r="G482" s="691" t="s">
        <v>116</v>
      </c>
      <c r="H482" s="691"/>
      <c r="I482" s="692">
        <v>1</v>
      </c>
      <c r="J482" s="693">
        <v>7</v>
      </c>
      <c r="K482" s="694">
        <v>16</v>
      </c>
      <c r="L482" s="695">
        <v>48</v>
      </c>
      <c r="M482" s="695"/>
      <c r="N482" s="695">
        <v>2</v>
      </c>
      <c r="O482" s="797">
        <v>0.5</v>
      </c>
      <c r="P482" s="695"/>
      <c r="Q482" s="695"/>
      <c r="R482" s="695"/>
      <c r="S482" s="695"/>
      <c r="T482" s="695"/>
      <c r="U482" s="695">
        <v>1</v>
      </c>
      <c r="V482" s="695"/>
      <c r="W482" s="695"/>
      <c r="X482" s="695"/>
      <c r="Y482" s="695"/>
      <c r="Z482" s="759"/>
      <c r="AA482" s="1053">
        <f t="shared" si="94"/>
        <v>67.5</v>
      </c>
    </row>
    <row r="483" spans="1:27" s="43" customFormat="1" ht="17.649999999999999" x14ac:dyDescent="0.35">
      <c r="A483" s="1342"/>
      <c r="B483" s="1345"/>
      <c r="C483" s="1348"/>
      <c r="D483" s="1351"/>
      <c r="E483" s="898" t="s">
        <v>72</v>
      </c>
      <c r="F483" s="590" t="s">
        <v>52</v>
      </c>
      <c r="G483" s="564" t="s">
        <v>53</v>
      </c>
      <c r="H483" s="564"/>
      <c r="I483" s="564">
        <v>2</v>
      </c>
      <c r="J483" s="565">
        <v>21</v>
      </c>
      <c r="K483" s="1031">
        <v>1</v>
      </c>
      <c r="L483" s="1032">
        <v>8</v>
      </c>
      <c r="M483" s="564"/>
      <c r="N483" s="1032"/>
      <c r="O483" s="1032">
        <v>2</v>
      </c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63"/>
      <c r="AA483" s="37">
        <f>SUM(K483:Z483)</f>
        <v>11</v>
      </c>
    </row>
    <row r="484" spans="1:27" s="43" customFormat="1" ht="35.25" x14ac:dyDescent="0.35">
      <c r="A484" s="1342"/>
      <c r="B484" s="1345"/>
      <c r="C484" s="1348"/>
      <c r="D484" s="1351"/>
      <c r="E484" s="500" t="s">
        <v>72</v>
      </c>
      <c r="F484" s="579" t="s">
        <v>52</v>
      </c>
      <c r="G484" s="593" t="s">
        <v>73</v>
      </c>
      <c r="H484" s="550"/>
      <c r="I484" s="550" t="s">
        <v>101</v>
      </c>
      <c r="J484" s="552">
        <v>31</v>
      </c>
      <c r="K484" s="1051">
        <v>18</v>
      </c>
      <c r="L484" s="1043">
        <v>24</v>
      </c>
      <c r="M484" s="554"/>
      <c r="N484" s="1043">
        <v>8</v>
      </c>
      <c r="O484" s="1060">
        <v>2.5</v>
      </c>
      <c r="P484" s="554"/>
      <c r="Q484" s="554"/>
      <c r="R484" s="554"/>
      <c r="S484" s="554"/>
      <c r="T484" s="554"/>
      <c r="U484" s="554">
        <v>5</v>
      </c>
      <c r="V484" s="554"/>
      <c r="W484" s="554"/>
      <c r="X484" s="554"/>
      <c r="Y484" s="554"/>
      <c r="Z484" s="555"/>
      <c r="AA484" s="1061">
        <f>SUM(K484:Z484)</f>
        <v>57.5</v>
      </c>
    </row>
    <row r="485" spans="1:27" s="43" customFormat="1" ht="23.25" x14ac:dyDescent="0.35">
      <c r="A485" s="1342"/>
      <c r="B485" s="1345"/>
      <c r="C485" s="1348"/>
      <c r="D485" s="1351"/>
      <c r="E485" s="500" t="s">
        <v>76</v>
      </c>
      <c r="F485" s="579" t="s">
        <v>52</v>
      </c>
      <c r="G485" s="549" t="s">
        <v>153</v>
      </c>
      <c r="H485" s="550"/>
      <c r="I485" s="550" t="s">
        <v>66</v>
      </c>
      <c r="J485" s="552">
        <v>130</v>
      </c>
      <c r="K485" s="580">
        <v>16</v>
      </c>
      <c r="L485" s="554"/>
      <c r="M485" s="554"/>
      <c r="N485" s="554"/>
      <c r="O485" s="554"/>
      <c r="P485" s="554"/>
      <c r="Q485" s="554"/>
      <c r="R485" s="554"/>
      <c r="S485" s="554"/>
      <c r="T485" s="554"/>
      <c r="U485" s="554"/>
      <c r="V485" s="554"/>
      <c r="W485" s="554"/>
      <c r="X485" s="554"/>
      <c r="Y485" s="554"/>
      <c r="Z485" s="555"/>
      <c r="AA485" s="760">
        <f t="shared" ref="AA485:AA489" si="95">SUM(K485:Z485)</f>
        <v>16</v>
      </c>
    </row>
    <row r="486" spans="1:27" s="43" customFormat="1" ht="46.5" x14ac:dyDescent="0.35">
      <c r="A486" s="1342"/>
      <c r="B486" s="1345"/>
      <c r="C486" s="1348"/>
      <c r="D486" s="1351"/>
      <c r="E486" s="500" t="s">
        <v>76</v>
      </c>
      <c r="F486" s="579" t="s">
        <v>52</v>
      </c>
      <c r="G486" s="549" t="s">
        <v>152</v>
      </c>
      <c r="H486" s="550"/>
      <c r="I486" s="550" t="s">
        <v>66</v>
      </c>
      <c r="J486" s="552">
        <v>91</v>
      </c>
      <c r="K486" s="580">
        <v>16</v>
      </c>
      <c r="L486" s="554">
        <v>64</v>
      </c>
      <c r="M486" s="554"/>
      <c r="N486" s="554"/>
      <c r="O486" s="554"/>
      <c r="P486" s="554"/>
      <c r="Q486" s="554"/>
      <c r="R486" s="554"/>
      <c r="S486" s="554"/>
      <c r="T486" s="554"/>
      <c r="U486" s="554">
        <v>10</v>
      </c>
      <c r="V486" s="554"/>
      <c r="W486" s="554"/>
      <c r="X486" s="554"/>
      <c r="Y486" s="554"/>
      <c r="Z486" s="555"/>
      <c r="AA486" s="760">
        <f t="shared" si="95"/>
        <v>90</v>
      </c>
    </row>
    <row r="487" spans="1:27" s="43" customFormat="1" ht="39.4" x14ac:dyDescent="0.35">
      <c r="A487" s="1342"/>
      <c r="B487" s="1345"/>
      <c r="C487" s="1348"/>
      <c r="D487" s="1351"/>
      <c r="E487" s="500" t="s">
        <v>76</v>
      </c>
      <c r="F487" s="579" t="s">
        <v>52</v>
      </c>
      <c r="G487" s="731" t="s">
        <v>169</v>
      </c>
      <c r="H487" s="549"/>
      <c r="I487" s="551">
        <v>1</v>
      </c>
      <c r="J487" s="552">
        <v>69</v>
      </c>
      <c r="K487" s="580"/>
      <c r="L487" s="1043">
        <v>50</v>
      </c>
      <c r="M487" s="554"/>
      <c r="N487" s="554"/>
      <c r="O487" s="554"/>
      <c r="P487" s="585"/>
      <c r="Q487" s="554"/>
      <c r="R487" s="554"/>
      <c r="S487" s="554"/>
      <c r="T487" s="1043"/>
      <c r="U487" s="554">
        <v>7</v>
      </c>
      <c r="V487" s="554"/>
      <c r="W487" s="554"/>
      <c r="X487" s="554"/>
      <c r="Y487" s="554"/>
      <c r="Z487" s="555"/>
      <c r="AA487" s="760">
        <f t="shared" si="95"/>
        <v>57</v>
      </c>
    </row>
    <row r="488" spans="1:27" s="43" customFormat="1" ht="17.649999999999999" x14ac:dyDescent="0.35">
      <c r="A488" s="1342"/>
      <c r="B488" s="1345"/>
      <c r="C488" s="1348"/>
      <c r="D488" s="1351"/>
      <c r="E488" s="500" t="s">
        <v>76</v>
      </c>
      <c r="F488" s="579" t="s">
        <v>52</v>
      </c>
      <c r="G488" s="549" t="s">
        <v>154</v>
      </c>
      <c r="H488" s="549"/>
      <c r="I488" s="551">
        <v>1</v>
      </c>
      <c r="J488" s="552">
        <v>40</v>
      </c>
      <c r="K488" s="580"/>
      <c r="L488" s="554">
        <v>32</v>
      </c>
      <c r="M488" s="554"/>
      <c r="N488" s="554"/>
      <c r="O488" s="554"/>
      <c r="P488" s="554"/>
      <c r="Q488" s="554"/>
      <c r="R488" s="554"/>
      <c r="S488" s="554"/>
      <c r="T488" s="554"/>
      <c r="U488" s="554">
        <v>7</v>
      </c>
      <c r="V488" s="554"/>
      <c r="W488" s="554"/>
      <c r="X488" s="554"/>
      <c r="Y488" s="554"/>
      <c r="Z488" s="555"/>
      <c r="AA488" s="760">
        <f t="shared" si="95"/>
        <v>39</v>
      </c>
    </row>
    <row r="489" spans="1:27" s="43" customFormat="1" ht="17.649999999999999" x14ac:dyDescent="0.35">
      <c r="A489" s="1342"/>
      <c r="B489" s="1345"/>
      <c r="C489" s="1348"/>
      <c r="D489" s="1351"/>
      <c r="E489" s="496" t="s">
        <v>144</v>
      </c>
      <c r="F489" s="590" t="s">
        <v>52</v>
      </c>
      <c r="G489" s="564" t="s">
        <v>53</v>
      </c>
      <c r="H489" s="564"/>
      <c r="I489" s="564" t="s">
        <v>99</v>
      </c>
      <c r="J489" s="565">
        <v>1</v>
      </c>
      <c r="K489" s="706"/>
      <c r="L489" s="562"/>
      <c r="M489" s="564"/>
      <c r="N489" s="564"/>
      <c r="O489" s="564"/>
      <c r="P489" s="564"/>
      <c r="Q489" s="1032"/>
      <c r="R489" s="554"/>
      <c r="S489" s="554"/>
      <c r="T489" s="554"/>
      <c r="U489" s="554"/>
      <c r="V489" s="554"/>
      <c r="W489" s="554"/>
      <c r="X489" s="554"/>
      <c r="Y489" s="554"/>
      <c r="Z489" s="555"/>
      <c r="AA489" s="1052">
        <f t="shared" si="95"/>
        <v>0</v>
      </c>
    </row>
    <row r="490" spans="1:27" s="43" customFormat="1" ht="32.25" customHeight="1" thickBot="1" x14ac:dyDescent="0.4">
      <c r="A490" s="1342"/>
      <c r="B490" s="1345"/>
      <c r="C490" s="1348"/>
      <c r="D490" s="1351"/>
      <c r="E490" s="594" t="s">
        <v>55</v>
      </c>
      <c r="F490" s="761"/>
      <c r="G490" s="762"/>
      <c r="H490" s="762"/>
      <c r="I490" s="762"/>
      <c r="J490" s="763"/>
      <c r="K490" s="764">
        <f t="shared" ref="K490:AA490" si="96">SUM(K481:K489)</f>
        <v>83</v>
      </c>
      <c r="L490" s="1044">
        <f t="shared" si="96"/>
        <v>258</v>
      </c>
      <c r="M490" s="765">
        <f t="shared" si="96"/>
        <v>0</v>
      </c>
      <c r="N490" s="765">
        <f t="shared" si="96"/>
        <v>10</v>
      </c>
      <c r="O490" s="1021">
        <f t="shared" si="96"/>
        <v>5</v>
      </c>
      <c r="P490" s="765">
        <f t="shared" si="96"/>
        <v>0</v>
      </c>
      <c r="Q490" s="1021">
        <f t="shared" si="96"/>
        <v>0</v>
      </c>
      <c r="R490" s="765">
        <f t="shared" si="96"/>
        <v>0</v>
      </c>
      <c r="S490" s="765">
        <f t="shared" si="96"/>
        <v>0</v>
      </c>
      <c r="T490" s="765">
        <f t="shared" si="96"/>
        <v>0</v>
      </c>
      <c r="U490" s="765">
        <f t="shared" si="96"/>
        <v>32</v>
      </c>
      <c r="V490" s="765">
        <f t="shared" si="96"/>
        <v>0</v>
      </c>
      <c r="W490" s="765">
        <f t="shared" si="96"/>
        <v>0</v>
      </c>
      <c r="X490" s="765">
        <f t="shared" si="96"/>
        <v>0</v>
      </c>
      <c r="Y490" s="765">
        <f t="shared" si="96"/>
        <v>0</v>
      </c>
      <c r="Z490" s="766">
        <f t="shared" si="96"/>
        <v>0</v>
      </c>
      <c r="AA490" s="1045">
        <f t="shared" si="96"/>
        <v>388</v>
      </c>
    </row>
    <row r="491" spans="1:27" s="43" customFormat="1" ht="35.25" customHeight="1" x14ac:dyDescent="0.35">
      <c r="A491" s="1342"/>
      <c r="B491" s="1345"/>
      <c r="C491" s="1348"/>
      <c r="D491" s="1352"/>
      <c r="E491" s="500" t="s">
        <v>105</v>
      </c>
      <c r="F491" s="708" t="s">
        <v>77</v>
      </c>
      <c r="G491" s="710" t="s">
        <v>53</v>
      </c>
      <c r="H491" s="710"/>
      <c r="I491" s="710" t="s">
        <v>99</v>
      </c>
      <c r="J491" s="712">
        <v>1</v>
      </c>
      <c r="K491" s="706"/>
      <c r="L491" s="562"/>
      <c r="M491" s="562"/>
      <c r="N491" s="562"/>
      <c r="O491" s="562"/>
      <c r="P491" s="562"/>
      <c r="Q491" s="562"/>
      <c r="R491" s="562"/>
      <c r="S491" s="650">
        <v>3</v>
      </c>
      <c r="T491" s="650"/>
      <c r="U491" s="561"/>
      <c r="V491" s="562"/>
      <c r="W491" s="562"/>
      <c r="X491" s="562"/>
      <c r="Y491" s="562"/>
      <c r="Z491" s="767"/>
      <c r="AA491" s="566">
        <f>SUM(K491:Z491)</f>
        <v>3</v>
      </c>
    </row>
    <row r="492" spans="1:27" s="43" customFormat="1" ht="17.649999999999999" x14ac:dyDescent="0.35">
      <c r="A492" s="1342"/>
      <c r="B492" s="1345"/>
      <c r="C492" s="1348"/>
      <c r="D492" s="1352"/>
      <c r="E492" s="954" t="s">
        <v>104</v>
      </c>
      <c r="F492" s="708" t="s">
        <v>77</v>
      </c>
      <c r="G492" s="768" t="s">
        <v>53</v>
      </c>
      <c r="H492" s="710"/>
      <c r="I492" s="710" t="s">
        <v>99</v>
      </c>
      <c r="J492" s="712">
        <v>3</v>
      </c>
      <c r="K492" s="706"/>
      <c r="L492" s="562"/>
      <c r="M492" s="562"/>
      <c r="N492" s="562"/>
      <c r="O492" s="562"/>
      <c r="P492" s="562"/>
      <c r="Q492" s="562">
        <v>8</v>
      </c>
      <c r="R492" s="562"/>
      <c r="S492" s="650"/>
      <c r="T492" s="769"/>
      <c r="U492" s="561"/>
      <c r="V492" s="562"/>
      <c r="W492" s="562"/>
      <c r="X492" s="562"/>
      <c r="Y492" s="562"/>
      <c r="Z492" s="767"/>
      <c r="AA492" s="770">
        <f>SUM(K492:Z492)</f>
        <v>8</v>
      </c>
    </row>
    <row r="493" spans="1:27" s="43" customFormat="1" ht="17.649999999999999" x14ac:dyDescent="0.35">
      <c r="A493" s="1342"/>
      <c r="B493" s="1345"/>
      <c r="C493" s="1348"/>
      <c r="D493" s="1352"/>
      <c r="E493" s="496" t="s">
        <v>72</v>
      </c>
      <c r="F493" s="590" t="s">
        <v>77</v>
      </c>
      <c r="G493" s="681" t="s">
        <v>53</v>
      </c>
      <c r="H493" s="564"/>
      <c r="I493" s="564">
        <v>4</v>
      </c>
      <c r="J493" s="565">
        <v>2</v>
      </c>
      <c r="K493" s="624"/>
      <c r="L493" s="564"/>
      <c r="M493" s="564"/>
      <c r="N493" s="1032"/>
      <c r="O493" s="1032"/>
      <c r="P493" s="564"/>
      <c r="Q493" s="564"/>
      <c r="R493" s="110"/>
      <c r="S493" s="110"/>
      <c r="T493" s="110"/>
      <c r="U493" s="110"/>
      <c r="V493" s="110"/>
      <c r="W493" s="110"/>
      <c r="X493" s="110"/>
      <c r="Y493" s="110"/>
      <c r="Z493" s="111"/>
      <c r="AA493" s="119">
        <f>SUM(K493:Z493)</f>
        <v>0</v>
      </c>
    </row>
    <row r="494" spans="1:27" s="43" customFormat="1" ht="19.5" customHeight="1" x14ac:dyDescent="0.35">
      <c r="A494" s="1342"/>
      <c r="B494" s="1345"/>
      <c r="C494" s="1348"/>
      <c r="D494" s="1352"/>
      <c r="E494" s="496" t="s">
        <v>144</v>
      </c>
      <c r="F494" s="590" t="s">
        <v>77</v>
      </c>
      <c r="G494" s="681" t="s">
        <v>53</v>
      </c>
      <c r="H494" s="564"/>
      <c r="I494" s="564" t="s">
        <v>99</v>
      </c>
      <c r="J494" s="565">
        <v>6</v>
      </c>
      <c r="K494" s="6"/>
      <c r="L494" s="7"/>
      <c r="M494" s="7"/>
      <c r="N494" s="7"/>
      <c r="O494" s="7"/>
      <c r="P494" s="7"/>
      <c r="Q494" s="1047"/>
      <c r="R494" s="7"/>
      <c r="S494" s="7"/>
      <c r="T494" s="7"/>
      <c r="U494" s="7"/>
      <c r="V494" s="7"/>
      <c r="W494" s="7"/>
      <c r="X494" s="7"/>
      <c r="Y494" s="7"/>
      <c r="Z494" s="8"/>
      <c r="AA494" s="228">
        <f>SUM(K494:Z494)</f>
        <v>0</v>
      </c>
    </row>
    <row r="495" spans="1:27" s="43" customFormat="1" ht="17.649999999999999" x14ac:dyDescent="0.35">
      <c r="A495" s="1342"/>
      <c r="B495" s="1345"/>
      <c r="C495" s="1348"/>
      <c r="D495" s="1352"/>
      <c r="E495" s="84"/>
      <c r="F495" s="76"/>
      <c r="G495" s="10"/>
      <c r="H495" s="10"/>
      <c r="I495" s="10"/>
      <c r="J495" s="187"/>
      <c r="K495" s="57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58"/>
      <c r="AA495" s="153"/>
    </row>
    <row r="496" spans="1:27" s="43" customFormat="1" ht="25.5" customHeight="1" thickBot="1" x14ac:dyDescent="0.4">
      <c r="A496" s="1342"/>
      <c r="B496" s="1345"/>
      <c r="C496" s="1348"/>
      <c r="D496" s="1352"/>
      <c r="E496" s="45" t="s">
        <v>56</v>
      </c>
      <c r="F496" s="46"/>
      <c r="G496" s="31"/>
      <c r="H496" s="31"/>
      <c r="I496" s="31"/>
      <c r="J496" s="32"/>
      <c r="K496" s="178">
        <f>SUM(K491:K494)</f>
        <v>0</v>
      </c>
      <c r="L496" s="178">
        <f>SUM(L491:L494)</f>
        <v>0</v>
      </c>
      <c r="M496" s="178">
        <f>SUM(M491:M492)</f>
        <v>0</v>
      </c>
      <c r="N496" s="178">
        <f>SUM(N491:N494)</f>
        <v>0</v>
      </c>
      <c r="O496" s="178">
        <f>SUM(O491:O494)</f>
        <v>0</v>
      </c>
      <c r="P496" s="178">
        <f>SUM(P491:P492)</f>
        <v>0</v>
      </c>
      <c r="Q496" s="178">
        <f>SUM(Q491:Q494)</f>
        <v>8</v>
      </c>
      <c r="R496" s="178">
        <f t="shared" ref="R496:Z496" si="97">SUM(R491:R492)</f>
        <v>0</v>
      </c>
      <c r="S496" s="178">
        <f t="shared" si="97"/>
        <v>3</v>
      </c>
      <c r="T496" s="178">
        <f t="shared" si="97"/>
        <v>0</v>
      </c>
      <c r="U496" s="178">
        <f t="shared" si="97"/>
        <v>0</v>
      </c>
      <c r="V496" s="178">
        <f t="shared" si="97"/>
        <v>0</v>
      </c>
      <c r="W496" s="178">
        <f t="shared" si="97"/>
        <v>0</v>
      </c>
      <c r="X496" s="178">
        <f t="shared" si="97"/>
        <v>0</v>
      </c>
      <c r="Y496" s="178">
        <f t="shared" si="97"/>
        <v>0</v>
      </c>
      <c r="Z496" s="178">
        <f t="shared" si="97"/>
        <v>0</v>
      </c>
      <c r="AA496" s="476">
        <f>SUM(AA491:AA495)</f>
        <v>11</v>
      </c>
    </row>
    <row r="497" spans="1:27" s="43" customFormat="1" ht="20.25" thickBot="1" x14ac:dyDescent="0.5">
      <c r="A497" s="1343"/>
      <c r="B497" s="1346"/>
      <c r="C497" s="1349"/>
      <c r="D497" s="1353"/>
      <c r="E497" s="227" t="s">
        <v>58</v>
      </c>
      <c r="F497" s="462"/>
      <c r="G497" s="142"/>
      <c r="H497" s="142"/>
      <c r="I497" s="142"/>
      <c r="J497" s="143"/>
      <c r="K497" s="1018">
        <f t="shared" ref="K497:Z497" si="98">SUM(K490,K496)</f>
        <v>83</v>
      </c>
      <c r="L497" s="1040">
        <f t="shared" si="98"/>
        <v>258</v>
      </c>
      <c r="M497" s="180">
        <f t="shared" si="98"/>
        <v>0</v>
      </c>
      <c r="N497" s="180">
        <f t="shared" si="98"/>
        <v>10</v>
      </c>
      <c r="O497" s="181">
        <f t="shared" si="98"/>
        <v>5</v>
      </c>
      <c r="P497" s="180">
        <f t="shared" si="98"/>
        <v>0</v>
      </c>
      <c r="Q497" s="180">
        <f t="shared" si="98"/>
        <v>8</v>
      </c>
      <c r="R497" s="180">
        <f t="shared" si="98"/>
        <v>0</v>
      </c>
      <c r="S497" s="180">
        <f t="shared" si="98"/>
        <v>3</v>
      </c>
      <c r="T497" s="180">
        <f t="shared" si="98"/>
        <v>0</v>
      </c>
      <c r="U497" s="180">
        <f t="shared" si="98"/>
        <v>32</v>
      </c>
      <c r="V497" s="180">
        <f t="shared" si="98"/>
        <v>0</v>
      </c>
      <c r="W497" s="180">
        <f t="shared" si="98"/>
        <v>0</v>
      </c>
      <c r="X497" s="180">
        <f t="shared" si="98"/>
        <v>0</v>
      </c>
      <c r="Y497" s="180">
        <f t="shared" si="98"/>
        <v>0</v>
      </c>
      <c r="Z497" s="180">
        <f t="shared" si="98"/>
        <v>0</v>
      </c>
      <c r="AA497" s="1046">
        <f>AA490+AA496</f>
        <v>399</v>
      </c>
    </row>
    <row r="498" spans="1:27" s="43" customFormat="1" ht="17.649999999999999" x14ac:dyDescent="0.5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6"/>
      <c r="T498" s="145"/>
      <c r="U498" s="145"/>
      <c r="V498" s="145"/>
      <c r="W498" s="145"/>
      <c r="X498" s="145"/>
      <c r="Y498" s="145"/>
      <c r="Z498" s="145"/>
      <c r="AA498" s="145"/>
    </row>
    <row r="499" spans="1:27" s="43" customFormat="1" ht="17.649999999999999" x14ac:dyDescent="0.5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6"/>
      <c r="T499" s="145"/>
      <c r="U499" s="145"/>
      <c r="V499" s="145"/>
      <c r="W499" s="145"/>
      <c r="X499" s="145"/>
      <c r="Y499" s="145"/>
      <c r="Z499" s="145"/>
      <c r="AA499" s="145"/>
    </row>
    <row r="500" spans="1:27" s="43" customFormat="1" ht="17.649999999999999" x14ac:dyDescent="0.5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6"/>
      <c r="T500" s="145"/>
      <c r="U500" s="145"/>
      <c r="V500" s="145"/>
      <c r="W500" s="145"/>
      <c r="X500" s="145"/>
      <c r="Y500" s="145"/>
      <c r="Z500" s="145"/>
      <c r="AA500" s="145"/>
    </row>
    <row r="501" spans="1:27" s="43" customFormat="1" ht="17.649999999999999" x14ac:dyDescent="0.5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6"/>
      <c r="T501" s="145"/>
      <c r="U501" s="145"/>
      <c r="V501" s="145"/>
      <c r="W501" s="145"/>
      <c r="X501" s="145"/>
      <c r="Y501" s="145"/>
      <c r="Z501" s="145"/>
      <c r="AA501" s="145"/>
    </row>
    <row r="502" spans="1:27" s="43" customFormat="1" ht="17.649999999999999" x14ac:dyDescent="0.5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6"/>
      <c r="T502" s="145"/>
      <c r="U502" s="145"/>
      <c r="V502" s="145"/>
      <c r="W502" s="145"/>
      <c r="X502" s="145"/>
      <c r="Y502" s="145"/>
      <c r="Z502" s="145"/>
      <c r="AA502" s="145"/>
    </row>
    <row r="503" spans="1:27" s="43" customFormat="1" ht="17.649999999999999" x14ac:dyDescent="0.5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6"/>
      <c r="T503" s="145"/>
      <c r="U503" s="145"/>
      <c r="V503" s="145"/>
      <c r="W503" s="145"/>
      <c r="X503" s="145"/>
      <c r="Y503" s="145"/>
      <c r="Z503" s="145"/>
      <c r="AA503" s="145"/>
    </row>
    <row r="504" spans="1:27" s="43" customFormat="1" ht="17.649999999999999" x14ac:dyDescent="0.5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6"/>
      <c r="T504" s="145"/>
      <c r="U504" s="145"/>
      <c r="V504" s="145"/>
      <c r="W504" s="145"/>
      <c r="X504" s="145"/>
      <c r="Y504" s="145"/>
      <c r="Z504" s="145"/>
      <c r="AA504" s="145"/>
    </row>
    <row r="505" spans="1:27" s="43" customFormat="1" ht="17.649999999999999" x14ac:dyDescent="0.5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6"/>
      <c r="T505" s="145"/>
      <c r="U505" s="145"/>
      <c r="V505" s="145"/>
      <c r="W505" s="145"/>
      <c r="X505" s="145"/>
      <c r="Y505" s="145"/>
      <c r="Z505" s="145"/>
      <c r="AA505" s="145"/>
    </row>
    <row r="506" spans="1:27" s="43" customFormat="1" ht="17.649999999999999" x14ac:dyDescent="0.5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6"/>
      <c r="T506" s="145"/>
      <c r="U506" s="145"/>
      <c r="V506" s="145"/>
      <c r="W506" s="145"/>
      <c r="X506" s="145"/>
      <c r="Y506" s="145"/>
      <c r="Z506" s="145"/>
      <c r="AA506" s="145"/>
    </row>
    <row r="507" spans="1:27" s="43" customFormat="1" ht="18" thickBot="1" x14ac:dyDescent="0.55000000000000004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6"/>
      <c r="T507" s="145"/>
      <c r="U507" s="145"/>
      <c r="V507" s="145"/>
      <c r="W507" s="145"/>
      <c r="X507" s="145"/>
      <c r="Y507" s="145"/>
      <c r="Z507" s="145"/>
      <c r="AA507" s="145"/>
    </row>
    <row r="508" spans="1:27" s="43" customFormat="1" ht="17.649999999999999" thickBot="1" x14ac:dyDescent="0.4">
      <c r="A508" s="1248" t="s">
        <v>1</v>
      </c>
      <c r="B508" s="1256" t="s">
        <v>34</v>
      </c>
      <c r="C508" s="1256" t="s">
        <v>3</v>
      </c>
      <c r="D508" s="1248" t="s">
        <v>4</v>
      </c>
      <c r="E508" s="1257" t="s">
        <v>35</v>
      </c>
      <c r="F508" s="1248" t="s">
        <v>5</v>
      </c>
      <c r="G508" s="1248" t="s">
        <v>36</v>
      </c>
      <c r="H508" s="1248" t="s">
        <v>37</v>
      </c>
      <c r="I508" s="1248" t="s">
        <v>7</v>
      </c>
      <c r="J508" s="1248" t="s">
        <v>38</v>
      </c>
      <c r="K508" s="1257" t="s">
        <v>8</v>
      </c>
      <c r="L508" s="1257"/>
      <c r="M508" s="1257"/>
      <c r="N508" s="1257"/>
      <c r="O508" s="1257"/>
      <c r="P508" s="1257"/>
      <c r="Q508" s="1257"/>
      <c r="R508" s="1257"/>
      <c r="S508" s="1257"/>
      <c r="T508" s="1257"/>
      <c r="U508" s="1257"/>
      <c r="V508" s="1257"/>
      <c r="W508" s="1257"/>
      <c r="X508" s="1257"/>
      <c r="Y508" s="1257"/>
      <c r="Z508" s="1257"/>
      <c r="AA508" s="1248" t="s">
        <v>11</v>
      </c>
    </row>
    <row r="509" spans="1:27" ht="175.15" thickBot="1" x14ac:dyDescent="0.4">
      <c r="A509" s="1248"/>
      <c r="B509" s="1256"/>
      <c r="C509" s="1256"/>
      <c r="D509" s="1248"/>
      <c r="E509" s="1257"/>
      <c r="F509" s="1248"/>
      <c r="G509" s="1248"/>
      <c r="H509" s="1248"/>
      <c r="I509" s="1248"/>
      <c r="J509" s="1248"/>
      <c r="K509" s="461" t="s">
        <v>9</v>
      </c>
      <c r="L509" s="130" t="s">
        <v>39</v>
      </c>
      <c r="M509" s="461" t="s">
        <v>10</v>
      </c>
      <c r="N509" s="461" t="s">
        <v>40</v>
      </c>
      <c r="O509" s="130" t="s">
        <v>41</v>
      </c>
      <c r="P509" s="461" t="s">
        <v>42</v>
      </c>
      <c r="Q509" s="130" t="s">
        <v>61</v>
      </c>
      <c r="R509" s="130" t="s">
        <v>44</v>
      </c>
      <c r="S509" s="461" t="s">
        <v>45</v>
      </c>
      <c r="T509" s="461" t="s">
        <v>46</v>
      </c>
      <c r="U509" s="461" t="s">
        <v>47</v>
      </c>
      <c r="V509" s="461" t="s">
        <v>48</v>
      </c>
      <c r="W509" s="461" t="s">
        <v>49</v>
      </c>
      <c r="X509" s="461" t="s">
        <v>50</v>
      </c>
      <c r="Y509" s="461" t="s">
        <v>51</v>
      </c>
      <c r="Z509" s="130" t="s">
        <v>69</v>
      </c>
      <c r="AA509" s="1248"/>
    </row>
    <row r="510" spans="1:27" ht="17.649999999999999" thickBot="1" x14ac:dyDescent="0.5">
      <c r="A510" s="1306" t="s">
        <v>15</v>
      </c>
      <c r="B510" s="1307"/>
      <c r="C510" s="1307"/>
      <c r="D510" s="1307"/>
      <c r="E510" s="1289"/>
      <c r="F510" s="1289"/>
      <c r="G510" s="1289"/>
      <c r="H510" s="1289"/>
      <c r="I510" s="1289"/>
      <c r="J510" s="1289"/>
      <c r="K510" s="1307"/>
      <c r="L510" s="1307"/>
      <c r="M510" s="1307"/>
      <c r="N510" s="1307"/>
      <c r="O510" s="1307"/>
      <c r="P510" s="1307"/>
      <c r="Q510" s="1307"/>
      <c r="R510" s="1307"/>
      <c r="S510" s="1307"/>
      <c r="T510" s="1307"/>
      <c r="U510" s="1307"/>
      <c r="V510" s="1307"/>
      <c r="W510" s="1307"/>
      <c r="X510" s="1307"/>
      <c r="Y510" s="1307"/>
      <c r="Z510" s="1307"/>
      <c r="AA510" s="1290"/>
    </row>
    <row r="511" spans="1:27" s="43" customFormat="1" ht="18" thickBot="1" x14ac:dyDescent="0.4">
      <c r="A511" s="1255">
        <v>9</v>
      </c>
      <c r="B511" s="1262" t="s">
        <v>27</v>
      </c>
      <c r="C511" s="1250" t="s">
        <v>63</v>
      </c>
      <c r="D511" s="1252">
        <v>1</v>
      </c>
      <c r="E511" s="829" t="s">
        <v>72</v>
      </c>
      <c r="F511" s="609" t="s">
        <v>52</v>
      </c>
      <c r="G511" s="771" t="s">
        <v>53</v>
      </c>
      <c r="H511" s="569"/>
      <c r="I511" s="570">
        <v>2</v>
      </c>
      <c r="J511" s="571">
        <v>22</v>
      </c>
      <c r="K511" s="649">
        <v>8</v>
      </c>
      <c r="L511" s="769">
        <v>32</v>
      </c>
      <c r="M511" s="711"/>
      <c r="N511" s="711"/>
      <c r="O511" s="711"/>
      <c r="P511" s="711"/>
      <c r="Q511" s="711"/>
      <c r="R511" s="711"/>
      <c r="S511" s="711"/>
      <c r="T511" s="711"/>
      <c r="U511" s="711">
        <v>3</v>
      </c>
      <c r="V511" s="711"/>
      <c r="W511" s="711"/>
      <c r="X511" s="711"/>
      <c r="Y511" s="711"/>
      <c r="Z511" s="772"/>
      <c r="AA511" s="773">
        <f t="shared" ref="AA511:AA512" si="99">SUM(K511:Z511)</f>
        <v>43</v>
      </c>
    </row>
    <row r="512" spans="1:27" s="43" customFormat="1" ht="18" thickBot="1" x14ac:dyDescent="0.4">
      <c r="A512" s="1255"/>
      <c r="B512" s="1262"/>
      <c r="C512" s="1250"/>
      <c r="D512" s="1252"/>
      <c r="E512" s="915" t="s">
        <v>72</v>
      </c>
      <c r="F512" s="726" t="s">
        <v>52</v>
      </c>
      <c r="G512" s="887" t="s">
        <v>54</v>
      </c>
      <c r="H512" s="553"/>
      <c r="I512" s="551">
        <v>2</v>
      </c>
      <c r="J512" s="885">
        <v>17</v>
      </c>
      <c r="K512" s="711">
        <v>7</v>
      </c>
      <c r="L512" s="711">
        <v>14</v>
      </c>
      <c r="M512" s="562"/>
      <c r="N512" s="562"/>
      <c r="O512" s="562"/>
      <c r="P512" s="562"/>
      <c r="Q512" s="562"/>
      <c r="R512" s="562"/>
      <c r="S512" s="654"/>
      <c r="T512" s="562"/>
      <c r="U512" s="562">
        <v>2</v>
      </c>
      <c r="V512" s="562"/>
      <c r="W512" s="562"/>
      <c r="X512" s="562"/>
      <c r="Y512" s="775"/>
      <c r="Z512" s="775"/>
      <c r="AA512" s="967">
        <f t="shared" si="99"/>
        <v>23</v>
      </c>
    </row>
    <row r="513" spans="1:27" s="43" customFormat="1" ht="18" thickBot="1" x14ac:dyDescent="0.4">
      <c r="A513" s="1255"/>
      <c r="B513" s="1262"/>
      <c r="C513" s="1250"/>
      <c r="D513" s="1252"/>
      <c r="E513" s="683" t="s">
        <v>115</v>
      </c>
      <c r="F513" s="665" t="s">
        <v>52</v>
      </c>
      <c r="G513" s="564" t="s">
        <v>53</v>
      </c>
      <c r="H513" s="648"/>
      <c r="I513" s="564" t="s">
        <v>86</v>
      </c>
      <c r="J513" s="483">
        <v>8</v>
      </c>
      <c r="K513" s="1012">
        <v>18</v>
      </c>
      <c r="L513" s="685">
        <v>18</v>
      </c>
      <c r="M513" s="685"/>
      <c r="N513" s="685">
        <v>2</v>
      </c>
      <c r="O513" s="685">
        <v>1</v>
      </c>
      <c r="P513" s="685"/>
      <c r="Q513" s="685"/>
      <c r="R513" s="685"/>
      <c r="S513" s="686"/>
      <c r="T513" s="687"/>
      <c r="U513" s="564">
        <v>1</v>
      </c>
      <c r="V513" s="564"/>
      <c r="W513" s="564"/>
      <c r="X513" s="564"/>
      <c r="Y513" s="564"/>
      <c r="Z513" s="565"/>
      <c r="AA513" s="611">
        <f t="shared" ref="AA513:AA514" si="100">SUM(K513:Z513)</f>
        <v>40</v>
      </c>
    </row>
    <row r="514" spans="1:27" s="43" customFormat="1" ht="35.65" thickBot="1" x14ac:dyDescent="0.4">
      <c r="A514" s="1255"/>
      <c r="B514" s="1262"/>
      <c r="C514" s="1250"/>
      <c r="D514" s="1252"/>
      <c r="E514" s="683" t="s">
        <v>72</v>
      </c>
      <c r="F514" s="665" t="s">
        <v>52</v>
      </c>
      <c r="G514" s="626" t="s">
        <v>90</v>
      </c>
      <c r="H514" s="648"/>
      <c r="I514" s="564">
        <v>4</v>
      </c>
      <c r="J514" s="1056">
        <v>28</v>
      </c>
      <c r="K514" s="590">
        <v>10</v>
      </c>
      <c r="L514" s="1057">
        <v>14</v>
      </c>
      <c r="M514" s="564"/>
      <c r="N514" s="564">
        <v>10</v>
      </c>
      <c r="O514" s="564">
        <v>4</v>
      </c>
      <c r="P514" s="564"/>
      <c r="Q514" s="564"/>
      <c r="R514" s="564"/>
      <c r="S514" s="688"/>
      <c r="T514" s="564"/>
      <c r="U514" s="564">
        <v>1</v>
      </c>
      <c r="V514" s="564"/>
      <c r="W514" s="564"/>
      <c r="X514" s="564"/>
      <c r="Y514" s="564"/>
      <c r="Z514" s="565"/>
      <c r="AA514" s="689">
        <f t="shared" si="100"/>
        <v>39</v>
      </c>
    </row>
    <row r="515" spans="1:27" s="248" customFormat="1" ht="18" thickBot="1" x14ac:dyDescent="0.4">
      <c r="A515" s="1255"/>
      <c r="B515" s="1262"/>
      <c r="C515" s="1250"/>
      <c r="D515" s="1252"/>
      <c r="E515" s="955" t="s">
        <v>146</v>
      </c>
      <c r="F515" s="736" t="s">
        <v>52</v>
      </c>
      <c r="G515" s="774" t="s">
        <v>53</v>
      </c>
      <c r="H515" s="691"/>
      <c r="I515" s="692">
        <v>3</v>
      </c>
      <c r="J515" s="693">
        <v>25</v>
      </c>
      <c r="K515" s="769"/>
      <c r="L515" s="769"/>
      <c r="M515" s="711"/>
      <c r="N515" s="711"/>
      <c r="O515" s="711"/>
      <c r="P515" s="711"/>
      <c r="Q515" s="711"/>
      <c r="R515" s="711"/>
      <c r="S515" s="711"/>
      <c r="T515" s="711"/>
      <c r="U515" s="711"/>
      <c r="V515" s="711"/>
      <c r="W515" s="886">
        <v>8.25</v>
      </c>
      <c r="X515" s="711"/>
      <c r="Y515" s="772"/>
      <c r="Z515" s="775"/>
      <c r="AA515" s="810">
        <f t="shared" ref="AA515:AA516" si="101">SUM(K515:Z515)</f>
        <v>8.25</v>
      </c>
    </row>
    <row r="516" spans="1:27" s="248" customFormat="1" ht="18" thickBot="1" x14ac:dyDescent="0.4">
      <c r="A516" s="1255"/>
      <c r="B516" s="1262"/>
      <c r="C516" s="1250"/>
      <c r="D516" s="1252"/>
      <c r="E516" s="500" t="s">
        <v>145</v>
      </c>
      <c r="F516" s="114" t="s">
        <v>52</v>
      </c>
      <c r="G516" s="242" t="s">
        <v>53</v>
      </c>
      <c r="H516" s="241"/>
      <c r="I516" s="97">
        <v>3</v>
      </c>
      <c r="J516" s="239">
        <v>5</v>
      </c>
      <c r="K516" s="80"/>
      <c r="L516" s="514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11">
        <v>10</v>
      </c>
      <c r="X516" s="11"/>
      <c r="Y516" s="11"/>
      <c r="Z516" s="291"/>
      <c r="AA516" s="344">
        <f t="shared" si="101"/>
        <v>10</v>
      </c>
    </row>
    <row r="517" spans="1:27" s="248" customFormat="1" ht="18" thickBot="1" x14ac:dyDescent="0.4">
      <c r="A517" s="1255"/>
      <c r="B517" s="1262"/>
      <c r="C517" s="1250"/>
      <c r="D517" s="1252"/>
      <c r="E517" s="683" t="s">
        <v>163</v>
      </c>
      <c r="F517" s="665" t="s">
        <v>52</v>
      </c>
      <c r="G517" s="564" t="s">
        <v>54</v>
      </c>
      <c r="H517" s="563"/>
      <c r="I517" s="563">
        <v>4</v>
      </c>
      <c r="J517" s="483">
        <v>20</v>
      </c>
      <c r="K517" s="615"/>
      <c r="L517" s="563"/>
      <c r="M517" s="563"/>
      <c r="N517" s="563"/>
      <c r="O517" s="563"/>
      <c r="P517" s="563"/>
      <c r="Q517" s="563"/>
      <c r="R517" s="563">
        <v>5.5</v>
      </c>
      <c r="S517" s="563"/>
      <c r="T517" s="563"/>
      <c r="U517" s="563"/>
      <c r="V517" s="563"/>
      <c r="W517" s="563"/>
      <c r="X517" s="563"/>
      <c r="Y517" s="563"/>
      <c r="Z517" s="617"/>
      <c r="AA517" s="611">
        <f t="shared" ref="AA517:AA518" si="102">SUM(K517:Z517)</f>
        <v>5.5</v>
      </c>
    </row>
    <row r="518" spans="1:27" ht="18" thickBot="1" x14ac:dyDescent="0.4">
      <c r="A518" s="1255"/>
      <c r="B518" s="1262"/>
      <c r="C518" s="1250"/>
      <c r="D518" s="1252"/>
      <c r="E518" s="965" t="s">
        <v>163</v>
      </c>
      <c r="F518" s="966" t="s">
        <v>52</v>
      </c>
      <c r="G518" s="843" t="s">
        <v>53</v>
      </c>
      <c r="H518" s="844"/>
      <c r="I518" s="843">
        <v>4</v>
      </c>
      <c r="J518" s="842">
        <v>20</v>
      </c>
      <c r="K518" s="615"/>
      <c r="L518" s="615"/>
      <c r="M518" s="615"/>
      <c r="N518" s="615"/>
      <c r="O518" s="615"/>
      <c r="P518" s="615"/>
      <c r="Q518" s="615"/>
      <c r="R518" s="615">
        <v>3</v>
      </c>
      <c r="S518" s="615"/>
      <c r="T518" s="615"/>
      <c r="U518" s="615"/>
      <c r="V518" s="615"/>
      <c r="W518" s="615"/>
      <c r="X518" s="615"/>
      <c r="Y518" s="615"/>
      <c r="Z518" s="826"/>
      <c r="AA518" s="647">
        <f t="shared" si="102"/>
        <v>3</v>
      </c>
    </row>
    <row r="519" spans="1:27" ht="17.649999999999999" thickBot="1" x14ac:dyDescent="0.5">
      <c r="A519" s="1255"/>
      <c r="B519" s="1262"/>
      <c r="C519" s="1250"/>
      <c r="D519" s="1252"/>
      <c r="E519" s="594" t="s">
        <v>55</v>
      </c>
      <c r="F519" s="777"/>
      <c r="G519" s="778"/>
      <c r="H519" s="778"/>
      <c r="I519" s="778"/>
      <c r="J519" s="779"/>
      <c r="K519" s="780">
        <f>SUM(K511:K517)</f>
        <v>43</v>
      </c>
      <c r="L519" s="780">
        <f>SUM(L511:L517)</f>
        <v>78</v>
      </c>
      <c r="M519" s="780">
        <f t="shared" ref="M519:Q519" si="103">SUM(M511:M517)</f>
        <v>0</v>
      </c>
      <c r="N519" s="780">
        <f t="shared" si="103"/>
        <v>12</v>
      </c>
      <c r="O519" s="780">
        <f t="shared" si="103"/>
        <v>5</v>
      </c>
      <c r="P519" s="896">
        <f t="shared" si="103"/>
        <v>0</v>
      </c>
      <c r="Q519" s="780">
        <f t="shared" si="103"/>
        <v>0</v>
      </c>
      <c r="R519" s="896">
        <f>SUM(R511:R518)</f>
        <v>8.5</v>
      </c>
      <c r="S519" s="780">
        <f t="shared" ref="S519:T519" si="104">SUM(S511:S517)</f>
        <v>0</v>
      </c>
      <c r="T519" s="780">
        <f t="shared" si="104"/>
        <v>0</v>
      </c>
      <c r="U519" s="780">
        <f>SUM(U511:U517)</f>
        <v>7</v>
      </c>
      <c r="V519" s="780">
        <f t="shared" ref="V519:Z519" si="105">SUM(V511:V517)</f>
        <v>0</v>
      </c>
      <c r="W519" s="1004">
        <f t="shared" si="105"/>
        <v>18.25</v>
      </c>
      <c r="X519" s="780">
        <f t="shared" si="105"/>
        <v>0</v>
      </c>
      <c r="Y519" s="780">
        <f t="shared" si="105"/>
        <v>0</v>
      </c>
      <c r="Z519" s="781">
        <f t="shared" si="105"/>
        <v>0</v>
      </c>
      <c r="AA519" s="896">
        <f>SUM(AA511:AA518)</f>
        <v>171.75</v>
      </c>
    </row>
    <row r="520" spans="1:27" s="248" customFormat="1" ht="18" thickBot="1" x14ac:dyDescent="0.4">
      <c r="A520" s="1255"/>
      <c r="B520" s="1262"/>
      <c r="C520" s="1250"/>
      <c r="D520" s="1252"/>
      <c r="E520" s="876" t="s">
        <v>145</v>
      </c>
      <c r="F520" s="800" t="s">
        <v>77</v>
      </c>
      <c r="G520" s="782" t="s">
        <v>53</v>
      </c>
      <c r="H520" s="782"/>
      <c r="I520" s="783" t="s">
        <v>86</v>
      </c>
      <c r="J520" s="1000">
        <v>1</v>
      </c>
      <c r="K520" s="684"/>
      <c r="L520" s="711"/>
      <c r="M520" s="711"/>
      <c r="N520" s="711"/>
      <c r="O520" s="711"/>
      <c r="P520" s="711"/>
      <c r="Q520" s="711"/>
      <c r="R520" s="711"/>
      <c r="S520" s="711"/>
      <c r="T520" s="711"/>
      <c r="U520" s="711"/>
      <c r="V520" s="711"/>
      <c r="W520" s="711">
        <v>2</v>
      </c>
      <c r="X520" s="711"/>
      <c r="Y520" s="772"/>
      <c r="Z520" s="784"/>
      <c r="AA520" s="776">
        <f t="shared" ref="AA520" si="106">SUM(K520:Z520)</f>
        <v>2</v>
      </c>
    </row>
    <row r="521" spans="1:27" s="43" customFormat="1" ht="20.25" thickBot="1" x14ac:dyDescent="0.55000000000000004">
      <c r="A521" s="1255"/>
      <c r="B521" s="1262"/>
      <c r="C521" s="1250"/>
      <c r="D521" s="1252"/>
      <c r="E521" s="45" t="s">
        <v>56</v>
      </c>
      <c r="F521" s="348"/>
      <c r="G521" s="349"/>
      <c r="H521" s="349"/>
      <c r="I521" s="350"/>
      <c r="J521" s="351"/>
      <c r="K521" s="347">
        <f t="shared" ref="K521:AA521" si="107">SUM(K520:K520)</f>
        <v>0</v>
      </c>
      <c r="L521" s="290">
        <f t="shared" si="107"/>
        <v>0</v>
      </c>
      <c r="M521" s="290">
        <f t="shared" si="107"/>
        <v>0</v>
      </c>
      <c r="N521" s="290">
        <f t="shared" si="107"/>
        <v>0</v>
      </c>
      <c r="O521" s="290">
        <f t="shared" si="107"/>
        <v>0</v>
      </c>
      <c r="P521" s="290">
        <f t="shared" si="107"/>
        <v>0</v>
      </c>
      <c r="Q521" s="290">
        <f t="shared" si="107"/>
        <v>0</v>
      </c>
      <c r="R521" s="290">
        <f t="shared" si="107"/>
        <v>0</v>
      </c>
      <c r="S521" s="290">
        <f t="shared" si="107"/>
        <v>0</v>
      </c>
      <c r="T521" s="290">
        <f t="shared" si="107"/>
        <v>0</v>
      </c>
      <c r="U521" s="290">
        <f t="shared" si="107"/>
        <v>0</v>
      </c>
      <c r="V521" s="290">
        <f t="shared" si="107"/>
        <v>0</v>
      </c>
      <c r="W521" s="290">
        <f t="shared" si="107"/>
        <v>2</v>
      </c>
      <c r="X521" s="290">
        <f t="shared" si="107"/>
        <v>0</v>
      </c>
      <c r="Y521" s="290">
        <f t="shared" si="107"/>
        <v>0</v>
      </c>
      <c r="Z521" s="290">
        <f t="shared" si="107"/>
        <v>0</v>
      </c>
      <c r="AA521" s="1011">
        <f t="shared" si="107"/>
        <v>2</v>
      </c>
    </row>
    <row r="522" spans="1:27" s="43" customFormat="1" ht="20.25" thickBot="1" x14ac:dyDescent="0.5">
      <c r="A522" s="1255"/>
      <c r="B522" s="1262"/>
      <c r="C522" s="1250"/>
      <c r="D522" s="1248"/>
      <c r="E522" s="150" t="s">
        <v>59</v>
      </c>
      <c r="F522" s="277"/>
      <c r="G522" s="278"/>
      <c r="H522" s="278"/>
      <c r="I522" s="278"/>
      <c r="J522" s="279"/>
      <c r="K522" s="180">
        <f t="shared" ref="K522:AA522" si="108">SUM(K521,K519)</f>
        <v>43</v>
      </c>
      <c r="L522" s="180">
        <f t="shared" si="108"/>
        <v>78</v>
      </c>
      <c r="M522" s="180">
        <f t="shared" si="108"/>
        <v>0</v>
      </c>
      <c r="N522" s="180">
        <f t="shared" si="108"/>
        <v>12</v>
      </c>
      <c r="O522" s="180">
        <f t="shared" si="108"/>
        <v>5</v>
      </c>
      <c r="P522" s="180">
        <f t="shared" si="108"/>
        <v>0</v>
      </c>
      <c r="Q522" s="180">
        <f t="shared" si="108"/>
        <v>0</v>
      </c>
      <c r="R522" s="181">
        <f t="shared" si="108"/>
        <v>8.5</v>
      </c>
      <c r="S522" s="180">
        <f t="shared" si="108"/>
        <v>0</v>
      </c>
      <c r="T522" s="180">
        <f t="shared" si="108"/>
        <v>0</v>
      </c>
      <c r="U522" s="180">
        <f t="shared" si="108"/>
        <v>7</v>
      </c>
      <c r="V522" s="180">
        <f t="shared" si="108"/>
        <v>0</v>
      </c>
      <c r="W522" s="494">
        <f t="shared" si="108"/>
        <v>20.25</v>
      </c>
      <c r="X522" s="180">
        <f t="shared" si="108"/>
        <v>0</v>
      </c>
      <c r="Y522" s="180">
        <f t="shared" si="108"/>
        <v>0</v>
      </c>
      <c r="Z522" s="180">
        <f t="shared" si="108"/>
        <v>0</v>
      </c>
      <c r="AA522" s="181">
        <f t="shared" si="108"/>
        <v>173.75</v>
      </c>
    </row>
    <row r="523" spans="1:27" s="43" customFormat="1" ht="27" customHeight="1" thickBot="1" x14ac:dyDescent="0.5">
      <c r="A523" s="1255"/>
      <c r="B523" s="1262"/>
      <c r="C523" s="1250"/>
      <c r="D523" s="1248"/>
      <c r="E523" s="190"/>
      <c r="F523" s="191"/>
      <c r="G523" s="191"/>
      <c r="H523" s="191"/>
      <c r="I523" s="191"/>
      <c r="J523" s="192"/>
      <c r="K523" s="1257"/>
      <c r="L523" s="1257"/>
      <c r="M523" s="1257"/>
      <c r="N523" s="1257"/>
      <c r="O523" s="1257"/>
      <c r="P523" s="1257"/>
      <c r="Q523" s="1257"/>
      <c r="R523" s="1257"/>
      <c r="S523" s="1257"/>
      <c r="T523" s="1257"/>
      <c r="U523" s="1257"/>
      <c r="V523" s="1257"/>
      <c r="W523" s="1257"/>
      <c r="X523" s="1257"/>
      <c r="Y523" s="1257"/>
      <c r="Z523" s="1257"/>
      <c r="AA523" s="1325">
        <f>SUM(AA497,AA522)</f>
        <v>572.75</v>
      </c>
    </row>
    <row r="524" spans="1:27" s="43" customFormat="1" ht="20.25" thickBot="1" x14ac:dyDescent="0.5">
      <c r="A524" s="1255"/>
      <c r="B524" s="1262"/>
      <c r="C524" s="1250"/>
      <c r="D524" s="1248"/>
      <c r="E524" s="141" t="s">
        <v>60</v>
      </c>
      <c r="F524" s="1257"/>
      <c r="G524" s="1257"/>
      <c r="H524" s="1257"/>
      <c r="I524" s="1257"/>
      <c r="J524" s="1257"/>
      <c r="K524" s="180">
        <f t="shared" ref="K524:Z524" si="109">SUM(K522,K454)</f>
        <v>143</v>
      </c>
      <c r="L524" s="180">
        <f t="shared" si="109"/>
        <v>222</v>
      </c>
      <c r="M524" s="180">
        <f t="shared" si="109"/>
        <v>0</v>
      </c>
      <c r="N524" s="180">
        <f t="shared" si="109"/>
        <v>12</v>
      </c>
      <c r="O524" s="180">
        <f t="shared" si="109"/>
        <v>5</v>
      </c>
      <c r="P524" s="180">
        <f t="shared" si="109"/>
        <v>0</v>
      </c>
      <c r="Q524" s="181">
        <f t="shared" si="109"/>
        <v>6</v>
      </c>
      <c r="R524" s="181">
        <f t="shared" si="109"/>
        <v>8.5</v>
      </c>
      <c r="S524" s="180">
        <f t="shared" si="109"/>
        <v>4</v>
      </c>
      <c r="T524" s="180">
        <f t="shared" si="109"/>
        <v>0</v>
      </c>
      <c r="U524" s="180">
        <f t="shared" si="109"/>
        <v>18</v>
      </c>
      <c r="V524" s="180">
        <f t="shared" si="109"/>
        <v>0</v>
      </c>
      <c r="W524" s="494">
        <f t="shared" si="109"/>
        <v>26.25</v>
      </c>
      <c r="X524" s="180">
        <f t="shared" si="109"/>
        <v>0</v>
      </c>
      <c r="Y524" s="180">
        <f t="shared" si="109"/>
        <v>0</v>
      </c>
      <c r="Z524" s="180">
        <f t="shared" si="109"/>
        <v>0</v>
      </c>
      <c r="AA524" s="1325"/>
    </row>
    <row r="525" spans="1:27" s="43" customFormat="1" ht="21" customHeight="1" x14ac:dyDescent="0.5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  <c r="AA525" s="145"/>
    </row>
    <row r="526" spans="1:27" s="43" customFormat="1" ht="21" customHeight="1" x14ac:dyDescent="0.5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  <c r="AA526" s="145"/>
    </row>
    <row r="527" spans="1:27" s="43" customFormat="1" ht="17.649999999999999" x14ac:dyDescent="0.5">
      <c r="A527" s="1247" t="s">
        <v>195</v>
      </c>
      <c r="B527" s="1247"/>
      <c r="C527" s="1247"/>
      <c r="D527" s="1247"/>
      <c r="E527" s="1247"/>
      <c r="F527" s="1247"/>
      <c r="G527" s="1247"/>
      <c r="H527" s="1247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6"/>
      <c r="T527" s="145"/>
      <c r="U527" s="145"/>
      <c r="V527" s="145"/>
      <c r="W527" s="145"/>
      <c r="X527" s="145"/>
      <c r="Y527" s="145"/>
      <c r="Z527" s="145"/>
      <c r="AA527" s="145"/>
    </row>
    <row r="528" spans="1:27" s="43" customFormat="1" ht="17.649999999999999" x14ac:dyDescent="0.5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6" t="s">
        <v>193</v>
      </c>
      <c r="T528" s="145"/>
      <c r="U528" s="145"/>
      <c r="V528" s="145"/>
      <c r="W528" s="145"/>
      <c r="X528" s="145"/>
      <c r="Y528" s="145"/>
      <c r="Z528" s="145"/>
      <c r="AA528" s="145"/>
    </row>
    <row r="529" spans="1:29" s="43" customFormat="1" ht="17.649999999999999" x14ac:dyDescent="0.5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  <c r="AA529" s="145"/>
    </row>
    <row r="530" spans="1:29" s="43" customFormat="1" ht="17.649999999999999" x14ac:dyDescent="0.5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  <c r="AA530" s="145"/>
    </row>
    <row r="531" spans="1:29" s="43" customFormat="1" ht="17.649999999999999" x14ac:dyDescent="0.5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6"/>
      <c r="T531" s="145"/>
      <c r="U531" s="145"/>
      <c r="V531" s="145"/>
      <c r="W531" s="145"/>
      <c r="X531" s="145"/>
      <c r="Y531" s="145"/>
      <c r="Z531" s="145"/>
      <c r="AA531" s="145"/>
    </row>
    <row r="532" spans="1:29" s="43" customFormat="1" ht="17.649999999999999" x14ac:dyDescent="0.5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6" t="s">
        <v>194</v>
      </c>
      <c r="T532" s="145"/>
      <c r="U532" s="145"/>
      <c r="V532" s="145"/>
      <c r="W532" s="145"/>
      <c r="X532" s="145"/>
      <c r="Y532" s="145"/>
      <c r="Z532" s="145"/>
      <c r="AA532" s="145"/>
    </row>
    <row r="533" spans="1:29" s="43" customFormat="1" ht="17.649999999999999" x14ac:dyDescent="0.5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6"/>
      <c r="T533" s="145"/>
      <c r="U533" s="145"/>
      <c r="V533" s="145"/>
      <c r="W533" s="145"/>
      <c r="X533" s="145"/>
      <c r="Y533" s="145"/>
      <c r="Z533" s="145"/>
      <c r="AA533" s="145"/>
    </row>
    <row r="534" spans="1:29" s="43" customFormat="1" ht="17.649999999999999" x14ac:dyDescent="0.5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6"/>
      <c r="T534" s="145"/>
      <c r="U534" s="145"/>
      <c r="V534" s="145"/>
      <c r="W534" s="145"/>
      <c r="X534" s="145"/>
      <c r="Y534" s="145"/>
      <c r="Z534" s="145"/>
      <c r="AA534" s="145"/>
    </row>
    <row r="535" spans="1:29" s="43" customFormat="1" ht="17.25" x14ac:dyDescent="0.45">
      <c r="A535" s="1258" t="s">
        <v>0</v>
      </c>
      <c r="B535" s="1258"/>
      <c r="C535" s="1258"/>
      <c r="D535" s="1258"/>
      <c r="E535" s="1258"/>
      <c r="F535" s="1258"/>
      <c r="G535" s="1258"/>
      <c r="H535" s="1258"/>
      <c r="I535" s="1258"/>
      <c r="J535" s="1258"/>
      <c r="K535" s="1258"/>
      <c r="L535" s="1258"/>
      <c r="M535" s="1258"/>
      <c r="N535" s="1258"/>
      <c r="O535" s="1258"/>
      <c r="P535" s="1258"/>
      <c r="Q535" s="1258"/>
      <c r="R535" s="1258"/>
      <c r="S535" s="1258"/>
      <c r="T535" s="1258"/>
      <c r="U535" s="1258"/>
      <c r="V535" s="1258"/>
      <c r="W535" s="1258"/>
      <c r="X535" s="1258"/>
      <c r="Y535" s="1258"/>
      <c r="Z535" s="1258"/>
      <c r="AA535" s="1258"/>
    </row>
    <row r="536" spans="1:29" s="43" customFormat="1" x14ac:dyDescent="0.35"/>
    <row r="537" spans="1:29" s="43" customFormat="1" ht="17.25" x14ac:dyDescent="0.45">
      <c r="A537" s="1258" t="s">
        <v>180</v>
      </c>
      <c r="B537" s="1258"/>
      <c r="C537" s="1258"/>
      <c r="D537" s="1258"/>
      <c r="E537" s="1258"/>
      <c r="F537" s="1258"/>
      <c r="G537" s="1258"/>
      <c r="H537" s="1258"/>
      <c r="I537" s="1258"/>
      <c r="J537" s="1258"/>
      <c r="K537" s="1258"/>
      <c r="L537" s="1258"/>
      <c r="M537" s="1258"/>
      <c r="N537" s="1258"/>
      <c r="O537" s="1258"/>
      <c r="P537" s="1258"/>
      <c r="Q537" s="1258"/>
      <c r="R537" s="1258"/>
      <c r="S537" s="1258"/>
      <c r="T537" s="1258"/>
      <c r="U537" s="1258"/>
      <c r="V537" s="1258"/>
      <c r="W537" s="1258"/>
      <c r="X537" s="1258"/>
      <c r="Y537" s="1258"/>
      <c r="Z537" s="1258"/>
      <c r="AA537" s="1258"/>
    </row>
    <row r="538" spans="1:29" s="43" customFormat="1" ht="13.15" thickBot="1" x14ac:dyDescent="0.4"/>
    <row r="539" spans="1:29" s="43" customFormat="1" ht="12.75" customHeight="1" thickBot="1" x14ac:dyDescent="0.4">
      <c r="A539" s="1248" t="s">
        <v>1</v>
      </c>
      <c r="B539" s="1256" t="s">
        <v>34</v>
      </c>
      <c r="C539" s="1256" t="s">
        <v>3</v>
      </c>
      <c r="D539" s="1248" t="s">
        <v>4</v>
      </c>
      <c r="E539" s="1257" t="s">
        <v>35</v>
      </c>
      <c r="F539" s="1248" t="s">
        <v>5</v>
      </c>
      <c r="G539" s="1248" t="s">
        <v>36</v>
      </c>
      <c r="H539" s="1248" t="s">
        <v>37</v>
      </c>
      <c r="I539" s="1248" t="s">
        <v>7</v>
      </c>
      <c r="J539" s="1248" t="s">
        <v>38</v>
      </c>
      <c r="K539" s="1257" t="s">
        <v>8</v>
      </c>
      <c r="L539" s="1257"/>
      <c r="M539" s="1257"/>
      <c r="N539" s="1257"/>
      <c r="O539" s="1257"/>
      <c r="P539" s="1257"/>
      <c r="Q539" s="1257"/>
      <c r="R539" s="1257"/>
      <c r="S539" s="1257"/>
      <c r="T539" s="1257"/>
      <c r="U539" s="1257"/>
      <c r="V539" s="1257"/>
      <c r="W539" s="1257"/>
      <c r="X539" s="1257"/>
      <c r="Y539" s="1257"/>
      <c r="Z539" s="1257"/>
      <c r="AA539" s="1248" t="s">
        <v>11</v>
      </c>
    </row>
    <row r="540" spans="1:29" s="43" customFormat="1" ht="175.15" thickBot="1" x14ac:dyDescent="0.4">
      <c r="A540" s="1248"/>
      <c r="B540" s="1256"/>
      <c r="C540" s="1256"/>
      <c r="D540" s="1248"/>
      <c r="E540" s="1257"/>
      <c r="F540" s="1248"/>
      <c r="G540" s="1248"/>
      <c r="H540" s="1248"/>
      <c r="I540" s="1248"/>
      <c r="J540" s="1248"/>
      <c r="K540" s="461" t="s">
        <v>9</v>
      </c>
      <c r="L540" s="130" t="s">
        <v>39</v>
      </c>
      <c r="M540" s="461" t="s">
        <v>10</v>
      </c>
      <c r="N540" s="461" t="s">
        <v>40</v>
      </c>
      <c r="O540" s="130" t="s">
        <v>41</v>
      </c>
      <c r="P540" s="461" t="s">
        <v>42</v>
      </c>
      <c r="Q540" s="130" t="s">
        <v>43</v>
      </c>
      <c r="R540" s="130" t="s">
        <v>44</v>
      </c>
      <c r="S540" s="461" t="s">
        <v>45</v>
      </c>
      <c r="T540" s="461" t="s">
        <v>46</v>
      </c>
      <c r="U540" s="461" t="s">
        <v>47</v>
      </c>
      <c r="V540" s="461" t="s">
        <v>48</v>
      </c>
      <c r="W540" s="461" t="s">
        <v>49</v>
      </c>
      <c r="X540" s="461" t="s">
        <v>50</v>
      </c>
      <c r="Y540" s="461" t="s">
        <v>51</v>
      </c>
      <c r="Z540" s="130" t="s">
        <v>69</v>
      </c>
      <c r="AA540" s="1248"/>
      <c r="AC540" s="128"/>
    </row>
    <row r="541" spans="1:29" s="43" customFormat="1" ht="17.649999999999999" thickBot="1" x14ac:dyDescent="0.5">
      <c r="A541" s="1263" t="s">
        <v>15</v>
      </c>
      <c r="B541" s="1263"/>
      <c r="C541" s="1263"/>
      <c r="D541" s="1263"/>
      <c r="E541" s="1264"/>
      <c r="F541" s="1264"/>
      <c r="G541" s="1264"/>
      <c r="H541" s="1264"/>
      <c r="I541" s="1264"/>
      <c r="J541" s="1264"/>
      <c r="K541" s="1263"/>
      <c r="L541" s="1263"/>
      <c r="M541" s="1263"/>
      <c r="N541" s="1263"/>
      <c r="O541" s="1263"/>
      <c r="P541" s="1263"/>
      <c r="Q541" s="1263"/>
      <c r="R541" s="1263"/>
      <c r="S541" s="1263"/>
      <c r="T541" s="1263"/>
      <c r="U541" s="1263"/>
      <c r="V541" s="1263"/>
      <c r="W541" s="1263"/>
      <c r="X541" s="1263"/>
      <c r="Y541" s="1263"/>
      <c r="Z541" s="1263"/>
      <c r="AA541" s="1263"/>
    </row>
    <row r="542" spans="1:29" s="43" customFormat="1" ht="60" customHeight="1" thickBot="1" x14ac:dyDescent="0.4">
      <c r="A542" s="1255">
        <v>10</v>
      </c>
      <c r="B542" s="1265" t="s">
        <v>187</v>
      </c>
      <c r="C542" s="1250" t="s">
        <v>196</v>
      </c>
      <c r="D542" s="1252" t="s">
        <v>207</v>
      </c>
      <c r="E542" s="904" t="s">
        <v>182</v>
      </c>
      <c r="F542" s="698" t="s">
        <v>52</v>
      </c>
      <c r="G542" s="563"/>
      <c r="H542" s="563"/>
      <c r="I542" s="563"/>
      <c r="J542" s="616">
        <v>60</v>
      </c>
      <c r="K542" s="615">
        <v>30</v>
      </c>
      <c r="L542" s="615">
        <v>10</v>
      </c>
      <c r="M542" s="615"/>
      <c r="N542" s="615">
        <v>15</v>
      </c>
      <c r="O542" s="615"/>
      <c r="P542" s="615"/>
      <c r="Q542" s="615"/>
      <c r="R542" s="615"/>
      <c r="S542" s="615"/>
      <c r="T542" s="615"/>
      <c r="U542" s="615"/>
      <c r="V542" s="615"/>
      <c r="W542" s="615"/>
      <c r="X542" s="615"/>
      <c r="Y542" s="615"/>
      <c r="Z542" s="655"/>
      <c r="AA542" s="803">
        <f t="shared" ref="AA542" si="110">SUM(K542:Z542)</f>
        <v>55</v>
      </c>
    </row>
    <row r="543" spans="1:29" s="43" customFormat="1" ht="20.25" thickBot="1" x14ac:dyDescent="0.4">
      <c r="A543" s="1255"/>
      <c r="B543" s="1265"/>
      <c r="C543" s="1250"/>
      <c r="D543" s="1252"/>
      <c r="E543" s="699" t="s">
        <v>55</v>
      </c>
      <c r="F543" s="700"/>
      <c r="G543" s="620"/>
      <c r="H543" s="620"/>
      <c r="I543" s="620"/>
      <c r="J543" s="621"/>
      <c r="K543" s="701">
        <f>SUM(K542:K542)</f>
        <v>30</v>
      </c>
      <c r="L543" s="701">
        <f>SUM(L542:L542)</f>
        <v>10</v>
      </c>
      <c r="M543" s="701">
        <f>SUM(M542:M542)</f>
        <v>0</v>
      </c>
      <c r="N543" s="701">
        <f>SUM(N542:N542)</f>
        <v>15</v>
      </c>
      <c r="O543" s="701">
        <f t="shared" ref="O543:Z543" si="111">SUM(O542:O542)</f>
        <v>0</v>
      </c>
      <c r="P543" s="701">
        <f t="shared" si="111"/>
        <v>0</v>
      </c>
      <c r="Q543" s="701">
        <f t="shared" si="111"/>
        <v>0</v>
      </c>
      <c r="R543" s="701">
        <f t="shared" si="111"/>
        <v>0</v>
      </c>
      <c r="S543" s="701">
        <f t="shared" si="111"/>
        <v>0</v>
      </c>
      <c r="T543" s="701">
        <f t="shared" si="111"/>
        <v>0</v>
      </c>
      <c r="U543" s="701">
        <f t="shared" si="111"/>
        <v>0</v>
      </c>
      <c r="V543" s="701">
        <f t="shared" si="111"/>
        <v>0</v>
      </c>
      <c r="W543" s="701">
        <f t="shared" si="111"/>
        <v>0</v>
      </c>
      <c r="X543" s="701">
        <f t="shared" si="111"/>
        <v>0</v>
      </c>
      <c r="Y543" s="701">
        <f t="shared" si="111"/>
        <v>0</v>
      </c>
      <c r="Z543" s="701">
        <f t="shared" si="111"/>
        <v>0</v>
      </c>
      <c r="AA543" s="635">
        <f>SUM(AA542:AA542)</f>
        <v>55</v>
      </c>
    </row>
    <row r="544" spans="1:29" s="43" customFormat="1" ht="18" thickBot="1" x14ac:dyDescent="0.4">
      <c r="A544" s="1255"/>
      <c r="B544" s="1265"/>
      <c r="C544" s="1250"/>
      <c r="D544" s="1252"/>
      <c r="E544" s="899"/>
      <c r="F544" s="147"/>
      <c r="G544" s="113"/>
      <c r="H544" s="48"/>
      <c r="I544" s="48"/>
      <c r="J544" s="94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255"/>
      <c r="AA544" s="37"/>
    </row>
    <row r="545" spans="1:27" s="43" customFormat="1" ht="18" thickBot="1" x14ac:dyDescent="0.4">
      <c r="A545" s="1255"/>
      <c r="B545" s="1265"/>
      <c r="C545" s="1250"/>
      <c r="D545" s="1252"/>
      <c r="E545" s="226"/>
      <c r="F545" s="147"/>
      <c r="G545" s="453"/>
      <c r="H545" s="48"/>
      <c r="I545" s="48"/>
      <c r="J545" s="16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255"/>
      <c r="AA545" s="156"/>
    </row>
    <row r="546" spans="1:27" s="43" customFormat="1" ht="20.25" thickBot="1" x14ac:dyDescent="0.55000000000000004">
      <c r="A546" s="1255"/>
      <c r="B546" s="1265"/>
      <c r="C546" s="1250"/>
      <c r="D546" s="1252"/>
      <c r="E546" s="132" t="s">
        <v>56</v>
      </c>
      <c r="F546" s="157"/>
      <c r="G546" s="139"/>
      <c r="H546" s="139"/>
      <c r="I546" s="139"/>
      <c r="J546" s="158"/>
      <c r="K546" s="518">
        <f t="shared" ref="K546:O546" si="112">SUM(K545:K545)</f>
        <v>0</v>
      </c>
      <c r="L546" s="518">
        <f t="shared" si="112"/>
        <v>0</v>
      </c>
      <c r="M546" s="518">
        <f t="shared" si="112"/>
        <v>0</v>
      </c>
      <c r="N546" s="518">
        <f t="shared" si="112"/>
        <v>0</v>
      </c>
      <c r="O546" s="518">
        <f t="shared" si="112"/>
        <v>0</v>
      </c>
      <c r="P546" s="133">
        <f>SUM(P544:P545)</f>
        <v>0</v>
      </c>
      <c r="Q546" s="133">
        <f t="shared" ref="Q546:AA546" si="113">SUM(Q544:Q544)</f>
        <v>0</v>
      </c>
      <c r="R546" s="133">
        <f t="shared" si="113"/>
        <v>0</v>
      </c>
      <c r="S546" s="133">
        <f t="shared" si="113"/>
        <v>0</v>
      </c>
      <c r="T546" s="133">
        <f t="shared" si="113"/>
        <v>0</v>
      </c>
      <c r="U546" s="133">
        <f t="shared" si="113"/>
        <v>0</v>
      </c>
      <c r="V546" s="133">
        <f t="shared" si="113"/>
        <v>0</v>
      </c>
      <c r="W546" s="133">
        <f t="shared" si="113"/>
        <v>0</v>
      </c>
      <c r="X546" s="133">
        <f t="shared" si="113"/>
        <v>0</v>
      </c>
      <c r="Y546" s="133">
        <f t="shared" si="113"/>
        <v>0</v>
      </c>
      <c r="Z546" s="133">
        <f t="shared" si="113"/>
        <v>0</v>
      </c>
      <c r="AA546" s="135">
        <f t="shared" si="113"/>
        <v>0</v>
      </c>
    </row>
    <row r="547" spans="1:27" s="43" customFormat="1" ht="18" thickBot="1" x14ac:dyDescent="0.55000000000000004">
      <c r="A547" s="1255"/>
      <c r="B547" s="1265"/>
      <c r="C547" s="1250"/>
      <c r="D547" s="1252"/>
      <c r="E547" s="136"/>
      <c r="F547" s="38"/>
      <c r="G547" s="39"/>
      <c r="H547" s="39"/>
      <c r="I547" s="39"/>
      <c r="J547" s="40"/>
      <c r="K547" s="518">
        <f t="shared" ref="K547" si="114">SUM(K546:K546)</f>
        <v>0</v>
      </c>
      <c r="L547" s="4"/>
      <c r="M547" s="4"/>
      <c r="N547" s="4"/>
      <c r="O547" s="4"/>
      <c r="P547" s="4"/>
      <c r="Q547" s="4"/>
      <c r="R547" s="4"/>
      <c r="S547" s="39"/>
      <c r="T547" s="4"/>
      <c r="U547" s="4"/>
      <c r="V547" s="4"/>
      <c r="W547" s="4"/>
      <c r="X547" s="4"/>
      <c r="Y547" s="4"/>
      <c r="Z547" s="5"/>
      <c r="AA547" s="36">
        <f>SUM(K547:Z547)</f>
        <v>0</v>
      </c>
    </row>
    <row r="548" spans="1:27" s="43" customFormat="1" ht="20.25" thickBot="1" x14ac:dyDescent="0.5">
      <c r="A548" s="1255"/>
      <c r="B548" s="1265"/>
      <c r="C548" s="1250"/>
      <c r="D548" s="1252"/>
      <c r="E548" s="254" t="s">
        <v>57</v>
      </c>
      <c r="F548" s="133"/>
      <c r="G548" s="34"/>
      <c r="H548" s="34"/>
      <c r="I548" s="34"/>
      <c r="J548" s="134"/>
      <c r="K548" s="518">
        <f t="shared" ref="K548:AA548" si="115">SUM(K547:K547)</f>
        <v>0</v>
      </c>
      <c r="L548" s="133">
        <f t="shared" si="115"/>
        <v>0</v>
      </c>
      <c r="M548" s="34">
        <f t="shared" si="115"/>
        <v>0</v>
      </c>
      <c r="N548" s="34">
        <f t="shared" si="115"/>
        <v>0</v>
      </c>
      <c r="O548" s="34">
        <f t="shared" si="115"/>
        <v>0</v>
      </c>
      <c r="P548" s="34">
        <f t="shared" si="115"/>
        <v>0</v>
      </c>
      <c r="Q548" s="34">
        <f t="shared" si="115"/>
        <v>0</v>
      </c>
      <c r="R548" s="34">
        <f t="shared" si="115"/>
        <v>0</v>
      </c>
      <c r="S548" s="34">
        <f t="shared" si="115"/>
        <v>0</v>
      </c>
      <c r="T548" s="34">
        <f t="shared" si="115"/>
        <v>0</v>
      </c>
      <c r="U548" s="34">
        <f t="shared" si="115"/>
        <v>0</v>
      </c>
      <c r="V548" s="34">
        <f t="shared" si="115"/>
        <v>0</v>
      </c>
      <c r="W548" s="34">
        <f t="shared" si="115"/>
        <v>0</v>
      </c>
      <c r="X548" s="34">
        <f t="shared" si="115"/>
        <v>0</v>
      </c>
      <c r="Y548" s="34">
        <f t="shared" si="115"/>
        <v>0</v>
      </c>
      <c r="Z548" s="134">
        <f t="shared" si="115"/>
        <v>0</v>
      </c>
      <c r="AA548" s="140">
        <f t="shared" si="115"/>
        <v>0</v>
      </c>
    </row>
    <row r="549" spans="1:27" s="43" customFormat="1" ht="20.25" thickBot="1" x14ac:dyDescent="0.5">
      <c r="A549" s="1255"/>
      <c r="B549" s="1265"/>
      <c r="C549" s="1250"/>
      <c r="D549" s="1248"/>
      <c r="E549" s="150" t="s">
        <v>59</v>
      </c>
      <c r="F549" s="462"/>
      <c r="G549" s="142"/>
      <c r="H549" s="142"/>
      <c r="I549" s="142"/>
      <c r="J549" s="143"/>
      <c r="K549" s="144">
        <f t="shared" ref="K549:AA549" si="116">SUM(K548,K546,K543)</f>
        <v>30</v>
      </c>
      <c r="L549" s="144">
        <f t="shared" si="116"/>
        <v>10</v>
      </c>
      <c r="M549" s="144">
        <f t="shared" si="116"/>
        <v>0</v>
      </c>
      <c r="N549" s="144">
        <f t="shared" si="116"/>
        <v>15</v>
      </c>
      <c r="O549" s="1003">
        <f t="shared" si="116"/>
        <v>0</v>
      </c>
      <c r="P549" s="144">
        <f t="shared" si="116"/>
        <v>0</v>
      </c>
      <c r="Q549" s="180">
        <f t="shared" si="116"/>
        <v>0</v>
      </c>
      <c r="R549" s="144">
        <f t="shared" si="116"/>
        <v>0</v>
      </c>
      <c r="S549" s="144">
        <f t="shared" si="116"/>
        <v>0</v>
      </c>
      <c r="T549" s="144">
        <f t="shared" si="116"/>
        <v>0</v>
      </c>
      <c r="U549" s="144">
        <f t="shared" si="116"/>
        <v>0</v>
      </c>
      <c r="V549" s="144">
        <f t="shared" si="116"/>
        <v>0</v>
      </c>
      <c r="W549" s="180">
        <f t="shared" si="116"/>
        <v>0</v>
      </c>
      <c r="X549" s="144">
        <f t="shared" si="116"/>
        <v>0</v>
      </c>
      <c r="Y549" s="144">
        <f t="shared" si="116"/>
        <v>0</v>
      </c>
      <c r="Z549" s="144">
        <f t="shared" si="116"/>
        <v>0</v>
      </c>
      <c r="AA549" s="1059">
        <f t="shared" si="116"/>
        <v>55</v>
      </c>
    </row>
    <row r="550" spans="1:27" s="43" customFormat="1" ht="20.25" customHeight="1" thickBot="1" x14ac:dyDescent="0.5">
      <c r="A550" s="1255"/>
      <c r="B550" s="1265"/>
      <c r="C550" s="1250"/>
      <c r="D550" s="1248"/>
      <c r="E550" s="1266"/>
      <c r="F550" s="1266"/>
      <c r="G550" s="1266"/>
      <c r="H550" s="1266"/>
      <c r="I550" s="1266"/>
      <c r="J550" s="1266"/>
      <c r="K550" s="1257"/>
      <c r="L550" s="1257"/>
      <c r="M550" s="1257"/>
      <c r="N550" s="1257"/>
      <c r="O550" s="1257"/>
      <c r="P550" s="1257"/>
      <c r="Q550" s="1257"/>
      <c r="R550" s="1257"/>
      <c r="S550" s="1257"/>
      <c r="T550" s="1257"/>
      <c r="U550" s="1257"/>
      <c r="V550" s="1257"/>
      <c r="W550" s="1257"/>
      <c r="X550" s="1257"/>
      <c r="Y550" s="1257"/>
      <c r="Z550" s="1257"/>
      <c r="AA550" s="1267">
        <f>SUM(AA549)</f>
        <v>55</v>
      </c>
    </row>
    <row r="551" spans="1:27" s="43" customFormat="1" ht="20.25" customHeight="1" thickBot="1" x14ac:dyDescent="0.5">
      <c r="A551" s="1255"/>
      <c r="B551" s="1265"/>
      <c r="C551" s="1250"/>
      <c r="D551" s="1248"/>
      <c r="E551" s="141" t="s">
        <v>60</v>
      </c>
      <c r="F551" s="1257"/>
      <c r="G551" s="1257"/>
      <c r="H551" s="1257"/>
      <c r="I551" s="1257"/>
      <c r="J551" s="1257"/>
      <c r="K551" s="144">
        <f>SUM(K549)</f>
        <v>30</v>
      </c>
      <c r="L551" s="144">
        <f t="shared" ref="L551:Z551" si="117">SUM(L549)</f>
        <v>10</v>
      </c>
      <c r="M551" s="144">
        <f t="shared" si="117"/>
        <v>0</v>
      </c>
      <c r="N551" s="144">
        <f t="shared" si="117"/>
        <v>15</v>
      </c>
      <c r="O551" s="144">
        <f t="shared" si="117"/>
        <v>0</v>
      </c>
      <c r="P551" s="144">
        <f t="shared" si="117"/>
        <v>0</v>
      </c>
      <c r="Q551" s="144">
        <f t="shared" si="117"/>
        <v>0</v>
      </c>
      <c r="R551" s="144">
        <f t="shared" si="117"/>
        <v>0</v>
      </c>
      <c r="S551" s="144">
        <f t="shared" si="117"/>
        <v>0</v>
      </c>
      <c r="T551" s="144">
        <f t="shared" si="117"/>
        <v>0</v>
      </c>
      <c r="U551" s="144">
        <f t="shared" si="117"/>
        <v>0</v>
      </c>
      <c r="V551" s="144">
        <f t="shared" si="117"/>
        <v>0</v>
      </c>
      <c r="W551" s="144">
        <f t="shared" si="117"/>
        <v>0</v>
      </c>
      <c r="X551" s="144">
        <f t="shared" si="117"/>
        <v>0</v>
      </c>
      <c r="Y551" s="144">
        <f t="shared" si="117"/>
        <v>0</v>
      </c>
      <c r="Z551" s="144">
        <f t="shared" si="117"/>
        <v>0</v>
      </c>
      <c r="AA551" s="1267"/>
    </row>
    <row r="552" spans="1:27" s="43" customFormat="1" x14ac:dyDescent="0.35"/>
    <row r="553" spans="1:27" s="43" customFormat="1" ht="17.649999999999999" x14ac:dyDescent="0.5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  <c r="AA553" s="145"/>
    </row>
    <row r="554" spans="1:27" s="43" customFormat="1" ht="17.649999999999999" x14ac:dyDescent="0.5">
      <c r="A554" s="1247" t="s">
        <v>205</v>
      </c>
      <c r="B554" s="1247"/>
      <c r="C554" s="1247"/>
      <c r="D554" s="1247"/>
      <c r="E554" s="1247"/>
      <c r="F554" s="1247"/>
      <c r="G554" s="1247"/>
      <c r="H554" s="1247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  <c r="AA554" s="145"/>
    </row>
    <row r="555" spans="1:27" s="43" customFormat="1" ht="17.649999999999999" x14ac:dyDescent="0.5">
      <c r="A555" s="1247"/>
      <c r="B555" s="1247"/>
      <c r="C555" s="1247"/>
      <c r="D555" s="1247"/>
      <c r="E555" s="1247"/>
      <c r="F555" s="1247"/>
      <c r="G555" s="1247"/>
      <c r="H555" s="1247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6" t="s">
        <v>183</v>
      </c>
      <c r="T555" s="145"/>
      <c r="U555" s="145"/>
      <c r="V555" s="145"/>
      <c r="W555" s="145"/>
      <c r="X555" s="145"/>
      <c r="Y555" s="145"/>
      <c r="Z555" s="145"/>
      <c r="AA555" s="145"/>
    </row>
    <row r="556" spans="1:27" s="43" customFormat="1" ht="17.649999999999999" x14ac:dyDescent="0.5">
      <c r="A556" s="1068"/>
      <c r="B556" s="1068"/>
      <c r="C556" s="1068"/>
      <c r="D556" s="1068"/>
      <c r="E556" s="1068"/>
      <c r="F556" s="1068"/>
      <c r="G556" s="1068"/>
      <c r="H556" s="1068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6"/>
      <c r="T556" s="145"/>
      <c r="U556" s="145"/>
      <c r="V556" s="145"/>
      <c r="W556" s="145"/>
      <c r="X556" s="145"/>
      <c r="Y556" s="145"/>
      <c r="Z556" s="145"/>
      <c r="AA556" s="145"/>
    </row>
    <row r="557" spans="1:27" s="43" customFormat="1" ht="17.649999999999999" x14ac:dyDescent="0.5">
      <c r="A557" s="1068"/>
      <c r="B557" s="1068"/>
      <c r="C557" s="1068"/>
      <c r="D557" s="1068"/>
      <c r="E557" s="1068"/>
      <c r="F557" s="1068"/>
      <c r="G557" s="1068"/>
      <c r="H557" s="1068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6"/>
      <c r="T557" s="145"/>
      <c r="U557" s="145"/>
      <c r="V557" s="145"/>
      <c r="W557" s="145"/>
      <c r="X557" s="145"/>
      <c r="Y557" s="145"/>
      <c r="Z557" s="145"/>
      <c r="AA557" s="145"/>
    </row>
    <row r="558" spans="1:27" s="43" customFormat="1" ht="17.649999999999999" x14ac:dyDescent="0.5">
      <c r="A558" s="1068"/>
      <c r="B558" s="1068"/>
      <c r="C558" s="1068"/>
      <c r="D558" s="1068"/>
      <c r="E558" s="1068"/>
      <c r="F558" s="1068"/>
      <c r="G558" s="1068"/>
      <c r="H558" s="1068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6"/>
      <c r="T558" s="145"/>
      <c r="U558" s="145"/>
      <c r="V558" s="145"/>
      <c r="W558" s="145"/>
      <c r="X558" s="145"/>
      <c r="Y558" s="145"/>
      <c r="Z558" s="145"/>
      <c r="AA558" s="145"/>
    </row>
    <row r="559" spans="1:27" s="43" customFormat="1" ht="17.649999999999999" x14ac:dyDescent="0.5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6" t="s">
        <v>194</v>
      </c>
      <c r="T559" s="145"/>
      <c r="U559" s="145"/>
      <c r="V559" s="145"/>
      <c r="W559" s="145"/>
      <c r="X559" s="145"/>
      <c r="Y559" s="145"/>
      <c r="Z559" s="145"/>
      <c r="AA559" s="145"/>
    </row>
    <row r="560" spans="1:27" s="43" customFormat="1" ht="17.649999999999999" x14ac:dyDescent="0.5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6"/>
      <c r="T560" s="145"/>
      <c r="U560" s="145"/>
      <c r="V560" s="145"/>
      <c r="W560" s="145"/>
      <c r="X560" s="145"/>
      <c r="Y560" s="145"/>
      <c r="Z560" s="145"/>
      <c r="AA560" s="145"/>
    </row>
    <row r="561" spans="1:27" s="43" customFormat="1" ht="17.649999999999999" x14ac:dyDescent="0.5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6"/>
      <c r="T561" s="145"/>
      <c r="U561" s="145"/>
      <c r="V561" s="145"/>
      <c r="W561" s="145"/>
      <c r="X561" s="145"/>
      <c r="Y561" s="145"/>
      <c r="Z561" s="145"/>
      <c r="AA561" s="145"/>
    </row>
    <row r="562" spans="1:27" s="43" customFormat="1" ht="17.25" x14ac:dyDescent="0.45">
      <c r="A562" s="1258" t="s">
        <v>0</v>
      </c>
      <c r="B562" s="1258"/>
      <c r="C562" s="1258"/>
      <c r="D562" s="1258"/>
      <c r="E562" s="1258"/>
      <c r="F562" s="1258"/>
      <c r="G562" s="1258"/>
      <c r="H562" s="1258"/>
      <c r="I562" s="1258"/>
      <c r="J562" s="1258"/>
      <c r="K562" s="1258"/>
      <c r="L562" s="1258"/>
      <c r="M562" s="1258"/>
      <c r="N562" s="1258"/>
      <c r="O562" s="1258"/>
      <c r="P562" s="1258"/>
      <c r="Q562" s="1258"/>
      <c r="R562" s="1258"/>
      <c r="S562" s="1258"/>
      <c r="T562" s="1258"/>
      <c r="U562" s="1258"/>
      <c r="V562" s="1258"/>
      <c r="W562" s="1258"/>
      <c r="X562" s="1258"/>
      <c r="Y562" s="1258"/>
      <c r="Z562" s="1258"/>
      <c r="AA562" s="1258"/>
    </row>
    <row r="563" spans="1:27" s="43" customFormat="1" x14ac:dyDescent="0.35"/>
    <row r="564" spans="1:27" s="43" customFormat="1" ht="17.25" x14ac:dyDescent="0.45">
      <c r="A564" s="1258" t="s">
        <v>180</v>
      </c>
      <c r="B564" s="1258"/>
      <c r="C564" s="1258"/>
      <c r="D564" s="1258"/>
      <c r="E564" s="1258"/>
      <c r="F564" s="1258"/>
      <c r="G564" s="1258"/>
      <c r="H564" s="1258"/>
      <c r="I564" s="1258"/>
      <c r="J564" s="1258"/>
      <c r="K564" s="1258"/>
      <c r="L564" s="1258"/>
      <c r="M564" s="1258"/>
      <c r="N564" s="1258"/>
      <c r="O564" s="1258"/>
      <c r="P564" s="1258"/>
      <c r="Q564" s="1258"/>
      <c r="R564" s="1258"/>
      <c r="S564" s="1258"/>
      <c r="T564" s="1258"/>
      <c r="U564" s="1258"/>
      <c r="V564" s="1258"/>
      <c r="W564" s="1258"/>
      <c r="X564" s="1258"/>
      <c r="Y564" s="1258"/>
      <c r="Z564" s="1258"/>
      <c r="AA564" s="1258"/>
    </row>
    <row r="565" spans="1:27" s="43" customFormat="1" ht="13.15" thickBot="1" x14ac:dyDescent="0.4"/>
    <row r="566" spans="1:27" s="43" customFormat="1" ht="17.649999999999999" thickBot="1" x14ac:dyDescent="0.4">
      <c r="A566" s="1277" t="s">
        <v>1</v>
      </c>
      <c r="B566" s="1279" t="s">
        <v>34</v>
      </c>
      <c r="C566" s="1279" t="s">
        <v>3</v>
      </c>
      <c r="D566" s="1272" t="s">
        <v>4</v>
      </c>
      <c r="E566" s="1273" t="s">
        <v>35</v>
      </c>
      <c r="F566" s="1272" t="s">
        <v>5</v>
      </c>
      <c r="G566" s="1272" t="s">
        <v>36</v>
      </c>
      <c r="H566" s="1272" t="s">
        <v>37</v>
      </c>
      <c r="I566" s="1272" t="s">
        <v>7</v>
      </c>
      <c r="J566" s="1272" t="s">
        <v>38</v>
      </c>
      <c r="K566" s="1273" t="s">
        <v>8</v>
      </c>
      <c r="L566" s="1273"/>
      <c r="M566" s="1273"/>
      <c r="N566" s="1273"/>
      <c r="O566" s="1273"/>
      <c r="P566" s="1273"/>
      <c r="Q566" s="1273"/>
      <c r="R566" s="1273"/>
      <c r="S566" s="1273"/>
      <c r="T566" s="1273"/>
      <c r="U566" s="1273"/>
      <c r="V566" s="1273"/>
      <c r="W566" s="1273"/>
      <c r="X566" s="1273"/>
      <c r="Y566" s="1273"/>
      <c r="Z566" s="1273"/>
      <c r="AA566" s="1274" t="s">
        <v>11</v>
      </c>
    </row>
    <row r="567" spans="1:27" s="43" customFormat="1" ht="175.15" thickBot="1" x14ac:dyDescent="0.4">
      <c r="A567" s="1278"/>
      <c r="B567" s="1256"/>
      <c r="C567" s="1256"/>
      <c r="D567" s="1248"/>
      <c r="E567" s="1257"/>
      <c r="F567" s="1248"/>
      <c r="G567" s="1248"/>
      <c r="H567" s="1248"/>
      <c r="I567" s="1248"/>
      <c r="J567" s="1248"/>
      <c r="K567" s="461" t="s">
        <v>9</v>
      </c>
      <c r="L567" s="130" t="s">
        <v>39</v>
      </c>
      <c r="M567" s="461" t="s">
        <v>10</v>
      </c>
      <c r="N567" s="461" t="s">
        <v>40</v>
      </c>
      <c r="O567" s="130" t="s">
        <v>41</v>
      </c>
      <c r="P567" s="461" t="s">
        <v>42</v>
      </c>
      <c r="Q567" s="130" t="s">
        <v>61</v>
      </c>
      <c r="R567" s="130" t="s">
        <v>44</v>
      </c>
      <c r="S567" s="461" t="s">
        <v>45</v>
      </c>
      <c r="T567" s="461" t="s">
        <v>46</v>
      </c>
      <c r="U567" s="461" t="s">
        <v>47</v>
      </c>
      <c r="V567" s="461" t="s">
        <v>48</v>
      </c>
      <c r="W567" s="461" t="s">
        <v>49</v>
      </c>
      <c r="X567" s="461" t="s">
        <v>50</v>
      </c>
      <c r="Y567" s="461" t="s">
        <v>51</v>
      </c>
      <c r="Z567" s="130" t="s">
        <v>69</v>
      </c>
      <c r="AA567" s="1275"/>
    </row>
    <row r="568" spans="1:27" s="43" customFormat="1" ht="17.649999999999999" thickBot="1" x14ac:dyDescent="0.5">
      <c r="A568" s="1259" t="s">
        <v>31</v>
      </c>
      <c r="B568" s="1253"/>
      <c r="C568" s="1253"/>
      <c r="D568" s="1253"/>
      <c r="E568" s="1253"/>
      <c r="F568" s="1253"/>
      <c r="G568" s="1253"/>
      <c r="H568" s="1253"/>
      <c r="I568" s="1253"/>
      <c r="J568" s="1253"/>
      <c r="K568" s="1253"/>
      <c r="L568" s="1253"/>
      <c r="M568" s="1253"/>
      <c r="N568" s="1253"/>
      <c r="O568" s="1253"/>
      <c r="P568" s="1253"/>
      <c r="Q568" s="1253"/>
      <c r="R568" s="1253"/>
      <c r="S568" s="1253"/>
      <c r="T568" s="1253"/>
      <c r="U568" s="1253"/>
      <c r="V568" s="1253"/>
      <c r="W568" s="1253"/>
      <c r="X568" s="1253"/>
      <c r="Y568" s="1253"/>
      <c r="Z568" s="1253"/>
      <c r="AA568" s="1260"/>
    </row>
    <row r="569" spans="1:27" s="43" customFormat="1" ht="18" thickBot="1" x14ac:dyDescent="0.4">
      <c r="A569" s="1254">
        <v>11</v>
      </c>
      <c r="B569" s="1261" t="s">
        <v>167</v>
      </c>
      <c r="C569" s="1249" t="s">
        <v>63</v>
      </c>
      <c r="D569" s="1251">
        <v>0.25</v>
      </c>
      <c r="E569" s="583" t="s">
        <v>75</v>
      </c>
      <c r="F569" s="579" t="s">
        <v>52</v>
      </c>
      <c r="G569" s="550" t="s">
        <v>64</v>
      </c>
      <c r="H569" s="550"/>
      <c r="I569" s="551">
        <v>1</v>
      </c>
      <c r="J569" s="728">
        <v>50</v>
      </c>
      <c r="K569" s="592"/>
      <c r="L569" s="554">
        <v>32</v>
      </c>
      <c r="M569" s="554"/>
      <c r="N569" s="554"/>
      <c r="O569" s="554"/>
      <c r="P569" s="554"/>
      <c r="Q569" s="554"/>
      <c r="R569" s="554"/>
      <c r="S569" s="554"/>
      <c r="T569" s="554"/>
      <c r="U569" s="554">
        <v>3</v>
      </c>
      <c r="V569" s="554"/>
      <c r="W569" s="554"/>
      <c r="X569" s="554"/>
      <c r="Y569" s="554"/>
      <c r="Z569" s="555"/>
      <c r="AA569" s="556">
        <f>SUM(K569:Z569)</f>
        <v>35</v>
      </c>
    </row>
    <row r="570" spans="1:27" s="43" customFormat="1" ht="18" thickBot="1" x14ac:dyDescent="0.4">
      <c r="A570" s="1255"/>
      <c r="B570" s="1262"/>
      <c r="C570" s="1250"/>
      <c r="D570" s="1252"/>
      <c r="E570" s="500"/>
      <c r="F570" s="74"/>
      <c r="G570" s="522"/>
      <c r="H570" s="234"/>
      <c r="I570" s="21"/>
      <c r="J570" s="87"/>
      <c r="K570" s="308"/>
      <c r="L570" s="198"/>
      <c r="M570" s="198"/>
      <c r="N570" s="198"/>
      <c r="O570" s="198"/>
      <c r="P570" s="198"/>
      <c r="Q570" s="198"/>
      <c r="R570" s="198"/>
      <c r="S570" s="198"/>
      <c r="T570" s="198"/>
      <c r="U570" s="198"/>
      <c r="V570" s="198"/>
      <c r="W570" s="198"/>
      <c r="X570" s="198"/>
      <c r="Y570" s="198"/>
      <c r="Z570" s="327"/>
      <c r="AA570" s="331">
        <f>SUM(K570:Z570)</f>
        <v>0</v>
      </c>
    </row>
    <row r="571" spans="1:27" s="43" customFormat="1" ht="18" thickBot="1" x14ac:dyDescent="0.4">
      <c r="A571" s="1255"/>
      <c r="B571" s="1262"/>
      <c r="C571" s="1250"/>
      <c r="D571" s="1252"/>
      <c r="E571" s="129"/>
      <c r="F571" s="76"/>
      <c r="G571" s="117"/>
      <c r="H571" s="10"/>
      <c r="I571" s="21"/>
      <c r="J571" s="186"/>
      <c r="K571" s="308"/>
      <c r="L571" s="198"/>
      <c r="M571" s="198"/>
      <c r="N571" s="198"/>
      <c r="O571" s="198"/>
      <c r="P571" s="198"/>
      <c r="Q571" s="198"/>
      <c r="R571" s="198"/>
      <c r="S571" s="198"/>
      <c r="T571" s="198"/>
      <c r="U571" s="198"/>
      <c r="V571" s="198"/>
      <c r="W571" s="198"/>
      <c r="X571" s="198"/>
      <c r="Y571" s="198"/>
      <c r="Z571" s="327"/>
      <c r="AA571" s="331">
        <f>SUM(K571:Z571)</f>
        <v>0</v>
      </c>
    </row>
    <row r="572" spans="1:27" s="43" customFormat="1" ht="18" thickBot="1" x14ac:dyDescent="0.4">
      <c r="A572" s="1255"/>
      <c r="B572" s="1262"/>
      <c r="C572" s="1250"/>
      <c r="D572" s="1252"/>
      <c r="E572" s="105"/>
      <c r="F572" s="76"/>
      <c r="G572" s="117"/>
      <c r="H572" s="10"/>
      <c r="I572" s="21"/>
      <c r="J572" s="186"/>
      <c r="K572" s="308"/>
      <c r="L572" s="198"/>
      <c r="M572" s="198"/>
      <c r="N572" s="198"/>
      <c r="O572" s="198"/>
      <c r="P572" s="198"/>
      <c r="Q572" s="198"/>
      <c r="R572" s="198"/>
      <c r="S572" s="198"/>
      <c r="T572" s="198"/>
      <c r="U572" s="198"/>
      <c r="V572" s="198"/>
      <c r="W572" s="198"/>
      <c r="X572" s="198"/>
      <c r="Y572" s="198"/>
      <c r="Z572" s="327"/>
      <c r="AA572" s="331">
        <f>SUM(K572:Z572)</f>
        <v>0</v>
      </c>
    </row>
    <row r="573" spans="1:27" s="43" customFormat="1" ht="18" thickBot="1" x14ac:dyDescent="0.4">
      <c r="A573" s="1255"/>
      <c r="B573" s="1262"/>
      <c r="C573" s="1250"/>
      <c r="D573" s="1252"/>
      <c r="E573" s="84"/>
      <c r="F573" s="76"/>
      <c r="G573" s="10"/>
      <c r="H573" s="10"/>
      <c r="I573" s="10"/>
      <c r="J573" s="187"/>
      <c r="K573" s="23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239"/>
      <c r="AA573" s="465"/>
    </row>
    <row r="574" spans="1:27" s="43" customFormat="1" ht="20.25" thickBot="1" x14ac:dyDescent="0.4">
      <c r="A574" s="1255"/>
      <c r="B574" s="1262"/>
      <c r="C574" s="1250"/>
      <c r="D574" s="1252"/>
      <c r="E574" s="45" t="s">
        <v>55</v>
      </c>
      <c r="F574" s="46"/>
      <c r="G574" s="31"/>
      <c r="H574" s="31"/>
      <c r="I574" s="31"/>
      <c r="J574" s="218"/>
      <c r="K574" s="205">
        <f t="shared" ref="K574:Z574" si="118">SUM(K569:K573)</f>
        <v>0</v>
      </c>
      <c r="L574" s="209">
        <f t="shared" si="118"/>
        <v>32</v>
      </c>
      <c r="M574" s="209">
        <f t="shared" si="118"/>
        <v>0</v>
      </c>
      <c r="N574" s="209">
        <f t="shared" si="118"/>
        <v>0</v>
      </c>
      <c r="O574" s="209">
        <f t="shared" si="118"/>
        <v>0</v>
      </c>
      <c r="P574" s="209">
        <f t="shared" si="118"/>
        <v>0</v>
      </c>
      <c r="Q574" s="209">
        <f t="shared" si="118"/>
        <v>0</v>
      </c>
      <c r="R574" s="209">
        <f t="shared" si="118"/>
        <v>0</v>
      </c>
      <c r="S574" s="209">
        <f t="shared" si="118"/>
        <v>0</v>
      </c>
      <c r="T574" s="209">
        <f t="shared" si="118"/>
        <v>0</v>
      </c>
      <c r="U574" s="209">
        <f t="shared" si="118"/>
        <v>3</v>
      </c>
      <c r="V574" s="209">
        <f t="shared" si="118"/>
        <v>0</v>
      </c>
      <c r="W574" s="209">
        <f t="shared" si="118"/>
        <v>0</v>
      </c>
      <c r="X574" s="209">
        <f t="shared" si="118"/>
        <v>0</v>
      </c>
      <c r="Y574" s="209">
        <f t="shared" si="118"/>
        <v>0</v>
      </c>
      <c r="Z574" s="330">
        <f t="shared" si="118"/>
        <v>0</v>
      </c>
      <c r="AA574" s="323">
        <f>SUM(AA569:AA572)</f>
        <v>35</v>
      </c>
    </row>
    <row r="575" spans="1:27" s="43" customFormat="1" ht="18" thickBot="1" x14ac:dyDescent="0.55000000000000004">
      <c r="A575" s="1255"/>
      <c r="B575" s="1262"/>
      <c r="C575" s="1250"/>
      <c r="D575" s="1252"/>
      <c r="E575" s="47"/>
      <c r="F575" s="42"/>
      <c r="G575" s="7"/>
      <c r="H575" s="7"/>
      <c r="I575" s="7"/>
      <c r="J575" s="8"/>
      <c r="K575" s="38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40"/>
      <c r="AA575" s="131"/>
    </row>
    <row r="576" spans="1:27" s="43" customFormat="1" ht="20.25" thickBot="1" x14ac:dyDescent="0.55000000000000004">
      <c r="A576" s="1255"/>
      <c r="B576" s="1262"/>
      <c r="C576" s="1250"/>
      <c r="D576" s="1252"/>
      <c r="E576" s="132" t="s">
        <v>56</v>
      </c>
      <c r="F576" s="133"/>
      <c r="G576" s="34"/>
      <c r="H576" s="34"/>
      <c r="I576" s="34"/>
      <c r="J576" s="134"/>
      <c r="K576" s="178">
        <f t="shared" ref="K576:AA576" si="119">SUM(K575:K575)</f>
        <v>0</v>
      </c>
      <c r="L576" s="178">
        <f t="shared" si="119"/>
        <v>0</v>
      </c>
      <c r="M576" s="178">
        <f t="shared" si="119"/>
        <v>0</v>
      </c>
      <c r="N576" s="178">
        <f t="shared" si="119"/>
        <v>0</v>
      </c>
      <c r="O576" s="178">
        <f t="shared" si="119"/>
        <v>0</v>
      </c>
      <c r="P576" s="178">
        <f t="shared" si="119"/>
        <v>0</v>
      </c>
      <c r="Q576" s="178">
        <f t="shared" si="119"/>
        <v>0</v>
      </c>
      <c r="R576" s="178">
        <f t="shared" si="119"/>
        <v>0</v>
      </c>
      <c r="S576" s="178">
        <f t="shared" si="119"/>
        <v>0</v>
      </c>
      <c r="T576" s="178">
        <f t="shared" si="119"/>
        <v>0</v>
      </c>
      <c r="U576" s="178">
        <f t="shared" si="119"/>
        <v>0</v>
      </c>
      <c r="V576" s="178">
        <f t="shared" si="119"/>
        <v>0</v>
      </c>
      <c r="W576" s="178">
        <f t="shared" si="119"/>
        <v>0</v>
      </c>
      <c r="X576" s="178">
        <f t="shared" si="119"/>
        <v>0</v>
      </c>
      <c r="Y576" s="178">
        <f t="shared" si="119"/>
        <v>0</v>
      </c>
      <c r="Z576" s="134">
        <f t="shared" si="119"/>
        <v>0</v>
      </c>
      <c r="AA576" s="184">
        <f t="shared" si="119"/>
        <v>0</v>
      </c>
    </row>
    <row r="577" spans="1:29" s="43" customFormat="1" ht="20.25" thickBot="1" x14ac:dyDescent="0.5">
      <c r="A577" s="1255"/>
      <c r="B577" s="1262"/>
      <c r="C577" s="1250"/>
      <c r="D577" s="1248"/>
      <c r="E577" s="150" t="s">
        <v>58</v>
      </c>
      <c r="F577" s="462"/>
      <c r="G577" s="142"/>
      <c r="H577" s="142"/>
      <c r="I577" s="142"/>
      <c r="J577" s="143"/>
      <c r="K577" s="180">
        <f t="shared" ref="K577:AA577" si="120">SUM(,K576,K574)</f>
        <v>0</v>
      </c>
      <c r="L577" s="180">
        <f t="shared" si="120"/>
        <v>32</v>
      </c>
      <c r="M577" s="180">
        <f t="shared" si="120"/>
        <v>0</v>
      </c>
      <c r="N577" s="180">
        <f t="shared" si="120"/>
        <v>0</v>
      </c>
      <c r="O577" s="180">
        <f t="shared" si="120"/>
        <v>0</v>
      </c>
      <c r="P577" s="180">
        <f t="shared" si="120"/>
        <v>0</v>
      </c>
      <c r="Q577" s="180">
        <f t="shared" si="120"/>
        <v>0</v>
      </c>
      <c r="R577" s="180">
        <f t="shared" si="120"/>
        <v>0</v>
      </c>
      <c r="S577" s="180">
        <f t="shared" si="120"/>
        <v>0</v>
      </c>
      <c r="T577" s="180">
        <f t="shared" si="120"/>
        <v>0</v>
      </c>
      <c r="U577" s="180">
        <f t="shared" si="120"/>
        <v>3</v>
      </c>
      <c r="V577" s="180">
        <f t="shared" si="120"/>
        <v>0</v>
      </c>
      <c r="W577" s="180">
        <f t="shared" si="120"/>
        <v>0</v>
      </c>
      <c r="X577" s="180">
        <f t="shared" si="120"/>
        <v>0</v>
      </c>
      <c r="Y577" s="180">
        <f t="shared" si="120"/>
        <v>0</v>
      </c>
      <c r="Z577" s="180">
        <f t="shared" si="120"/>
        <v>0</v>
      </c>
      <c r="AA577" s="180">
        <f t="shared" si="120"/>
        <v>35</v>
      </c>
    </row>
    <row r="578" spans="1:29" s="43" customFormat="1" ht="17.649999999999999" x14ac:dyDescent="0.5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  <c r="AA578" s="145"/>
    </row>
    <row r="579" spans="1:29" s="43" customFormat="1" ht="17.649999999999999" x14ac:dyDescent="0.5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  <c r="AA579" s="145"/>
    </row>
    <row r="580" spans="1:29" s="43" customFormat="1" ht="17.649999999999999" x14ac:dyDescent="0.5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6"/>
      <c r="T580" s="145"/>
      <c r="U580" s="145"/>
      <c r="V580" s="145"/>
      <c r="W580" s="145"/>
      <c r="X580" s="145"/>
      <c r="Y580" s="145"/>
      <c r="Z580" s="145"/>
      <c r="AA580" s="145"/>
    </row>
    <row r="581" spans="1:29" s="43" customFormat="1" ht="17.649999999999999" x14ac:dyDescent="0.5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  <c r="AA581" s="145"/>
    </row>
    <row r="582" spans="1:29" s="43" customFormat="1" ht="17.649999999999999" x14ac:dyDescent="0.5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  <c r="AA582" s="145"/>
    </row>
    <row r="583" spans="1:29" s="43" customFormat="1" ht="17.649999999999999" x14ac:dyDescent="0.5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  <c r="AA583" s="145"/>
    </row>
    <row r="584" spans="1:29" s="43" customFormat="1" ht="17.649999999999999" x14ac:dyDescent="0.5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6"/>
      <c r="T584" s="145"/>
      <c r="U584" s="145"/>
      <c r="V584" s="145"/>
      <c r="W584" s="145"/>
      <c r="X584" s="145"/>
      <c r="Y584" s="145"/>
      <c r="Z584" s="145"/>
      <c r="AA584" s="145"/>
    </row>
    <row r="585" spans="1:29" s="43" customFormat="1" ht="17.649999999999999" x14ac:dyDescent="0.5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  <c r="AA585" s="145"/>
    </row>
    <row r="586" spans="1:29" s="43" customFormat="1" ht="17.649999999999999" x14ac:dyDescent="0.5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  <c r="AA586" s="145"/>
    </row>
    <row r="587" spans="1:29" s="43" customFormat="1" x14ac:dyDescent="0.35"/>
    <row r="588" spans="1:29" s="43" customFormat="1" ht="13.15" thickBot="1" x14ac:dyDescent="0.4"/>
    <row r="589" spans="1:29" s="125" customFormat="1" ht="17.649999999999999" thickBot="1" x14ac:dyDescent="0.4">
      <c r="A589" s="1248" t="s">
        <v>1</v>
      </c>
      <c r="B589" s="1256" t="s">
        <v>34</v>
      </c>
      <c r="C589" s="1256" t="s">
        <v>3</v>
      </c>
      <c r="D589" s="1248" t="s">
        <v>4</v>
      </c>
      <c r="E589" s="1257" t="s">
        <v>35</v>
      </c>
      <c r="F589" s="1248" t="s">
        <v>5</v>
      </c>
      <c r="G589" s="1248" t="s">
        <v>36</v>
      </c>
      <c r="H589" s="1248" t="s">
        <v>37</v>
      </c>
      <c r="I589" s="1248" t="s">
        <v>7</v>
      </c>
      <c r="J589" s="1248" t="s">
        <v>38</v>
      </c>
      <c r="K589" s="1257" t="s">
        <v>8</v>
      </c>
      <c r="L589" s="1257"/>
      <c r="M589" s="1257"/>
      <c r="N589" s="1257"/>
      <c r="O589" s="1257"/>
      <c r="P589" s="1257"/>
      <c r="Q589" s="1257"/>
      <c r="R589" s="1257"/>
      <c r="S589" s="1257"/>
      <c r="T589" s="1257"/>
      <c r="U589" s="1257"/>
      <c r="V589" s="1257"/>
      <c r="W589" s="1257"/>
      <c r="X589" s="1257"/>
      <c r="Y589" s="1257"/>
      <c r="Z589" s="1257"/>
      <c r="AA589" s="1248" t="s">
        <v>11</v>
      </c>
      <c r="AB589" s="43"/>
      <c r="AC589" s="43"/>
    </row>
    <row r="590" spans="1:29" s="125" customFormat="1" ht="175.15" thickBot="1" x14ac:dyDescent="0.4">
      <c r="A590" s="1248"/>
      <c r="B590" s="1256"/>
      <c r="C590" s="1256"/>
      <c r="D590" s="1248"/>
      <c r="E590" s="1257"/>
      <c r="F590" s="1248"/>
      <c r="G590" s="1248"/>
      <c r="H590" s="1248"/>
      <c r="I590" s="1248"/>
      <c r="J590" s="1248"/>
      <c r="K590" s="461" t="s">
        <v>9</v>
      </c>
      <c r="L590" s="130" t="s">
        <v>39</v>
      </c>
      <c r="M590" s="461" t="s">
        <v>10</v>
      </c>
      <c r="N590" s="461" t="s">
        <v>40</v>
      </c>
      <c r="O590" s="130" t="s">
        <v>41</v>
      </c>
      <c r="P590" s="461" t="s">
        <v>42</v>
      </c>
      <c r="Q590" s="130" t="s">
        <v>61</v>
      </c>
      <c r="R590" s="130" t="s">
        <v>44</v>
      </c>
      <c r="S590" s="461" t="s">
        <v>45</v>
      </c>
      <c r="T590" s="461" t="s">
        <v>46</v>
      </c>
      <c r="U590" s="461" t="s">
        <v>47</v>
      </c>
      <c r="V590" s="461" t="s">
        <v>48</v>
      </c>
      <c r="W590" s="461" t="s">
        <v>49</v>
      </c>
      <c r="X590" s="461" t="s">
        <v>50</v>
      </c>
      <c r="Y590" s="461" t="s">
        <v>51</v>
      </c>
      <c r="Z590" s="130" t="s">
        <v>69</v>
      </c>
      <c r="AA590" s="1248"/>
      <c r="AB590" s="43"/>
      <c r="AC590" s="43"/>
    </row>
    <row r="591" spans="1:29" s="125" customFormat="1" ht="17.649999999999999" thickBot="1" x14ac:dyDescent="0.5">
      <c r="A591" s="1253" t="s">
        <v>15</v>
      </c>
      <c r="B591" s="1253"/>
      <c r="C591" s="1253"/>
      <c r="D591" s="1253"/>
      <c r="E591" s="1253"/>
      <c r="F591" s="1253"/>
      <c r="G591" s="1253"/>
      <c r="H591" s="1253"/>
      <c r="I591" s="1253"/>
      <c r="J591" s="1253"/>
      <c r="K591" s="1253"/>
      <c r="L591" s="1253"/>
      <c r="M591" s="1253"/>
      <c r="N591" s="1253"/>
      <c r="O591" s="1253"/>
      <c r="P591" s="1253"/>
      <c r="Q591" s="1253"/>
      <c r="R591" s="1253"/>
      <c r="S591" s="1253"/>
      <c r="T591" s="1253"/>
      <c r="U591" s="1253"/>
      <c r="V591" s="1253"/>
      <c r="W591" s="1253"/>
      <c r="X591" s="1253"/>
      <c r="Y591" s="1253"/>
      <c r="Z591" s="1253"/>
      <c r="AA591" s="1253"/>
      <c r="AB591" s="43"/>
      <c r="AC591" s="43"/>
    </row>
    <row r="592" spans="1:29" s="43" customFormat="1" ht="35.65" thickBot="1" x14ac:dyDescent="0.4">
      <c r="A592" s="1254">
        <v>11</v>
      </c>
      <c r="B592" s="1261" t="s">
        <v>167</v>
      </c>
      <c r="C592" s="1249" t="s">
        <v>63</v>
      </c>
      <c r="D592" s="1251">
        <v>0.25</v>
      </c>
      <c r="E592" s="938" t="s">
        <v>76</v>
      </c>
      <c r="F592" s="895" t="s">
        <v>52</v>
      </c>
      <c r="G592" s="939" t="s">
        <v>162</v>
      </c>
      <c r="H592" s="940"/>
      <c r="I592" s="940">
        <v>1</v>
      </c>
      <c r="J592" s="515">
        <v>27</v>
      </c>
      <c r="K592" s="941"/>
      <c r="L592" s="940">
        <v>16</v>
      </c>
      <c r="M592" s="940"/>
      <c r="N592" s="940"/>
      <c r="O592" s="940"/>
      <c r="P592" s="940"/>
      <c r="Q592" s="940"/>
      <c r="R592" s="940"/>
      <c r="S592" s="940"/>
      <c r="T592" s="940"/>
      <c r="U592" s="940">
        <v>2</v>
      </c>
      <c r="V592" s="940"/>
      <c r="W592" s="940"/>
      <c r="X592" s="940"/>
      <c r="Y592" s="940"/>
      <c r="Z592" s="942"/>
      <c r="AA592" s="697">
        <f>SUM(K592:Z592)</f>
        <v>18</v>
      </c>
    </row>
    <row r="593" spans="1:29" s="43" customFormat="1" ht="18" thickBot="1" x14ac:dyDescent="0.4">
      <c r="A593" s="1255"/>
      <c r="B593" s="1262"/>
      <c r="C593" s="1250"/>
      <c r="D593" s="1252"/>
      <c r="E593" s="500" t="s">
        <v>133</v>
      </c>
      <c r="F593" s="243" t="s">
        <v>52</v>
      </c>
      <c r="G593" s="242" t="s">
        <v>165</v>
      </c>
      <c r="H593" s="238"/>
      <c r="I593" s="90" t="s">
        <v>66</v>
      </c>
      <c r="J593" s="943" t="s">
        <v>174</v>
      </c>
      <c r="K593" s="237"/>
      <c r="L593" s="97">
        <v>32</v>
      </c>
      <c r="M593" s="97"/>
      <c r="N593" s="97"/>
      <c r="O593" s="97"/>
      <c r="P593" s="97"/>
      <c r="Q593" s="97"/>
      <c r="R593" s="97"/>
      <c r="S593" s="97"/>
      <c r="T593" s="97"/>
      <c r="U593" s="97">
        <v>3</v>
      </c>
      <c r="V593" s="97"/>
      <c r="W593" s="97"/>
      <c r="X593" s="97"/>
      <c r="Y593" s="97"/>
      <c r="Z593" s="195"/>
      <c r="AA593" s="100">
        <f t="shared" ref="AA593" si="121">SUM(K593:Z593)</f>
        <v>35</v>
      </c>
    </row>
    <row r="594" spans="1:29" s="43" customFormat="1" ht="18" thickBot="1" x14ac:dyDescent="0.4">
      <c r="A594" s="1255"/>
      <c r="B594" s="1262"/>
      <c r="C594" s="1250"/>
      <c r="D594" s="1252"/>
      <c r="E594" s="902" t="s">
        <v>98</v>
      </c>
      <c r="F594" s="353" t="s">
        <v>52</v>
      </c>
      <c r="G594" s="948" t="s">
        <v>161</v>
      </c>
      <c r="H594" s="850"/>
      <c r="I594" s="873">
        <v>1</v>
      </c>
      <c r="J594" s="874">
        <v>13</v>
      </c>
      <c r="K594" s="859">
        <v>8</v>
      </c>
      <c r="L594" s="859">
        <v>8</v>
      </c>
      <c r="M594" s="859"/>
      <c r="N594" s="859"/>
      <c r="O594" s="859"/>
      <c r="P594" s="859"/>
      <c r="Q594" s="859"/>
      <c r="R594" s="859"/>
      <c r="S594" s="859"/>
      <c r="T594" s="859"/>
      <c r="U594" s="859">
        <v>1</v>
      </c>
      <c r="V594" s="895"/>
      <c r="W594" s="895"/>
      <c r="X594" s="895"/>
      <c r="Y594" s="895"/>
      <c r="Z594" s="894"/>
      <c r="AA594" s="228">
        <f>SUM(K594:Z594)</f>
        <v>17</v>
      </c>
    </row>
    <row r="595" spans="1:29" s="43" customFormat="1" ht="18" thickBot="1" x14ac:dyDescent="0.4">
      <c r="A595" s="1255"/>
      <c r="B595" s="1262"/>
      <c r="C595" s="1250"/>
      <c r="D595" s="1252"/>
      <c r="E595" s="583" t="s">
        <v>76</v>
      </c>
      <c r="F595" s="353" t="s">
        <v>52</v>
      </c>
      <c r="G595" s="948" t="s">
        <v>168</v>
      </c>
      <c r="H595" s="850"/>
      <c r="I595" s="873">
        <v>1</v>
      </c>
      <c r="J595" s="92">
        <v>34</v>
      </c>
      <c r="K595" s="542">
        <v>8</v>
      </c>
      <c r="L595" s="542">
        <v>24</v>
      </c>
      <c r="M595" s="542"/>
      <c r="N595" s="542"/>
      <c r="O595" s="542"/>
      <c r="P595" s="542"/>
      <c r="Q595" s="542"/>
      <c r="R595" s="542"/>
      <c r="S595" s="542"/>
      <c r="T595" s="542"/>
      <c r="U595" s="542">
        <v>2</v>
      </c>
      <c r="V595" s="471"/>
      <c r="W595" s="471"/>
      <c r="X595" s="471"/>
      <c r="Y595" s="471"/>
      <c r="Z595" s="877"/>
      <c r="AA595" s="851">
        <f>SUM(K595:Z595)</f>
        <v>34</v>
      </c>
    </row>
    <row r="596" spans="1:29" s="43" customFormat="1" ht="18" thickBot="1" x14ac:dyDescent="0.4">
      <c r="A596" s="1255"/>
      <c r="B596" s="1262"/>
      <c r="C596" s="1250"/>
      <c r="D596" s="1252"/>
      <c r="E596" s="500"/>
      <c r="F596" s="353"/>
      <c r="G596" s="872"/>
      <c r="H596" s="90"/>
      <c r="I596" s="90"/>
      <c r="J596" s="239"/>
      <c r="K596" s="152"/>
      <c r="L596" s="12"/>
      <c r="M596" s="12"/>
      <c r="N596" s="12"/>
      <c r="O596" s="12"/>
      <c r="P596" s="12"/>
      <c r="Q596" s="12"/>
      <c r="R596" s="12"/>
      <c r="S596" s="12"/>
      <c r="T596" s="12"/>
      <c r="U596" s="236"/>
      <c r="V596" s="12"/>
      <c r="W596" s="12"/>
      <c r="X596" s="12"/>
      <c r="Y596" s="12"/>
      <c r="Z596" s="338"/>
      <c r="AA596" s="852">
        <f t="shared" ref="AA596:AA598" si="122">SUM(K596:Z596)</f>
        <v>0</v>
      </c>
    </row>
    <row r="597" spans="1:29" s="43" customFormat="1" ht="18" thickBot="1" x14ac:dyDescent="0.4">
      <c r="A597" s="1255"/>
      <c r="B597" s="1262"/>
      <c r="C597" s="1250"/>
      <c r="D597" s="1252"/>
      <c r="E597" s="937"/>
      <c r="F597" s="243"/>
      <c r="G597" s="282"/>
      <c r="H597" s="90"/>
      <c r="I597" s="90"/>
      <c r="J597" s="239"/>
      <c r="K597" s="152"/>
      <c r="L597" s="12"/>
      <c r="M597" s="12"/>
      <c r="N597" s="12"/>
      <c r="O597" s="12"/>
      <c r="P597" s="12"/>
      <c r="Q597" s="12"/>
      <c r="R597" s="12"/>
      <c r="S597" s="12"/>
      <c r="T597" s="12"/>
      <c r="U597" s="236"/>
      <c r="V597" s="12"/>
      <c r="W597" s="12"/>
      <c r="X597" s="12"/>
      <c r="Y597" s="12"/>
      <c r="Z597" s="338"/>
      <c r="AA597" s="324">
        <f t="shared" si="122"/>
        <v>0</v>
      </c>
    </row>
    <row r="598" spans="1:29" s="43" customFormat="1" ht="18" thickBot="1" x14ac:dyDescent="0.4">
      <c r="A598" s="1255"/>
      <c r="B598" s="1262"/>
      <c r="C598" s="1250"/>
      <c r="D598" s="1252"/>
      <c r="E598" s="129"/>
      <c r="F598" s="243"/>
      <c r="G598" s="282"/>
      <c r="H598" s="90"/>
      <c r="I598" s="90"/>
      <c r="J598" s="239"/>
      <c r="K598" s="152"/>
      <c r="L598" s="12"/>
      <c r="M598" s="12"/>
      <c r="N598" s="12"/>
      <c r="O598" s="12"/>
      <c r="P598" s="12"/>
      <c r="Q598" s="12"/>
      <c r="R598" s="12"/>
      <c r="S598" s="12"/>
      <c r="T598" s="12"/>
      <c r="U598" s="236"/>
      <c r="V598" s="12"/>
      <c r="W598" s="12"/>
      <c r="X598" s="12"/>
      <c r="Y598" s="12"/>
      <c r="Z598" s="338"/>
      <c r="AA598" s="324">
        <f t="shared" si="122"/>
        <v>0</v>
      </c>
    </row>
    <row r="599" spans="1:29" s="43" customFormat="1" ht="20.25" thickBot="1" x14ac:dyDescent="0.4">
      <c r="A599" s="1255"/>
      <c r="B599" s="1262"/>
      <c r="C599" s="1250"/>
      <c r="D599" s="1252"/>
      <c r="E599" s="284" t="s">
        <v>55</v>
      </c>
      <c r="F599" s="199"/>
      <c r="G599" s="246"/>
      <c r="H599" s="246"/>
      <c r="I599" s="246"/>
      <c r="J599" s="247"/>
      <c r="K599" s="341">
        <f>SUM(K592:K598)</f>
        <v>16</v>
      </c>
      <c r="L599" s="333">
        <f>SUM(L592:L598)</f>
        <v>80</v>
      </c>
      <c r="M599" s="333">
        <f t="shared" ref="M599:AA599" si="123">SUM(M592:M598)</f>
        <v>0</v>
      </c>
      <c r="N599" s="333">
        <f t="shared" si="123"/>
        <v>0</v>
      </c>
      <c r="O599" s="333">
        <f t="shared" si="123"/>
        <v>0</v>
      </c>
      <c r="P599" s="333">
        <f t="shared" si="123"/>
        <v>0</v>
      </c>
      <c r="Q599" s="333">
        <f t="shared" si="123"/>
        <v>0</v>
      </c>
      <c r="R599" s="333">
        <f t="shared" si="123"/>
        <v>0</v>
      </c>
      <c r="S599" s="333">
        <f t="shared" si="123"/>
        <v>0</v>
      </c>
      <c r="T599" s="333">
        <f t="shared" si="123"/>
        <v>0</v>
      </c>
      <c r="U599" s="333">
        <f t="shared" si="123"/>
        <v>8</v>
      </c>
      <c r="V599" s="333">
        <f t="shared" si="123"/>
        <v>0</v>
      </c>
      <c r="W599" s="333">
        <f t="shared" si="123"/>
        <v>0</v>
      </c>
      <c r="X599" s="333">
        <f t="shared" si="123"/>
        <v>0</v>
      </c>
      <c r="Y599" s="333">
        <f t="shared" si="123"/>
        <v>0</v>
      </c>
      <c r="Z599" s="342">
        <f t="shared" si="123"/>
        <v>0</v>
      </c>
      <c r="AA599" s="977">
        <f t="shared" si="123"/>
        <v>104</v>
      </c>
    </row>
    <row r="600" spans="1:29" s="43" customFormat="1" ht="18" thickBot="1" x14ac:dyDescent="0.4">
      <c r="A600" s="1255"/>
      <c r="B600" s="1262"/>
      <c r="C600" s="1250"/>
      <c r="D600" s="1252"/>
      <c r="E600" s="328"/>
      <c r="F600" s="295"/>
      <c r="G600" s="261"/>
      <c r="H600" s="261"/>
      <c r="I600" s="261"/>
      <c r="J600" s="309"/>
      <c r="K600" s="335"/>
      <c r="L600" s="336"/>
      <c r="M600" s="336"/>
      <c r="N600" s="336"/>
      <c r="O600" s="336"/>
      <c r="P600" s="336"/>
      <c r="Q600" s="336"/>
      <c r="R600" s="336"/>
      <c r="S600" s="336"/>
      <c r="T600" s="336"/>
      <c r="U600" s="336"/>
      <c r="V600" s="336"/>
      <c r="W600" s="336"/>
      <c r="X600" s="336"/>
      <c r="Y600" s="336"/>
      <c r="Z600" s="337"/>
      <c r="AA600" s="329">
        <f>SUM(K600:Z600)</f>
        <v>0</v>
      </c>
    </row>
    <row r="601" spans="1:29" s="43" customFormat="1" ht="18" thickBot="1" x14ac:dyDescent="0.55000000000000004">
      <c r="A601" s="1255"/>
      <c r="B601" s="1262"/>
      <c r="C601" s="1250"/>
      <c r="D601" s="1252"/>
      <c r="E601" s="332"/>
      <c r="F601" s="293"/>
      <c r="G601" s="39"/>
      <c r="H601" s="39"/>
      <c r="I601" s="39"/>
      <c r="J601" s="310"/>
      <c r="K601" s="23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239"/>
      <c r="AA601" s="340"/>
    </row>
    <row r="602" spans="1:29" s="43" customFormat="1" ht="20.25" thickBot="1" x14ac:dyDescent="0.55000000000000004">
      <c r="A602" s="1255"/>
      <c r="B602" s="1262"/>
      <c r="C602" s="1250"/>
      <c r="D602" s="1252"/>
      <c r="E602" s="132" t="s">
        <v>56</v>
      </c>
      <c r="F602" s="157"/>
      <c r="G602" s="139"/>
      <c r="H602" s="139"/>
      <c r="I602" s="139"/>
      <c r="J602" s="339"/>
      <c r="K602" s="205">
        <f t="shared" ref="K602:AA602" si="124">SUM(K600:K601)</f>
        <v>0</v>
      </c>
      <c r="L602" s="209">
        <f t="shared" si="124"/>
        <v>0</v>
      </c>
      <c r="M602" s="209">
        <f t="shared" si="124"/>
        <v>0</v>
      </c>
      <c r="N602" s="209">
        <f t="shared" si="124"/>
        <v>0</v>
      </c>
      <c r="O602" s="209">
        <f t="shared" si="124"/>
        <v>0</v>
      </c>
      <c r="P602" s="209">
        <f t="shared" si="124"/>
        <v>0</v>
      </c>
      <c r="Q602" s="209">
        <f t="shared" si="124"/>
        <v>0</v>
      </c>
      <c r="R602" s="209">
        <f t="shared" si="124"/>
        <v>0</v>
      </c>
      <c r="S602" s="209">
        <f t="shared" si="124"/>
        <v>0</v>
      </c>
      <c r="T602" s="209">
        <f t="shared" si="124"/>
        <v>0</v>
      </c>
      <c r="U602" s="209">
        <f t="shared" si="124"/>
        <v>0</v>
      </c>
      <c r="V602" s="209">
        <f t="shared" si="124"/>
        <v>0</v>
      </c>
      <c r="W602" s="209">
        <f t="shared" si="124"/>
        <v>0</v>
      </c>
      <c r="X602" s="209">
        <f t="shared" si="124"/>
        <v>0</v>
      </c>
      <c r="Y602" s="209">
        <f t="shared" si="124"/>
        <v>0</v>
      </c>
      <c r="Z602" s="330">
        <f t="shared" si="124"/>
        <v>0</v>
      </c>
      <c r="AA602" s="343">
        <f t="shared" si="124"/>
        <v>0</v>
      </c>
    </row>
    <row r="603" spans="1:29" s="43" customFormat="1" ht="20.25" thickBot="1" x14ac:dyDescent="0.5">
      <c r="A603" s="1255"/>
      <c r="B603" s="1262"/>
      <c r="C603" s="1250"/>
      <c r="D603" s="1248"/>
      <c r="E603" s="150" t="s">
        <v>59</v>
      </c>
      <c r="F603" s="277"/>
      <c r="G603" s="278"/>
      <c r="H603" s="278"/>
      <c r="I603" s="278"/>
      <c r="J603" s="279"/>
      <c r="K603" s="281">
        <f t="shared" ref="K603:AA603" si="125">SUM(,K602,K599)</f>
        <v>16</v>
      </c>
      <c r="L603" s="281">
        <f t="shared" si="125"/>
        <v>80</v>
      </c>
      <c r="M603" s="281">
        <f t="shared" si="125"/>
        <v>0</v>
      </c>
      <c r="N603" s="281">
        <f t="shared" si="125"/>
        <v>0</v>
      </c>
      <c r="O603" s="281">
        <f t="shared" si="125"/>
        <v>0</v>
      </c>
      <c r="P603" s="281">
        <f t="shared" si="125"/>
        <v>0</v>
      </c>
      <c r="Q603" s="281">
        <f t="shared" si="125"/>
        <v>0</v>
      </c>
      <c r="R603" s="281">
        <f t="shared" si="125"/>
        <v>0</v>
      </c>
      <c r="S603" s="281">
        <f t="shared" si="125"/>
        <v>0</v>
      </c>
      <c r="T603" s="281">
        <f t="shared" si="125"/>
        <v>0</v>
      </c>
      <c r="U603" s="281">
        <f t="shared" si="125"/>
        <v>8</v>
      </c>
      <c r="V603" s="281">
        <f t="shared" si="125"/>
        <v>0</v>
      </c>
      <c r="W603" s="281">
        <f t="shared" si="125"/>
        <v>0</v>
      </c>
      <c r="X603" s="281">
        <f t="shared" si="125"/>
        <v>0</v>
      </c>
      <c r="Y603" s="281">
        <f t="shared" si="125"/>
        <v>0</v>
      </c>
      <c r="Z603" s="281">
        <f t="shared" si="125"/>
        <v>0</v>
      </c>
      <c r="AA603" s="281">
        <f t="shared" si="125"/>
        <v>104</v>
      </c>
    </row>
    <row r="604" spans="1:29" s="43" customFormat="1" ht="17.649999999999999" thickBot="1" x14ac:dyDescent="0.5">
      <c r="A604" s="1255"/>
      <c r="B604" s="1262"/>
      <c r="C604" s="1250"/>
      <c r="D604" s="1248"/>
      <c r="E604" s="190"/>
      <c r="F604" s="191"/>
      <c r="G604" s="191"/>
      <c r="H604" s="191"/>
      <c r="I604" s="191"/>
      <c r="J604" s="192"/>
      <c r="K604" s="1257"/>
      <c r="L604" s="1257"/>
      <c r="M604" s="1257"/>
      <c r="N604" s="1257"/>
      <c r="O604" s="1257"/>
      <c r="P604" s="1257"/>
      <c r="Q604" s="1257"/>
      <c r="R604" s="1257"/>
      <c r="S604" s="1257"/>
      <c r="T604" s="1257"/>
      <c r="U604" s="1257"/>
      <c r="V604" s="1257"/>
      <c r="W604" s="1257"/>
      <c r="X604" s="1257"/>
      <c r="Y604" s="1257"/>
      <c r="Z604" s="1257"/>
      <c r="AA604" s="1276">
        <f>SUM(AA603,AA577)</f>
        <v>139</v>
      </c>
    </row>
    <row r="605" spans="1:29" s="43" customFormat="1" ht="20.25" thickBot="1" x14ac:dyDescent="0.5">
      <c r="A605" s="1255"/>
      <c r="B605" s="1262"/>
      <c r="C605" s="1250"/>
      <c r="D605" s="1248"/>
      <c r="E605" s="141" t="s">
        <v>60</v>
      </c>
      <c r="F605" s="1257"/>
      <c r="G605" s="1257"/>
      <c r="H605" s="1257"/>
      <c r="I605" s="1257"/>
      <c r="J605" s="1257"/>
      <c r="K605" s="180">
        <f t="shared" ref="K605:Z605" si="126">SUM(K603,K577)</f>
        <v>16</v>
      </c>
      <c r="L605" s="180">
        <f t="shared" si="126"/>
        <v>112</v>
      </c>
      <c r="M605" s="180">
        <f t="shared" si="126"/>
        <v>0</v>
      </c>
      <c r="N605" s="180">
        <f t="shared" si="126"/>
        <v>0</v>
      </c>
      <c r="O605" s="180">
        <f t="shared" si="126"/>
        <v>0</v>
      </c>
      <c r="P605" s="180">
        <f t="shared" si="126"/>
        <v>0</v>
      </c>
      <c r="Q605" s="180">
        <f t="shared" si="126"/>
        <v>0</v>
      </c>
      <c r="R605" s="180">
        <f t="shared" si="126"/>
        <v>0</v>
      </c>
      <c r="S605" s="180">
        <f t="shared" si="126"/>
        <v>0</v>
      </c>
      <c r="T605" s="180">
        <f t="shared" si="126"/>
        <v>0</v>
      </c>
      <c r="U605" s="180">
        <f t="shared" si="126"/>
        <v>11</v>
      </c>
      <c r="V605" s="180">
        <f t="shared" si="126"/>
        <v>0</v>
      </c>
      <c r="W605" s="180">
        <f t="shared" si="126"/>
        <v>0</v>
      </c>
      <c r="X605" s="180">
        <f t="shared" si="126"/>
        <v>0</v>
      </c>
      <c r="Y605" s="180">
        <f t="shared" si="126"/>
        <v>0</v>
      </c>
      <c r="Z605" s="180">
        <f t="shared" si="126"/>
        <v>0</v>
      </c>
      <c r="AA605" s="1276"/>
    </row>
    <row r="606" spans="1:29" s="125" customFormat="1" ht="17.649999999999999" x14ac:dyDescent="0.5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  <c r="AA606" s="145"/>
      <c r="AB606" s="43"/>
      <c r="AC606" s="43"/>
    </row>
    <row r="607" spans="1:29" s="125" customFormat="1" ht="17.649999999999999" x14ac:dyDescent="0.5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  <c r="AA607" s="145"/>
      <c r="AB607" s="43"/>
      <c r="AC607" s="43"/>
    </row>
    <row r="608" spans="1:29" s="43" customFormat="1" ht="17.649999999999999" x14ac:dyDescent="0.5">
      <c r="A608" s="1247" t="s">
        <v>195</v>
      </c>
      <c r="B608" s="1247"/>
      <c r="C608" s="1247"/>
      <c r="D608" s="1247"/>
      <c r="E608" s="1247"/>
      <c r="F608" s="1247"/>
      <c r="G608" s="1247"/>
      <c r="H608" s="1247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  <c r="AA608" s="145"/>
    </row>
    <row r="609" spans="1:27" s="43" customFormat="1" ht="17.649999999999999" x14ac:dyDescent="0.5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6" t="s">
        <v>193</v>
      </c>
      <c r="T609" s="145"/>
      <c r="U609" s="145"/>
      <c r="V609" s="145"/>
      <c r="W609" s="145"/>
      <c r="X609" s="145"/>
      <c r="Y609" s="145"/>
      <c r="Z609" s="145"/>
      <c r="AA609" s="145"/>
    </row>
    <row r="610" spans="1:27" s="43" customFormat="1" ht="17.649999999999999" x14ac:dyDescent="0.5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  <c r="AA610" s="145"/>
    </row>
    <row r="611" spans="1:27" s="43" customFormat="1" ht="17.649999999999999" x14ac:dyDescent="0.5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  <c r="AA611" s="145"/>
    </row>
    <row r="612" spans="1:27" s="43" customFormat="1" ht="17.649999999999999" x14ac:dyDescent="0.5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  <c r="AA612" s="145"/>
    </row>
    <row r="613" spans="1:27" s="43" customFormat="1" ht="17.649999999999999" x14ac:dyDescent="0.5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6" t="s">
        <v>194</v>
      </c>
      <c r="T613" s="145"/>
      <c r="U613" s="145"/>
      <c r="V613" s="145"/>
      <c r="W613" s="145"/>
      <c r="X613" s="145"/>
      <c r="Y613" s="145"/>
      <c r="Z613" s="145"/>
      <c r="AA613" s="145"/>
    </row>
    <row r="614" spans="1:27" s="43" customFormat="1" ht="17.649999999999999" x14ac:dyDescent="0.5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6"/>
      <c r="T614" s="145"/>
      <c r="U614" s="145"/>
      <c r="V614" s="145"/>
      <c r="W614" s="145"/>
      <c r="X614" s="145"/>
      <c r="Y614" s="145"/>
      <c r="Z614" s="145"/>
      <c r="AA614" s="145"/>
    </row>
    <row r="615" spans="1:27" s="43" customFormat="1" ht="17.649999999999999" x14ac:dyDescent="0.5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6"/>
      <c r="T615" s="145"/>
      <c r="U615" s="145"/>
      <c r="V615" s="145"/>
      <c r="W615" s="145"/>
      <c r="X615" s="145"/>
      <c r="Y615" s="145"/>
      <c r="Z615" s="145"/>
      <c r="AA615" s="145"/>
    </row>
    <row r="616" spans="1:27" s="43" customFormat="1" ht="17.649999999999999" x14ac:dyDescent="0.5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  <c r="AA616" s="145"/>
    </row>
    <row r="617" spans="1:27" s="43" customFormat="1" ht="17.649999999999999" x14ac:dyDescent="0.5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6"/>
      <c r="T617" s="145"/>
      <c r="U617" s="145"/>
      <c r="V617" s="145"/>
      <c r="W617" s="145"/>
      <c r="X617" s="145"/>
      <c r="Y617" s="145"/>
      <c r="Z617" s="145"/>
      <c r="AA617" s="145"/>
    </row>
    <row r="618" spans="1:27" s="43" customFormat="1" ht="17.25" x14ac:dyDescent="0.45">
      <c r="A618" s="1258" t="s">
        <v>0</v>
      </c>
      <c r="B618" s="1258"/>
      <c r="C618" s="1258"/>
      <c r="D618" s="1258"/>
      <c r="E618" s="1258"/>
      <c r="F618" s="1258"/>
      <c r="G618" s="1258"/>
      <c r="H618" s="1258"/>
      <c r="I618" s="1258"/>
      <c r="J618" s="1258"/>
      <c r="K618" s="1258"/>
      <c r="L618" s="1258"/>
      <c r="M618" s="1258"/>
      <c r="N618" s="1258"/>
      <c r="O618" s="1258"/>
      <c r="P618" s="1258"/>
      <c r="Q618" s="1258"/>
      <c r="R618" s="1258"/>
      <c r="S618" s="1258"/>
      <c r="T618" s="1258"/>
      <c r="U618" s="1258"/>
      <c r="V618" s="1258"/>
      <c r="W618" s="1258"/>
      <c r="X618" s="1258"/>
      <c r="Y618" s="1258"/>
      <c r="Z618" s="1258"/>
      <c r="AA618" s="1258"/>
    </row>
    <row r="619" spans="1:27" s="43" customFormat="1" x14ac:dyDescent="0.35"/>
    <row r="620" spans="1:27" s="43" customFormat="1" ht="17.25" x14ac:dyDescent="0.45">
      <c r="A620" s="1258" t="s">
        <v>180</v>
      </c>
      <c r="B620" s="1258"/>
      <c r="C620" s="1258"/>
      <c r="D620" s="1258"/>
      <c r="E620" s="1258"/>
      <c r="F620" s="1258"/>
      <c r="G620" s="1258"/>
      <c r="H620" s="1258"/>
      <c r="I620" s="1258"/>
      <c r="J620" s="1258"/>
      <c r="K620" s="1258"/>
      <c r="L620" s="1258"/>
      <c r="M620" s="1258"/>
      <c r="N620" s="1258"/>
      <c r="O620" s="1258"/>
      <c r="P620" s="1258"/>
      <c r="Q620" s="1258"/>
      <c r="R620" s="1258"/>
      <c r="S620" s="1258"/>
      <c r="T620" s="1258"/>
      <c r="U620" s="1258"/>
      <c r="V620" s="1258"/>
      <c r="W620" s="1258"/>
      <c r="X620" s="1258"/>
      <c r="Y620" s="1258"/>
      <c r="Z620" s="1258"/>
      <c r="AA620" s="1258"/>
    </row>
    <row r="621" spans="1:27" s="43" customFormat="1" ht="13.15" thickBot="1" x14ac:dyDescent="0.4"/>
    <row r="622" spans="1:27" s="43" customFormat="1" ht="17.649999999999999" thickBot="1" x14ac:dyDescent="0.4">
      <c r="A622" s="1248" t="s">
        <v>1</v>
      </c>
      <c r="B622" s="1256" t="s">
        <v>34</v>
      </c>
      <c r="C622" s="1256" t="s">
        <v>3</v>
      </c>
      <c r="D622" s="1248" t="s">
        <v>4</v>
      </c>
      <c r="E622" s="1257" t="s">
        <v>35</v>
      </c>
      <c r="F622" s="1248" t="s">
        <v>5</v>
      </c>
      <c r="G622" s="1248" t="s">
        <v>36</v>
      </c>
      <c r="H622" s="1248" t="s">
        <v>37</v>
      </c>
      <c r="I622" s="1248" t="s">
        <v>7</v>
      </c>
      <c r="J622" s="1248" t="s">
        <v>38</v>
      </c>
      <c r="K622" s="1257" t="s">
        <v>8</v>
      </c>
      <c r="L622" s="1257"/>
      <c r="M622" s="1257"/>
      <c r="N622" s="1257"/>
      <c r="O622" s="1257"/>
      <c r="P622" s="1257"/>
      <c r="Q622" s="1257"/>
      <c r="R622" s="1257"/>
      <c r="S622" s="1257"/>
      <c r="T622" s="1257"/>
      <c r="U622" s="1257"/>
      <c r="V622" s="1257"/>
      <c r="W622" s="1257"/>
      <c r="X622" s="1257"/>
      <c r="Y622" s="1257"/>
      <c r="Z622" s="1257"/>
      <c r="AA622" s="1248" t="s">
        <v>11</v>
      </c>
    </row>
    <row r="623" spans="1:27" s="43" customFormat="1" ht="175.15" thickBot="1" x14ac:dyDescent="0.4">
      <c r="A623" s="1248"/>
      <c r="B623" s="1256"/>
      <c r="C623" s="1256"/>
      <c r="D623" s="1248"/>
      <c r="E623" s="1257"/>
      <c r="F623" s="1248"/>
      <c r="G623" s="1248"/>
      <c r="H623" s="1248"/>
      <c r="I623" s="1248"/>
      <c r="J623" s="1248"/>
      <c r="K623" s="461" t="s">
        <v>9</v>
      </c>
      <c r="L623" s="130" t="s">
        <v>39</v>
      </c>
      <c r="M623" s="461" t="s">
        <v>10</v>
      </c>
      <c r="N623" s="461" t="s">
        <v>40</v>
      </c>
      <c r="O623" s="130" t="s">
        <v>41</v>
      </c>
      <c r="P623" s="461" t="s">
        <v>42</v>
      </c>
      <c r="Q623" s="130" t="s">
        <v>61</v>
      </c>
      <c r="R623" s="130" t="s">
        <v>44</v>
      </c>
      <c r="S623" s="461" t="s">
        <v>45</v>
      </c>
      <c r="T623" s="461" t="s">
        <v>46</v>
      </c>
      <c r="U623" s="461" t="s">
        <v>47</v>
      </c>
      <c r="V623" s="461" t="s">
        <v>48</v>
      </c>
      <c r="W623" s="461" t="s">
        <v>49</v>
      </c>
      <c r="X623" s="461" t="s">
        <v>50</v>
      </c>
      <c r="Y623" s="461" t="s">
        <v>51</v>
      </c>
      <c r="Z623" s="130" t="s">
        <v>69</v>
      </c>
      <c r="AA623" s="1248"/>
    </row>
    <row r="624" spans="1:27" s="43" customFormat="1" ht="17.649999999999999" thickBot="1" x14ac:dyDescent="0.5">
      <c r="A624" s="1263" t="s">
        <v>31</v>
      </c>
      <c r="B624" s="1263"/>
      <c r="C624" s="1263"/>
      <c r="D624" s="1263"/>
      <c r="E624" s="1264"/>
      <c r="F624" s="1263"/>
      <c r="G624" s="1263"/>
      <c r="H624" s="1263"/>
      <c r="I624" s="1263"/>
      <c r="J624" s="1263"/>
      <c r="K624" s="1263"/>
      <c r="L624" s="1263"/>
      <c r="M624" s="1263"/>
      <c r="N624" s="1263"/>
      <c r="O624" s="1263"/>
      <c r="P624" s="1263"/>
      <c r="Q624" s="1263"/>
      <c r="R624" s="1263"/>
      <c r="S624" s="1263"/>
      <c r="T624" s="1263"/>
      <c r="U624" s="1263"/>
      <c r="V624" s="1263"/>
      <c r="W624" s="1263"/>
      <c r="X624" s="1263"/>
      <c r="Y624" s="1263"/>
      <c r="Z624" s="1263"/>
      <c r="AA624" s="1263"/>
    </row>
    <row r="625" spans="1:27" s="43" customFormat="1" ht="18" thickBot="1" x14ac:dyDescent="0.4">
      <c r="A625" s="1255">
        <v>12</v>
      </c>
      <c r="B625" s="1262" t="s">
        <v>68</v>
      </c>
      <c r="C625" s="1250" t="s">
        <v>201</v>
      </c>
      <c r="D625" s="1304" t="s">
        <v>188</v>
      </c>
      <c r="E625" s="496" t="s">
        <v>109</v>
      </c>
      <c r="F625" s="590" t="s">
        <v>52</v>
      </c>
      <c r="G625" s="564" t="s">
        <v>53</v>
      </c>
      <c r="H625" s="564"/>
      <c r="I625" s="564">
        <v>4</v>
      </c>
      <c r="J625" s="565">
        <v>20</v>
      </c>
      <c r="K625" s="1031">
        <v>2</v>
      </c>
      <c r="L625" s="1032">
        <v>6</v>
      </c>
      <c r="M625" s="564"/>
      <c r="N625" s="1032">
        <v>5</v>
      </c>
      <c r="O625" s="1032">
        <v>2</v>
      </c>
      <c r="P625" s="553"/>
      <c r="Q625" s="553"/>
      <c r="R625" s="554"/>
      <c r="S625" s="554"/>
      <c r="T625" s="554"/>
      <c r="U625" s="554"/>
      <c r="V625" s="554"/>
      <c r="W625" s="554"/>
      <c r="X625" s="554"/>
      <c r="Y625" s="554"/>
      <c r="Z625" s="555"/>
      <c r="AA625" s="556">
        <f>SUM(K625:Z625)</f>
        <v>15</v>
      </c>
    </row>
    <row r="626" spans="1:27" s="43" customFormat="1" ht="18" thickBot="1" x14ac:dyDescent="0.4">
      <c r="A626" s="1255"/>
      <c r="B626" s="1262"/>
      <c r="C626" s="1250"/>
      <c r="D626" s="1304"/>
      <c r="E626" s="497" t="s">
        <v>123</v>
      </c>
      <c r="F626" s="548" t="s">
        <v>52</v>
      </c>
      <c r="G626" s="553" t="s">
        <v>83</v>
      </c>
      <c r="H626" s="553"/>
      <c r="I626" s="553"/>
      <c r="J626" s="1069">
        <v>12</v>
      </c>
      <c r="K626" s="590"/>
      <c r="L626" s="1032">
        <v>10</v>
      </c>
      <c r="M626" s="563"/>
      <c r="N626" s="563"/>
      <c r="O626" s="563"/>
      <c r="P626" s="563"/>
      <c r="Q626" s="563"/>
      <c r="R626" s="563"/>
      <c r="S626" s="563"/>
      <c r="T626" s="563"/>
      <c r="U626" s="563"/>
      <c r="V626" s="563"/>
      <c r="W626" s="563"/>
      <c r="X626" s="563"/>
      <c r="Y626" s="563"/>
      <c r="Z626" s="617"/>
      <c r="AA626" s="776">
        <f>SUM(K626:Z626)</f>
        <v>10</v>
      </c>
    </row>
    <row r="627" spans="1:27" s="43" customFormat="1" ht="20.25" thickBot="1" x14ac:dyDescent="0.4">
      <c r="A627" s="1255"/>
      <c r="B627" s="1262"/>
      <c r="C627" s="1250"/>
      <c r="D627" s="1304"/>
      <c r="E627" s="45" t="s">
        <v>55</v>
      </c>
      <c r="F627" s="46"/>
      <c r="G627" s="31"/>
      <c r="H627" s="31"/>
      <c r="I627" s="31"/>
      <c r="J627" s="32"/>
      <c r="K627" s="188">
        <f t="shared" ref="K627:Z627" si="127">SUM(K625:K625)</f>
        <v>2</v>
      </c>
      <c r="L627" s="178">
        <f>SUM(L625:L626)</f>
        <v>16</v>
      </c>
      <c r="M627" s="178">
        <f t="shared" si="127"/>
        <v>0</v>
      </c>
      <c r="N627" s="178">
        <f t="shared" si="127"/>
        <v>5</v>
      </c>
      <c r="O627" s="178">
        <f t="shared" si="127"/>
        <v>2</v>
      </c>
      <c r="P627" s="178">
        <f t="shared" si="127"/>
        <v>0</v>
      </c>
      <c r="Q627" s="178">
        <f t="shared" si="127"/>
        <v>0</v>
      </c>
      <c r="R627" s="178">
        <f t="shared" si="127"/>
        <v>0</v>
      </c>
      <c r="S627" s="178">
        <f t="shared" si="127"/>
        <v>0</v>
      </c>
      <c r="T627" s="178">
        <f t="shared" si="127"/>
        <v>0</v>
      </c>
      <c r="U627" s="178">
        <f t="shared" si="127"/>
        <v>0</v>
      </c>
      <c r="V627" s="178">
        <f t="shared" si="127"/>
        <v>0</v>
      </c>
      <c r="W627" s="178">
        <f t="shared" si="127"/>
        <v>0</v>
      </c>
      <c r="X627" s="178">
        <f t="shared" si="127"/>
        <v>0</v>
      </c>
      <c r="Y627" s="178">
        <f t="shared" si="127"/>
        <v>0</v>
      </c>
      <c r="Z627" s="178">
        <f t="shared" si="127"/>
        <v>0</v>
      </c>
      <c r="AA627" s="503">
        <f>SUM(AA625:AA626)</f>
        <v>25</v>
      </c>
    </row>
    <row r="628" spans="1:27" s="43" customFormat="1" ht="20.65" thickBot="1" x14ac:dyDescent="0.4">
      <c r="A628" s="1255"/>
      <c r="B628" s="1262"/>
      <c r="C628" s="1250"/>
      <c r="D628" s="1304"/>
      <c r="E628" s="496" t="s">
        <v>104</v>
      </c>
      <c r="F628" s="590" t="s">
        <v>77</v>
      </c>
      <c r="G628" s="681" t="s">
        <v>53</v>
      </c>
      <c r="H628" s="564"/>
      <c r="I628" s="564" t="s">
        <v>99</v>
      </c>
      <c r="J628" s="565">
        <v>1</v>
      </c>
      <c r="K628" s="624"/>
      <c r="L628" s="564"/>
      <c r="M628" s="564"/>
      <c r="N628" s="564"/>
      <c r="O628" s="564"/>
      <c r="P628" s="564"/>
      <c r="Q628" s="1032">
        <v>2.6</v>
      </c>
      <c r="R628" s="333"/>
      <c r="S628" s="333"/>
      <c r="T628" s="333"/>
      <c r="U628" s="110"/>
      <c r="V628" s="333"/>
      <c r="W628" s="333"/>
      <c r="X628" s="333"/>
      <c r="Y628" s="502"/>
      <c r="Z628" s="502"/>
      <c r="AA628" s="505">
        <f>SUM(K628:Z628)</f>
        <v>2.6</v>
      </c>
    </row>
    <row r="629" spans="1:27" s="43" customFormat="1" ht="18" thickBot="1" x14ac:dyDescent="0.4">
      <c r="A629" s="1255"/>
      <c r="B629" s="1262"/>
      <c r="C629" s="1250"/>
      <c r="D629" s="1304"/>
      <c r="E629" s="95"/>
      <c r="F629" s="59"/>
      <c r="G629" s="16"/>
      <c r="H629" s="16"/>
      <c r="I629" s="12"/>
      <c r="J629" s="61"/>
      <c r="K629" s="50"/>
      <c r="L629" s="50"/>
      <c r="M629" s="19"/>
      <c r="N629" s="12"/>
      <c r="O629" s="12"/>
      <c r="P629" s="19"/>
      <c r="Q629" s="19"/>
      <c r="R629" s="19"/>
      <c r="S629" s="19"/>
      <c r="T629" s="19"/>
      <c r="U629" s="12"/>
      <c r="V629" s="12"/>
      <c r="W629" s="19"/>
      <c r="X629" s="19"/>
      <c r="Y629" s="63"/>
      <c r="Z629" s="20"/>
      <c r="AA629" s="504"/>
    </row>
    <row r="630" spans="1:27" s="43" customFormat="1" ht="20.25" thickBot="1" x14ac:dyDescent="0.55000000000000004">
      <c r="A630" s="1255"/>
      <c r="B630" s="1262"/>
      <c r="C630" s="1250"/>
      <c r="D630" s="1304"/>
      <c r="E630" s="132" t="s">
        <v>56</v>
      </c>
      <c r="F630" s="133"/>
      <c r="G630" s="34"/>
      <c r="H630" s="34"/>
      <c r="I630" s="34"/>
      <c r="J630" s="134"/>
      <c r="K630" s="178">
        <f>SUM(K628:K629)</f>
        <v>0</v>
      </c>
      <c r="L630" s="178">
        <f t="shared" ref="L630:Z630" si="128">SUM(L628:L629)</f>
        <v>0</v>
      </c>
      <c r="M630" s="178">
        <f t="shared" si="128"/>
        <v>0</v>
      </c>
      <c r="N630" s="178">
        <f t="shared" si="128"/>
        <v>0</v>
      </c>
      <c r="O630" s="178">
        <f t="shared" si="128"/>
        <v>0</v>
      </c>
      <c r="P630" s="178">
        <f t="shared" si="128"/>
        <v>0</v>
      </c>
      <c r="Q630" s="179">
        <f t="shared" si="128"/>
        <v>2.6</v>
      </c>
      <c r="R630" s="178">
        <f t="shared" si="128"/>
        <v>0</v>
      </c>
      <c r="S630" s="178">
        <f t="shared" si="128"/>
        <v>0</v>
      </c>
      <c r="T630" s="178">
        <f t="shared" si="128"/>
        <v>0</v>
      </c>
      <c r="U630" s="178">
        <f t="shared" si="128"/>
        <v>0</v>
      </c>
      <c r="V630" s="178">
        <f t="shared" si="128"/>
        <v>0</v>
      </c>
      <c r="W630" s="178">
        <f t="shared" si="128"/>
        <v>0</v>
      </c>
      <c r="X630" s="178">
        <f t="shared" si="128"/>
        <v>0</v>
      </c>
      <c r="Y630" s="178">
        <f>SUM(Y628:Y629)</f>
        <v>0</v>
      </c>
      <c r="Z630" s="178">
        <f t="shared" si="128"/>
        <v>0</v>
      </c>
      <c r="AA630" s="184">
        <f>SUM(AA628:AA629)</f>
        <v>2.6</v>
      </c>
    </row>
    <row r="631" spans="1:27" s="43" customFormat="1" ht="28.5" customHeight="1" thickBot="1" x14ac:dyDescent="0.5">
      <c r="A631" s="1255"/>
      <c r="B631" s="1262"/>
      <c r="C631" s="1250"/>
      <c r="D631" s="1305"/>
      <c r="E631" s="150" t="s">
        <v>58</v>
      </c>
      <c r="F631" s="462"/>
      <c r="G631" s="142"/>
      <c r="H631" s="142"/>
      <c r="I631" s="142"/>
      <c r="J631" s="143"/>
      <c r="K631" s="180">
        <f t="shared" ref="K631:Z631" si="129">SUM(,K630,K627)</f>
        <v>2</v>
      </c>
      <c r="L631" s="180">
        <f t="shared" si="129"/>
        <v>16</v>
      </c>
      <c r="M631" s="180">
        <f t="shared" si="129"/>
        <v>0</v>
      </c>
      <c r="N631" s="180">
        <f t="shared" si="129"/>
        <v>5</v>
      </c>
      <c r="O631" s="180">
        <f t="shared" si="129"/>
        <v>2</v>
      </c>
      <c r="P631" s="180">
        <f t="shared" si="129"/>
        <v>0</v>
      </c>
      <c r="Q631" s="181">
        <f t="shared" si="129"/>
        <v>2.6</v>
      </c>
      <c r="R631" s="180">
        <f t="shared" si="129"/>
        <v>0</v>
      </c>
      <c r="S631" s="180">
        <f t="shared" si="129"/>
        <v>0</v>
      </c>
      <c r="T631" s="180">
        <f t="shared" si="129"/>
        <v>0</v>
      </c>
      <c r="U631" s="180">
        <f t="shared" si="129"/>
        <v>0</v>
      </c>
      <c r="V631" s="180">
        <f t="shared" si="129"/>
        <v>0</v>
      </c>
      <c r="W631" s="180">
        <f t="shared" si="129"/>
        <v>0</v>
      </c>
      <c r="X631" s="180">
        <f t="shared" si="129"/>
        <v>0</v>
      </c>
      <c r="Y631" s="180">
        <f t="shared" si="129"/>
        <v>0</v>
      </c>
      <c r="Z631" s="180">
        <f t="shared" si="129"/>
        <v>0</v>
      </c>
      <c r="AA631" s="181">
        <f>SUM(AA627,AA630)</f>
        <v>27.6</v>
      </c>
    </row>
    <row r="632" spans="1:27" s="43" customFormat="1" ht="17.649999999999999" x14ac:dyDescent="0.5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  <c r="AA632" s="145"/>
    </row>
    <row r="633" spans="1:27" s="43" customFormat="1" ht="17.649999999999999" x14ac:dyDescent="0.5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  <c r="AA633" s="145"/>
    </row>
    <row r="634" spans="1:27" s="43" customFormat="1" ht="21" customHeight="1" x14ac:dyDescent="0.5">
      <c r="A634" s="1247" t="s">
        <v>195</v>
      </c>
      <c r="B634" s="1247"/>
      <c r="C634" s="1247"/>
      <c r="D634" s="1247"/>
      <c r="E634" s="1247"/>
      <c r="F634" s="1247"/>
      <c r="G634" s="1247"/>
      <c r="H634" s="1247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T634" s="145"/>
      <c r="U634" s="145"/>
      <c r="V634" s="145"/>
      <c r="W634" s="145"/>
      <c r="X634" s="145"/>
      <c r="Y634" s="145"/>
      <c r="Z634" s="145"/>
      <c r="AA634" s="145"/>
    </row>
    <row r="635" spans="1:27" s="43" customFormat="1" ht="17.649999999999999" x14ac:dyDescent="0.5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85"/>
      <c r="L635" s="145"/>
      <c r="M635" s="145"/>
      <c r="N635" s="145"/>
      <c r="O635" s="145"/>
      <c r="P635" s="145"/>
      <c r="Q635" s="145"/>
      <c r="R635" s="145"/>
      <c r="S635" s="146" t="s">
        <v>193</v>
      </c>
      <c r="T635" s="145"/>
      <c r="U635" s="145"/>
      <c r="V635" s="145"/>
      <c r="W635" s="145"/>
      <c r="X635" s="145"/>
      <c r="Y635" s="145"/>
      <c r="Z635" s="145"/>
      <c r="AA635" s="145"/>
    </row>
    <row r="636" spans="1:27" s="43" customFormat="1" ht="17.649999999999999" x14ac:dyDescent="0.5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  <c r="AA636" s="145"/>
    </row>
    <row r="637" spans="1:27" s="43" customFormat="1" ht="17.649999999999999" x14ac:dyDescent="0.5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  <c r="AA637" s="145"/>
    </row>
    <row r="638" spans="1:27" s="43" customFormat="1" ht="17.649999999999999" x14ac:dyDescent="0.5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  <c r="AA638" s="145"/>
    </row>
    <row r="639" spans="1:27" s="43" customFormat="1" ht="17.649999999999999" x14ac:dyDescent="0.5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6" t="s">
        <v>194</v>
      </c>
      <c r="T639" s="145"/>
      <c r="U639" s="145"/>
      <c r="V639" s="145"/>
      <c r="W639" s="145"/>
      <c r="X639" s="145"/>
      <c r="Y639" s="145"/>
      <c r="Z639" s="145"/>
      <c r="AA639" s="145"/>
    </row>
    <row r="640" spans="1:27" s="43" customFormat="1" ht="17.649999999999999" x14ac:dyDescent="0.5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6"/>
      <c r="T640" s="145"/>
      <c r="U640" s="145"/>
      <c r="V640" s="145"/>
      <c r="W640" s="145"/>
      <c r="X640" s="145"/>
      <c r="Y640" s="145"/>
      <c r="Z640" s="145"/>
      <c r="AA640" s="145"/>
    </row>
    <row r="641" spans="1:27" s="43" customFormat="1" ht="17.25" x14ac:dyDescent="0.45">
      <c r="A641" s="1258" t="s">
        <v>0</v>
      </c>
      <c r="B641" s="1258"/>
      <c r="C641" s="1258"/>
      <c r="D641" s="1258"/>
      <c r="E641" s="1258"/>
      <c r="F641" s="1258"/>
      <c r="G641" s="1258"/>
      <c r="H641" s="1258"/>
      <c r="I641" s="1258"/>
      <c r="J641" s="1258"/>
      <c r="K641" s="1258"/>
      <c r="L641" s="1258"/>
      <c r="M641" s="1258"/>
      <c r="N641" s="1258"/>
      <c r="O641" s="1258"/>
      <c r="P641" s="1258"/>
      <c r="Q641" s="1258"/>
      <c r="R641" s="1258"/>
      <c r="S641" s="1258"/>
      <c r="T641" s="1258"/>
      <c r="U641" s="1258"/>
      <c r="V641" s="1258"/>
      <c r="W641" s="1258"/>
      <c r="X641" s="1258"/>
      <c r="Y641" s="1258"/>
      <c r="Z641" s="1258"/>
      <c r="AA641" s="1258"/>
    </row>
    <row r="642" spans="1:27" s="43" customFormat="1" x14ac:dyDescent="0.35"/>
    <row r="643" spans="1:27" s="43" customFormat="1" ht="17.25" x14ac:dyDescent="0.45">
      <c r="A643" s="1258" t="s">
        <v>180</v>
      </c>
      <c r="B643" s="1258"/>
      <c r="C643" s="1258"/>
      <c r="D643" s="1258"/>
      <c r="E643" s="1258"/>
      <c r="F643" s="1258"/>
      <c r="G643" s="1258"/>
      <c r="H643" s="1258"/>
      <c r="I643" s="1258"/>
      <c r="J643" s="1258"/>
      <c r="K643" s="1258"/>
      <c r="L643" s="1258"/>
      <c r="M643" s="1258"/>
      <c r="N643" s="1258"/>
      <c r="O643" s="1258"/>
      <c r="P643" s="1258"/>
      <c r="Q643" s="1258"/>
      <c r="R643" s="1258"/>
      <c r="S643" s="1258"/>
      <c r="T643" s="1258"/>
      <c r="U643" s="1258"/>
      <c r="V643" s="1258"/>
      <c r="W643" s="1258"/>
      <c r="X643" s="1258"/>
      <c r="Y643" s="1258"/>
      <c r="Z643" s="1258"/>
      <c r="AA643" s="1258"/>
    </row>
    <row r="644" spans="1:27" s="43" customFormat="1" ht="13.15" thickBot="1" x14ac:dyDescent="0.4"/>
    <row r="645" spans="1:27" s="43" customFormat="1" ht="17.649999999999999" thickBot="1" x14ac:dyDescent="0.4">
      <c r="A645" s="1270" t="s">
        <v>1</v>
      </c>
      <c r="B645" s="1268" t="s">
        <v>34</v>
      </c>
      <c r="C645" s="1268" t="s">
        <v>3</v>
      </c>
      <c r="D645" s="1270" t="s">
        <v>4</v>
      </c>
      <c r="E645" s="1283" t="s">
        <v>35</v>
      </c>
      <c r="F645" s="1270" t="s">
        <v>5</v>
      </c>
      <c r="G645" s="1270" t="s">
        <v>36</v>
      </c>
      <c r="H645" s="1270" t="s">
        <v>37</v>
      </c>
      <c r="I645" s="1270" t="s">
        <v>7</v>
      </c>
      <c r="J645" s="1270" t="s">
        <v>38</v>
      </c>
      <c r="K645" s="1285" t="s">
        <v>8</v>
      </c>
      <c r="L645" s="1286"/>
      <c r="M645" s="1286"/>
      <c r="N645" s="1286"/>
      <c r="O645" s="1286"/>
      <c r="P645" s="1286"/>
      <c r="Q645" s="1286"/>
      <c r="R645" s="1286"/>
      <c r="S645" s="1286"/>
      <c r="T645" s="1286"/>
      <c r="U645" s="1286"/>
      <c r="V645" s="1286"/>
      <c r="W645" s="1286"/>
      <c r="X645" s="1286"/>
      <c r="Y645" s="1286"/>
      <c r="Z645" s="1287"/>
      <c r="AA645" s="1270" t="s">
        <v>11</v>
      </c>
    </row>
    <row r="646" spans="1:27" s="43" customFormat="1" ht="175.15" thickBot="1" x14ac:dyDescent="0.4">
      <c r="A646" s="1271"/>
      <c r="B646" s="1269"/>
      <c r="C646" s="1269"/>
      <c r="D646" s="1271"/>
      <c r="E646" s="1284"/>
      <c r="F646" s="1271"/>
      <c r="G646" s="1271"/>
      <c r="H646" s="1271"/>
      <c r="I646" s="1271"/>
      <c r="J646" s="1271"/>
      <c r="K646" s="461" t="s">
        <v>9</v>
      </c>
      <c r="L646" s="130" t="s">
        <v>39</v>
      </c>
      <c r="M646" s="461" t="s">
        <v>10</v>
      </c>
      <c r="N646" s="461" t="s">
        <v>40</v>
      </c>
      <c r="O646" s="130" t="s">
        <v>41</v>
      </c>
      <c r="P646" s="461" t="s">
        <v>42</v>
      </c>
      <c r="Q646" s="130" t="s">
        <v>61</v>
      </c>
      <c r="R646" s="130" t="s">
        <v>44</v>
      </c>
      <c r="S646" s="461" t="s">
        <v>45</v>
      </c>
      <c r="T646" s="461" t="s">
        <v>46</v>
      </c>
      <c r="U646" s="461" t="s">
        <v>47</v>
      </c>
      <c r="V646" s="461" t="s">
        <v>48</v>
      </c>
      <c r="W646" s="461" t="s">
        <v>49</v>
      </c>
      <c r="X646" s="461" t="s">
        <v>50</v>
      </c>
      <c r="Y646" s="461" t="s">
        <v>51</v>
      </c>
      <c r="Z646" s="130" t="s">
        <v>69</v>
      </c>
      <c r="AA646" s="1271"/>
    </row>
    <row r="647" spans="1:27" s="43" customFormat="1" ht="17.649999999999999" thickBot="1" x14ac:dyDescent="0.5">
      <c r="A647" s="1288" t="s">
        <v>31</v>
      </c>
      <c r="B647" s="1289"/>
      <c r="C647" s="1289"/>
      <c r="D647" s="1289"/>
      <c r="E647" s="1289"/>
      <c r="F647" s="1289"/>
      <c r="G647" s="1289"/>
      <c r="H647" s="1289"/>
      <c r="I647" s="1289"/>
      <c r="J647" s="1289"/>
      <c r="K647" s="1307"/>
      <c r="L647" s="1307"/>
      <c r="M647" s="1307"/>
      <c r="N647" s="1307"/>
      <c r="O647" s="1307"/>
      <c r="P647" s="1307"/>
      <c r="Q647" s="1307"/>
      <c r="R647" s="1307"/>
      <c r="S647" s="1307"/>
      <c r="T647" s="1307"/>
      <c r="U647" s="1307"/>
      <c r="V647" s="1307"/>
      <c r="W647" s="1307"/>
      <c r="X647" s="1307"/>
      <c r="Y647" s="1307"/>
      <c r="Z647" s="1307"/>
      <c r="AA647" s="1321"/>
    </row>
    <row r="648" spans="1:27" s="43" customFormat="1" ht="17.649999999999999" x14ac:dyDescent="0.35">
      <c r="A648" s="1312">
        <v>13</v>
      </c>
      <c r="B648" s="1315" t="s">
        <v>27</v>
      </c>
      <c r="C648" s="1280" t="s">
        <v>63</v>
      </c>
      <c r="D648" s="1318" t="s">
        <v>188</v>
      </c>
      <c r="E648" s="898" t="s">
        <v>72</v>
      </c>
      <c r="F648" s="672" t="s">
        <v>52</v>
      </c>
      <c r="G648" s="604" t="s">
        <v>54</v>
      </c>
      <c r="H648" s="604"/>
      <c r="I648" s="604">
        <v>2</v>
      </c>
      <c r="J648" s="636">
        <v>14</v>
      </c>
      <c r="K648" s="1029">
        <v>1</v>
      </c>
      <c r="L648" s="1030">
        <v>6</v>
      </c>
      <c r="M648" s="604"/>
      <c r="N648" s="1030">
        <v>4</v>
      </c>
      <c r="O648" s="1030">
        <v>2</v>
      </c>
      <c r="P648" s="554"/>
      <c r="Q648" s="554"/>
      <c r="R648" s="554"/>
      <c r="S648" s="554"/>
      <c r="T648" s="554"/>
      <c r="U648" s="554"/>
      <c r="V648" s="554"/>
      <c r="W648" s="554"/>
      <c r="X648" s="554"/>
      <c r="Y648" s="554"/>
      <c r="Z648" s="555"/>
      <c r="AA648" s="760">
        <f>SUM(K648:Z648)</f>
        <v>13</v>
      </c>
    </row>
    <row r="649" spans="1:27" s="43" customFormat="1" ht="17.649999999999999" x14ac:dyDescent="0.35">
      <c r="A649" s="1313"/>
      <c r="B649" s="1294"/>
      <c r="C649" s="1281"/>
      <c r="D649" s="1319"/>
      <c r="E649" s="898" t="s">
        <v>72</v>
      </c>
      <c r="F649" s="590" t="s">
        <v>52</v>
      </c>
      <c r="G649" s="564" t="s">
        <v>53</v>
      </c>
      <c r="H649" s="564"/>
      <c r="I649" s="564">
        <v>2</v>
      </c>
      <c r="J649" s="565">
        <v>21</v>
      </c>
      <c r="K649" s="1031"/>
      <c r="L649" s="1032"/>
      <c r="M649" s="564"/>
      <c r="N649" s="1032">
        <v>6</v>
      </c>
      <c r="O649" s="1032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63"/>
      <c r="AA649" s="37">
        <f>SUM(K649:Z649)</f>
        <v>6</v>
      </c>
    </row>
    <row r="650" spans="1:27" s="43" customFormat="1" ht="17.649999999999999" x14ac:dyDescent="0.35">
      <c r="A650" s="1313"/>
      <c r="B650" s="1294"/>
      <c r="C650" s="1281"/>
      <c r="D650" s="1319"/>
      <c r="E650" s="496" t="s">
        <v>144</v>
      </c>
      <c r="F650" s="590" t="s">
        <v>52</v>
      </c>
      <c r="G650" s="564" t="s">
        <v>53</v>
      </c>
      <c r="H650" s="564"/>
      <c r="I650" s="564" t="s">
        <v>99</v>
      </c>
      <c r="J650" s="565">
        <v>1</v>
      </c>
      <c r="K650" s="706"/>
      <c r="L650" s="562"/>
      <c r="M650" s="564"/>
      <c r="N650" s="564"/>
      <c r="O650" s="564"/>
      <c r="P650" s="564"/>
      <c r="Q650" s="1047">
        <v>3</v>
      </c>
      <c r="R650" s="19"/>
      <c r="S650" s="19"/>
      <c r="T650" s="19"/>
      <c r="U650" s="19"/>
      <c r="V650" s="19"/>
      <c r="W650" s="19"/>
      <c r="X650" s="19"/>
      <c r="Y650" s="19"/>
      <c r="Z650" s="63"/>
      <c r="AA650" s="37">
        <f>SUM(K650:Z650)</f>
        <v>3</v>
      </c>
    </row>
    <row r="651" spans="1:27" s="43" customFormat="1" ht="17.649999999999999" x14ac:dyDescent="0.35">
      <c r="A651" s="1313"/>
      <c r="B651" s="1294"/>
      <c r="C651" s="1281"/>
      <c r="D651" s="1319"/>
      <c r="E651" s="1019"/>
      <c r="F651" s="590"/>
      <c r="G651" s="564"/>
      <c r="H651" s="564"/>
      <c r="I651" s="564"/>
      <c r="J651" s="565"/>
      <c r="K651" s="624"/>
      <c r="L651" s="564"/>
      <c r="M651" s="564"/>
      <c r="N651" s="564"/>
      <c r="O651" s="564"/>
      <c r="P651" s="564"/>
      <c r="Q651" s="564"/>
      <c r="R651" s="7"/>
      <c r="S651" s="7"/>
      <c r="T651" s="7"/>
      <c r="U651" s="7"/>
      <c r="V651" s="7"/>
      <c r="W651" s="7"/>
      <c r="X651" s="52"/>
      <c r="Y651" s="52"/>
      <c r="Z651" s="52"/>
      <c r="AA651" s="37">
        <f>SUM(K651:Z651)</f>
        <v>0</v>
      </c>
    </row>
    <row r="652" spans="1:27" s="43" customFormat="1" ht="17.649999999999999" x14ac:dyDescent="0.35">
      <c r="A652" s="1313"/>
      <c r="B652" s="1294"/>
      <c r="C652" s="1281"/>
      <c r="D652" s="1319"/>
      <c r="E652" s="345"/>
      <c r="F652" s="76"/>
      <c r="G652" s="10"/>
      <c r="H652" s="10"/>
      <c r="I652" s="10"/>
      <c r="J652" s="346"/>
      <c r="K652" s="42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8"/>
      <c r="AA652" s="37"/>
    </row>
    <row r="653" spans="1:27" s="43" customFormat="1" ht="20.25" thickBot="1" x14ac:dyDescent="0.4">
      <c r="A653" s="1313"/>
      <c r="B653" s="1294"/>
      <c r="C653" s="1281"/>
      <c r="D653" s="1319"/>
      <c r="E653" s="45" t="s">
        <v>55</v>
      </c>
      <c r="F653" s="257"/>
      <c r="G653" s="148"/>
      <c r="H653" s="148"/>
      <c r="I653" s="148"/>
      <c r="J653" s="149"/>
      <c r="K653" s="182">
        <f t="shared" ref="K653:Z653" si="130">SUM(K648:K652)</f>
        <v>1</v>
      </c>
      <c r="L653" s="178">
        <f t="shared" si="130"/>
        <v>6</v>
      </c>
      <c r="M653" s="178">
        <f t="shared" si="130"/>
        <v>0</v>
      </c>
      <c r="N653" s="178">
        <f t="shared" si="130"/>
        <v>10</v>
      </c>
      <c r="O653" s="178">
        <f t="shared" si="130"/>
        <v>2</v>
      </c>
      <c r="P653" s="178">
        <f t="shared" si="130"/>
        <v>0</v>
      </c>
      <c r="Q653" s="179">
        <f t="shared" si="130"/>
        <v>3</v>
      </c>
      <c r="R653" s="178">
        <f t="shared" si="130"/>
        <v>0</v>
      </c>
      <c r="S653" s="178">
        <f t="shared" si="130"/>
        <v>0</v>
      </c>
      <c r="T653" s="178">
        <f t="shared" si="130"/>
        <v>0</v>
      </c>
      <c r="U653" s="178">
        <f t="shared" si="130"/>
        <v>0</v>
      </c>
      <c r="V653" s="178">
        <f t="shared" si="130"/>
        <v>0</v>
      </c>
      <c r="W653" s="178">
        <f t="shared" si="130"/>
        <v>0</v>
      </c>
      <c r="X653" s="178">
        <f t="shared" si="130"/>
        <v>0</v>
      </c>
      <c r="Y653" s="178">
        <f t="shared" si="130"/>
        <v>0</v>
      </c>
      <c r="Z653" s="221">
        <f t="shared" si="130"/>
        <v>0</v>
      </c>
      <c r="AA653" s="476">
        <f>SUM(AA648:AA651)</f>
        <v>22</v>
      </c>
    </row>
    <row r="654" spans="1:27" s="43" customFormat="1" ht="17.649999999999999" x14ac:dyDescent="0.35">
      <c r="A654" s="1313"/>
      <c r="B654" s="1294"/>
      <c r="C654" s="1281"/>
      <c r="D654" s="1319"/>
      <c r="E654" s="496" t="s">
        <v>72</v>
      </c>
      <c r="F654" s="590" t="s">
        <v>77</v>
      </c>
      <c r="G654" s="681" t="s">
        <v>53</v>
      </c>
      <c r="H654" s="564"/>
      <c r="I654" s="564">
        <v>4</v>
      </c>
      <c r="J654" s="565">
        <v>2</v>
      </c>
      <c r="K654" s="624"/>
      <c r="L654" s="564"/>
      <c r="M654" s="564"/>
      <c r="N654" s="1032">
        <v>1</v>
      </c>
      <c r="O654" s="1032">
        <v>0.5</v>
      </c>
      <c r="P654" s="564"/>
      <c r="Q654" s="564"/>
      <c r="R654" s="110"/>
      <c r="S654" s="110"/>
      <c r="T654" s="110"/>
      <c r="U654" s="110"/>
      <c r="V654" s="110"/>
      <c r="W654" s="110"/>
      <c r="X654" s="110"/>
      <c r="Y654" s="110"/>
      <c r="Z654" s="111"/>
      <c r="AA654" s="119">
        <f>SUM(K654:Z654)</f>
        <v>1.5</v>
      </c>
    </row>
    <row r="655" spans="1:27" s="43" customFormat="1" ht="17.649999999999999" x14ac:dyDescent="0.35">
      <c r="A655" s="1313"/>
      <c r="B655" s="1294"/>
      <c r="C655" s="1281"/>
      <c r="D655" s="1319"/>
      <c r="E655" s="496" t="s">
        <v>104</v>
      </c>
      <c r="F655" s="590" t="s">
        <v>77</v>
      </c>
      <c r="G655" s="681" t="s">
        <v>53</v>
      </c>
      <c r="H655" s="564"/>
      <c r="I655" s="564" t="s">
        <v>99</v>
      </c>
      <c r="J655" s="565">
        <v>1</v>
      </c>
      <c r="K655" s="101"/>
      <c r="L655" s="82"/>
      <c r="M655" s="7"/>
      <c r="N655" s="7"/>
      <c r="O655" s="7"/>
      <c r="P655" s="7"/>
      <c r="Q655" s="1032">
        <v>2.6</v>
      </c>
      <c r="R655" s="110"/>
      <c r="S655" s="110"/>
      <c r="T655" s="110"/>
      <c r="U655" s="110"/>
      <c r="V655" s="110"/>
      <c r="W655" s="110"/>
      <c r="X655" s="110"/>
      <c r="Y655" s="110"/>
      <c r="Z655" s="111"/>
      <c r="AA655" s="119">
        <f>SUM(K655:Z655)</f>
        <v>2.6</v>
      </c>
    </row>
    <row r="656" spans="1:27" s="43" customFormat="1" ht="19.5" customHeight="1" x14ac:dyDescent="0.35">
      <c r="A656" s="1313"/>
      <c r="B656" s="1294"/>
      <c r="C656" s="1281"/>
      <c r="D656" s="1319"/>
      <c r="E656" s="496" t="s">
        <v>144</v>
      </c>
      <c r="F656" s="590" t="s">
        <v>77</v>
      </c>
      <c r="G656" s="681" t="s">
        <v>53</v>
      </c>
      <c r="H656" s="564"/>
      <c r="I656" s="564" t="s">
        <v>99</v>
      </c>
      <c r="J656" s="565">
        <v>6</v>
      </c>
      <c r="K656" s="6"/>
      <c r="L656" s="7"/>
      <c r="M656" s="7"/>
      <c r="N656" s="7"/>
      <c r="O656" s="7"/>
      <c r="P656" s="7"/>
      <c r="Q656" s="1047">
        <v>3</v>
      </c>
      <c r="R656" s="7"/>
      <c r="S656" s="7"/>
      <c r="T656" s="7"/>
      <c r="U656" s="7"/>
      <c r="V656" s="7"/>
      <c r="W656" s="7"/>
      <c r="X656" s="7"/>
      <c r="Y656" s="7"/>
      <c r="Z656" s="8"/>
      <c r="AA656" s="228">
        <f>SUM(K656:Z656)</f>
        <v>3</v>
      </c>
    </row>
    <row r="657" spans="1:27" s="43" customFormat="1" ht="19.5" customHeight="1" x14ac:dyDescent="0.45">
      <c r="A657" s="1313"/>
      <c r="B657" s="1294"/>
      <c r="C657" s="1281"/>
      <c r="D657" s="1319"/>
      <c r="E657" s="229"/>
      <c r="F657" s="80"/>
      <c r="G657" s="48"/>
      <c r="H657" s="48"/>
      <c r="I657" s="48"/>
      <c r="J657" s="58"/>
      <c r="K657" s="57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58"/>
      <c r="AA657" s="230"/>
    </row>
    <row r="658" spans="1:27" s="43" customFormat="1" ht="24" customHeight="1" thickBot="1" x14ac:dyDescent="0.55000000000000004">
      <c r="A658" s="1313"/>
      <c r="B658" s="1294"/>
      <c r="C658" s="1281"/>
      <c r="D658" s="1319"/>
      <c r="E658" s="231" t="s">
        <v>56</v>
      </c>
      <c r="F658" s="133"/>
      <c r="G658" s="34"/>
      <c r="H658" s="34"/>
      <c r="I658" s="34"/>
      <c r="J658" s="134"/>
      <c r="K658" s="188">
        <f>SUM(K654:K657)</f>
        <v>0</v>
      </c>
      <c r="L658" s="178">
        <f t="shared" ref="L658:AA658" si="131">SUM(L654:L656)</f>
        <v>0</v>
      </c>
      <c r="M658" s="178">
        <f t="shared" si="131"/>
        <v>0</v>
      </c>
      <c r="N658" s="178">
        <f t="shared" si="131"/>
        <v>1</v>
      </c>
      <c r="O658" s="178">
        <f t="shared" si="131"/>
        <v>0.5</v>
      </c>
      <c r="P658" s="178">
        <f t="shared" si="131"/>
        <v>0</v>
      </c>
      <c r="Q658" s="179">
        <f t="shared" si="131"/>
        <v>5.6</v>
      </c>
      <c r="R658" s="178">
        <f t="shared" si="131"/>
        <v>0</v>
      </c>
      <c r="S658" s="178">
        <f t="shared" si="131"/>
        <v>0</v>
      </c>
      <c r="T658" s="178">
        <f t="shared" si="131"/>
        <v>0</v>
      </c>
      <c r="U658" s="178">
        <f t="shared" si="131"/>
        <v>0</v>
      </c>
      <c r="V658" s="178">
        <f t="shared" si="131"/>
        <v>0</v>
      </c>
      <c r="W658" s="178">
        <f t="shared" si="131"/>
        <v>0</v>
      </c>
      <c r="X658" s="178">
        <f t="shared" si="131"/>
        <v>0</v>
      </c>
      <c r="Y658" s="178">
        <f t="shared" si="131"/>
        <v>0</v>
      </c>
      <c r="Z658" s="178">
        <f t="shared" si="131"/>
        <v>0</v>
      </c>
      <c r="AA658" s="184">
        <f t="shared" si="131"/>
        <v>7.1</v>
      </c>
    </row>
    <row r="659" spans="1:27" s="43" customFormat="1" ht="25.5" customHeight="1" thickBot="1" x14ac:dyDescent="0.5">
      <c r="A659" s="1314"/>
      <c r="B659" s="1316"/>
      <c r="C659" s="1317"/>
      <c r="D659" s="1320"/>
      <c r="E659" s="227" t="s">
        <v>58</v>
      </c>
      <c r="F659" s="462"/>
      <c r="G659" s="142"/>
      <c r="H659" s="142"/>
      <c r="I659" s="142"/>
      <c r="J659" s="143"/>
      <c r="K659" s="180">
        <f t="shared" ref="K659:AA659" si="132">SUM(,K658,K653)</f>
        <v>1</v>
      </c>
      <c r="L659" s="180">
        <f t="shared" si="132"/>
        <v>6</v>
      </c>
      <c r="M659" s="180">
        <f t="shared" si="132"/>
        <v>0</v>
      </c>
      <c r="N659" s="180">
        <f t="shared" si="132"/>
        <v>11</v>
      </c>
      <c r="O659" s="181">
        <f t="shared" si="132"/>
        <v>2.5</v>
      </c>
      <c r="P659" s="180">
        <f t="shared" si="132"/>
        <v>0</v>
      </c>
      <c r="Q659" s="181">
        <f t="shared" si="132"/>
        <v>8.6</v>
      </c>
      <c r="R659" s="180">
        <f t="shared" si="132"/>
        <v>0</v>
      </c>
      <c r="S659" s="180">
        <f t="shared" si="132"/>
        <v>0</v>
      </c>
      <c r="T659" s="180">
        <f t="shared" si="132"/>
        <v>0</v>
      </c>
      <c r="U659" s="180">
        <f t="shared" si="132"/>
        <v>0</v>
      </c>
      <c r="V659" s="180">
        <f t="shared" si="132"/>
        <v>0</v>
      </c>
      <c r="W659" s="180">
        <f t="shared" si="132"/>
        <v>0</v>
      </c>
      <c r="X659" s="180">
        <f t="shared" si="132"/>
        <v>0</v>
      </c>
      <c r="Y659" s="180">
        <f t="shared" si="132"/>
        <v>0</v>
      </c>
      <c r="Z659" s="180">
        <f t="shared" si="132"/>
        <v>0</v>
      </c>
      <c r="AA659" s="494">
        <f t="shared" si="132"/>
        <v>29.1</v>
      </c>
    </row>
    <row r="660" spans="1:27" s="43" customFormat="1" ht="17.649999999999999" x14ac:dyDescent="0.5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  <c r="AA660" s="145"/>
    </row>
    <row r="661" spans="1:27" s="43" customFormat="1" ht="17.649999999999999" x14ac:dyDescent="0.5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  <c r="AA661" s="145"/>
    </row>
    <row r="662" spans="1:27" s="43" customFormat="1" ht="21" customHeight="1" x14ac:dyDescent="0.5">
      <c r="A662" s="1247" t="s">
        <v>195</v>
      </c>
      <c r="B662" s="1247"/>
      <c r="C662" s="1247"/>
      <c r="D662" s="1247"/>
      <c r="E662" s="1247"/>
      <c r="F662" s="1247"/>
      <c r="G662" s="1247"/>
      <c r="H662" s="1247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T662" s="145"/>
      <c r="U662" s="145"/>
      <c r="V662" s="145"/>
      <c r="W662" s="145"/>
      <c r="X662" s="145"/>
      <c r="Y662" s="145"/>
      <c r="Z662" s="145"/>
      <c r="AA662" s="145"/>
    </row>
    <row r="663" spans="1:27" s="43" customFormat="1" ht="17.649999999999999" x14ac:dyDescent="0.5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85"/>
      <c r="L663" s="145"/>
      <c r="M663" s="145"/>
      <c r="N663" s="145"/>
      <c r="O663" s="145"/>
      <c r="P663" s="145"/>
      <c r="Q663" s="145"/>
      <c r="R663" s="145"/>
      <c r="S663" s="146" t="s">
        <v>193</v>
      </c>
      <c r="T663" s="145"/>
      <c r="U663" s="145"/>
      <c r="V663" s="145"/>
      <c r="W663" s="145"/>
      <c r="X663" s="145"/>
      <c r="Y663" s="145"/>
      <c r="Z663" s="145"/>
      <c r="AA663" s="145"/>
    </row>
    <row r="664" spans="1:27" s="43" customFormat="1" ht="17.649999999999999" x14ac:dyDescent="0.5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  <c r="AA664" s="145"/>
    </row>
    <row r="665" spans="1:27" s="43" customFormat="1" ht="17.649999999999999" x14ac:dyDescent="0.5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  <c r="AA665" s="145"/>
    </row>
    <row r="666" spans="1:27" s="43" customFormat="1" ht="17.649999999999999" x14ac:dyDescent="0.5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T666" s="145"/>
      <c r="U666" s="145"/>
      <c r="V666" s="145"/>
      <c r="W666" s="145"/>
      <c r="X666" s="145"/>
      <c r="Y666" s="145"/>
      <c r="Z666" s="145"/>
      <c r="AA666" s="145"/>
    </row>
    <row r="667" spans="1:27" s="43" customFormat="1" ht="17.649999999999999" x14ac:dyDescent="0.5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6" t="s">
        <v>194</v>
      </c>
      <c r="T667" s="145"/>
      <c r="U667" s="145"/>
      <c r="V667" s="145"/>
      <c r="W667" s="145"/>
      <c r="X667" s="145"/>
      <c r="Y667" s="145"/>
      <c r="Z667" s="145"/>
      <c r="AA667" s="145"/>
    </row>
    <row r="668" spans="1:27" s="43" customFormat="1" ht="17.649999999999999" x14ac:dyDescent="0.5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6"/>
      <c r="T668" s="145"/>
      <c r="U668" s="145"/>
      <c r="V668" s="145"/>
      <c r="W668" s="145"/>
      <c r="X668" s="145"/>
      <c r="Y668" s="145"/>
      <c r="Z668" s="145"/>
      <c r="AA668" s="145"/>
    </row>
    <row r="669" spans="1:27" s="43" customFormat="1" ht="17.649999999999999" x14ac:dyDescent="0.5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6"/>
      <c r="T669" s="145"/>
      <c r="U669" s="145"/>
      <c r="V669" s="145"/>
      <c r="W669" s="145"/>
      <c r="X669" s="145"/>
      <c r="Y669" s="145"/>
      <c r="Z669" s="145"/>
      <c r="AA669" s="145"/>
    </row>
    <row r="670" spans="1:27" s="43" customFormat="1" ht="17.25" x14ac:dyDescent="0.45">
      <c r="A670" s="1258" t="s">
        <v>0</v>
      </c>
      <c r="B670" s="1258"/>
      <c r="C670" s="1258"/>
      <c r="D670" s="1258"/>
      <c r="E670" s="1258"/>
      <c r="F670" s="1258"/>
      <c r="G670" s="1258"/>
      <c r="H670" s="1258"/>
      <c r="I670" s="1258"/>
      <c r="J670" s="1258"/>
      <c r="K670" s="1258"/>
      <c r="L670" s="1258"/>
      <c r="M670" s="1258"/>
      <c r="N670" s="1258"/>
      <c r="O670" s="1258"/>
      <c r="P670" s="1258"/>
      <c r="Q670" s="1258"/>
      <c r="R670" s="1258"/>
      <c r="S670" s="1258"/>
      <c r="T670" s="1258"/>
      <c r="U670" s="1258"/>
      <c r="V670" s="1258"/>
      <c r="W670" s="1258"/>
      <c r="X670" s="1258"/>
      <c r="Y670" s="1258"/>
      <c r="Z670" s="1258"/>
      <c r="AA670" s="1258"/>
    </row>
    <row r="671" spans="1:27" s="43" customFormat="1" x14ac:dyDescent="0.35"/>
    <row r="672" spans="1:27" s="43" customFormat="1" ht="17.25" x14ac:dyDescent="0.45">
      <c r="A672" s="1258" t="s">
        <v>180</v>
      </c>
      <c r="B672" s="1258"/>
      <c r="C672" s="1258"/>
      <c r="D672" s="1258"/>
      <c r="E672" s="1258"/>
      <c r="F672" s="1258"/>
      <c r="G672" s="1258"/>
      <c r="H672" s="1258"/>
      <c r="I672" s="1258"/>
      <c r="J672" s="1258"/>
      <c r="K672" s="1258"/>
      <c r="L672" s="1258"/>
      <c r="M672" s="1258"/>
      <c r="N672" s="1258"/>
      <c r="O672" s="1258"/>
      <c r="P672" s="1258"/>
      <c r="Q672" s="1258"/>
      <c r="R672" s="1258"/>
      <c r="S672" s="1258"/>
      <c r="T672" s="1258"/>
      <c r="U672" s="1258"/>
      <c r="V672" s="1258"/>
      <c r="W672" s="1258"/>
      <c r="X672" s="1258"/>
      <c r="Y672" s="1258"/>
      <c r="Z672" s="1258"/>
      <c r="AA672" s="1258"/>
    </row>
    <row r="673" spans="1:27" s="43" customFormat="1" ht="13.15" thickBot="1" x14ac:dyDescent="0.4"/>
    <row r="674" spans="1:27" s="43" customFormat="1" ht="12.75" customHeight="1" thickBot="1" x14ac:dyDescent="0.4">
      <c r="A674" s="1248" t="s">
        <v>1</v>
      </c>
      <c r="B674" s="1256" t="s">
        <v>34</v>
      </c>
      <c r="C674" s="1256" t="s">
        <v>3</v>
      </c>
      <c r="D674" s="1248" t="s">
        <v>4</v>
      </c>
      <c r="E674" s="1257" t="s">
        <v>35</v>
      </c>
      <c r="F674" s="1248" t="s">
        <v>5</v>
      </c>
      <c r="G674" s="1248" t="s">
        <v>36</v>
      </c>
      <c r="H674" s="1248" t="s">
        <v>37</v>
      </c>
      <c r="I674" s="1248" t="s">
        <v>7</v>
      </c>
      <c r="J674" s="1248" t="s">
        <v>38</v>
      </c>
      <c r="K674" s="1257" t="s">
        <v>8</v>
      </c>
      <c r="L674" s="1257"/>
      <c r="M674" s="1257"/>
      <c r="N674" s="1257"/>
      <c r="O674" s="1257"/>
      <c r="P674" s="1257"/>
      <c r="Q674" s="1257"/>
      <c r="R674" s="1257"/>
      <c r="S674" s="1257"/>
      <c r="T674" s="1257"/>
      <c r="U674" s="1257"/>
      <c r="V674" s="1257"/>
      <c r="W674" s="1257"/>
      <c r="X674" s="1257"/>
      <c r="Y674" s="1257"/>
      <c r="Z674" s="1257"/>
      <c r="AA674" s="1248" t="s">
        <v>11</v>
      </c>
    </row>
    <row r="675" spans="1:27" s="43" customFormat="1" ht="175.15" thickBot="1" x14ac:dyDescent="0.4">
      <c r="A675" s="1248"/>
      <c r="B675" s="1256"/>
      <c r="C675" s="1256"/>
      <c r="D675" s="1248"/>
      <c r="E675" s="1257"/>
      <c r="F675" s="1248"/>
      <c r="G675" s="1248"/>
      <c r="H675" s="1248"/>
      <c r="I675" s="1248"/>
      <c r="J675" s="1248"/>
      <c r="K675" s="461" t="s">
        <v>9</v>
      </c>
      <c r="L675" s="130" t="s">
        <v>39</v>
      </c>
      <c r="M675" s="461" t="s">
        <v>10</v>
      </c>
      <c r="N675" s="461" t="s">
        <v>40</v>
      </c>
      <c r="O675" s="130" t="s">
        <v>41</v>
      </c>
      <c r="P675" s="461" t="s">
        <v>42</v>
      </c>
      <c r="Q675" s="130" t="s">
        <v>61</v>
      </c>
      <c r="R675" s="130" t="s">
        <v>44</v>
      </c>
      <c r="S675" s="461" t="s">
        <v>45</v>
      </c>
      <c r="T675" s="461" t="s">
        <v>46</v>
      </c>
      <c r="U675" s="461" t="s">
        <v>47</v>
      </c>
      <c r="V675" s="461" t="s">
        <v>48</v>
      </c>
      <c r="W675" s="461" t="s">
        <v>49</v>
      </c>
      <c r="X675" s="461" t="s">
        <v>50</v>
      </c>
      <c r="Y675" s="461" t="s">
        <v>51</v>
      </c>
      <c r="Z675" s="130" t="s">
        <v>69</v>
      </c>
      <c r="AA675" s="1248"/>
    </row>
    <row r="676" spans="1:27" s="43" customFormat="1" ht="17.649999999999999" thickBot="1" x14ac:dyDescent="0.5">
      <c r="A676" s="1263" t="s">
        <v>31</v>
      </c>
      <c r="B676" s="1263"/>
      <c r="C676" s="1263"/>
      <c r="D676" s="1263"/>
      <c r="E676" s="1264"/>
      <c r="F676" s="1263"/>
      <c r="G676" s="1263"/>
      <c r="H676" s="1263"/>
      <c r="I676" s="1263"/>
      <c r="J676" s="1263"/>
      <c r="K676" s="1263"/>
      <c r="L676" s="1263"/>
      <c r="M676" s="1263"/>
      <c r="N676" s="1263"/>
      <c r="O676" s="1263"/>
      <c r="P676" s="1263"/>
      <c r="Q676" s="1263"/>
      <c r="R676" s="1263"/>
      <c r="S676" s="1263"/>
      <c r="T676" s="1263"/>
      <c r="U676" s="1263"/>
      <c r="V676" s="1263"/>
      <c r="W676" s="1263"/>
      <c r="X676" s="1263"/>
      <c r="Y676" s="1263"/>
      <c r="Z676" s="1263"/>
      <c r="AA676" s="1263"/>
    </row>
    <row r="677" spans="1:27" s="43" customFormat="1" ht="18" thickBot="1" x14ac:dyDescent="0.4">
      <c r="A677" s="1255">
        <v>14</v>
      </c>
      <c r="B677" s="1262" t="s">
        <v>157</v>
      </c>
      <c r="C677" s="1250" t="s">
        <v>166</v>
      </c>
      <c r="D677" s="1252">
        <v>0.25</v>
      </c>
      <c r="E677" s="944" t="s">
        <v>91</v>
      </c>
      <c r="F677" s="76" t="s">
        <v>52</v>
      </c>
      <c r="G677" s="10" t="s">
        <v>54</v>
      </c>
      <c r="H677" s="21"/>
      <c r="I677" s="21">
        <v>4</v>
      </c>
      <c r="J677" s="22">
        <v>20</v>
      </c>
      <c r="K677" s="15"/>
      <c r="L677" s="12">
        <v>20</v>
      </c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66">
        <f>SUM(K677:Z677)</f>
        <v>20</v>
      </c>
    </row>
    <row r="678" spans="1:27" s="43" customFormat="1" ht="18" thickBot="1" x14ac:dyDescent="0.4">
      <c r="A678" s="1255"/>
      <c r="B678" s="1262"/>
      <c r="C678" s="1250"/>
      <c r="D678" s="1252"/>
      <c r="E678" s="900" t="s">
        <v>141</v>
      </c>
      <c r="F678" s="76" t="s">
        <v>52</v>
      </c>
      <c r="G678" s="10" t="s">
        <v>54</v>
      </c>
      <c r="H678" s="21"/>
      <c r="I678" s="21">
        <v>1</v>
      </c>
      <c r="J678" s="187">
        <v>20</v>
      </c>
      <c r="K678" s="15"/>
      <c r="L678" s="12">
        <v>32</v>
      </c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60"/>
      <c r="AA678" s="66">
        <f>SUM(K678:Z678)</f>
        <v>32</v>
      </c>
    </row>
    <row r="679" spans="1:27" s="43" customFormat="1" ht="20.25" thickBot="1" x14ac:dyDescent="0.4">
      <c r="A679" s="1255"/>
      <c r="B679" s="1262"/>
      <c r="C679" s="1250"/>
      <c r="D679" s="1252"/>
      <c r="E679" s="45" t="s">
        <v>55</v>
      </c>
      <c r="F679" s="46"/>
      <c r="G679" s="31"/>
      <c r="H679" s="31"/>
      <c r="I679" s="31"/>
      <c r="J679" s="32"/>
      <c r="K679" s="188">
        <f t="shared" ref="K679:Z679" si="133">SUM(K677:K677)</f>
        <v>0</v>
      </c>
      <c r="L679" s="178">
        <f>SUM(L677:L678)</f>
        <v>52</v>
      </c>
      <c r="M679" s="178">
        <f t="shared" si="133"/>
        <v>0</v>
      </c>
      <c r="N679" s="178">
        <f t="shared" si="133"/>
        <v>0</v>
      </c>
      <c r="O679" s="178">
        <f t="shared" si="133"/>
        <v>0</v>
      </c>
      <c r="P679" s="178">
        <f t="shared" si="133"/>
        <v>0</v>
      </c>
      <c r="Q679" s="178">
        <f t="shared" si="133"/>
        <v>0</v>
      </c>
      <c r="R679" s="178">
        <f t="shared" si="133"/>
        <v>0</v>
      </c>
      <c r="S679" s="178">
        <f t="shared" si="133"/>
        <v>0</v>
      </c>
      <c r="T679" s="178">
        <f t="shared" si="133"/>
        <v>0</v>
      </c>
      <c r="U679" s="178">
        <f>SUM(U677:U678)</f>
        <v>0</v>
      </c>
      <c r="V679" s="178">
        <f t="shared" si="133"/>
        <v>0</v>
      </c>
      <c r="W679" s="178">
        <f t="shared" si="133"/>
        <v>0</v>
      </c>
      <c r="X679" s="178">
        <f t="shared" si="133"/>
        <v>0</v>
      </c>
      <c r="Y679" s="178">
        <f t="shared" si="133"/>
        <v>0</v>
      </c>
      <c r="Z679" s="178">
        <f t="shared" si="133"/>
        <v>0</v>
      </c>
      <c r="AA679" s="183">
        <f>SUM(AA677:AA678)</f>
        <v>52</v>
      </c>
    </row>
    <row r="680" spans="1:27" s="43" customFormat="1" ht="18" thickBot="1" x14ac:dyDescent="0.4">
      <c r="A680" s="1255"/>
      <c r="B680" s="1262"/>
      <c r="C680" s="1250"/>
      <c r="D680" s="1252"/>
      <c r="E680" s="96"/>
      <c r="F680" s="59"/>
      <c r="G680" s="62"/>
      <c r="H680" s="16"/>
      <c r="I680" s="16"/>
      <c r="J680" s="61"/>
      <c r="K680" s="18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20"/>
      <c r="AA680" s="66">
        <f>SUM(K680:Z680)</f>
        <v>0</v>
      </c>
    </row>
    <row r="681" spans="1:27" s="43" customFormat="1" ht="18" thickBot="1" x14ac:dyDescent="0.55000000000000004">
      <c r="A681" s="1255"/>
      <c r="B681" s="1262"/>
      <c r="C681" s="1250"/>
      <c r="D681" s="1252"/>
      <c r="E681" s="47"/>
      <c r="F681" s="42"/>
      <c r="G681" s="7"/>
      <c r="H681" s="7"/>
      <c r="I681" s="7"/>
      <c r="J681" s="8"/>
      <c r="K681" s="6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8"/>
      <c r="AA681" s="131"/>
    </row>
    <row r="682" spans="1:27" s="43" customFormat="1" ht="20.25" thickBot="1" x14ac:dyDescent="0.55000000000000004">
      <c r="A682" s="1255"/>
      <c r="B682" s="1262"/>
      <c r="C682" s="1250"/>
      <c r="D682" s="1252"/>
      <c r="E682" s="132" t="s">
        <v>56</v>
      </c>
      <c r="F682" s="133"/>
      <c r="G682" s="34"/>
      <c r="H682" s="34"/>
      <c r="I682" s="34"/>
      <c r="J682" s="134"/>
      <c r="K682" s="178">
        <f t="shared" ref="K682:AA682" si="134">SUM(K680:K681)</f>
        <v>0</v>
      </c>
      <c r="L682" s="178">
        <f t="shared" si="134"/>
        <v>0</v>
      </c>
      <c r="M682" s="178">
        <f t="shared" si="134"/>
        <v>0</v>
      </c>
      <c r="N682" s="178">
        <f t="shared" si="134"/>
        <v>0</v>
      </c>
      <c r="O682" s="178">
        <f t="shared" si="134"/>
        <v>0</v>
      </c>
      <c r="P682" s="178">
        <f t="shared" si="134"/>
        <v>0</v>
      </c>
      <c r="Q682" s="178">
        <f t="shared" si="134"/>
        <v>0</v>
      </c>
      <c r="R682" s="178">
        <f t="shared" si="134"/>
        <v>0</v>
      </c>
      <c r="S682" s="178">
        <f t="shared" si="134"/>
        <v>0</v>
      </c>
      <c r="T682" s="178">
        <f t="shared" si="134"/>
        <v>0</v>
      </c>
      <c r="U682" s="178">
        <f t="shared" si="134"/>
        <v>0</v>
      </c>
      <c r="V682" s="178">
        <f t="shared" si="134"/>
        <v>0</v>
      </c>
      <c r="W682" s="178">
        <f t="shared" si="134"/>
        <v>0</v>
      </c>
      <c r="X682" s="178">
        <f t="shared" si="134"/>
        <v>0</v>
      </c>
      <c r="Y682" s="178">
        <f t="shared" si="134"/>
        <v>0</v>
      </c>
      <c r="Z682" s="134">
        <f t="shared" si="134"/>
        <v>0</v>
      </c>
      <c r="AA682" s="184">
        <f t="shared" si="134"/>
        <v>0</v>
      </c>
    </row>
    <row r="683" spans="1:27" s="43" customFormat="1" ht="20.25" thickBot="1" x14ac:dyDescent="0.5">
      <c r="A683" s="1255"/>
      <c r="B683" s="1262"/>
      <c r="C683" s="1250"/>
      <c r="D683" s="1248"/>
      <c r="E683" s="150" t="s">
        <v>58</v>
      </c>
      <c r="F683" s="462"/>
      <c r="G683" s="142"/>
      <c r="H683" s="142"/>
      <c r="I683" s="142"/>
      <c r="J683" s="143"/>
      <c r="K683" s="180">
        <f t="shared" ref="K683:AA683" si="135">SUM(,K682,K679)</f>
        <v>0</v>
      </c>
      <c r="L683" s="180">
        <f t="shared" si="135"/>
        <v>52</v>
      </c>
      <c r="M683" s="180">
        <f t="shared" si="135"/>
        <v>0</v>
      </c>
      <c r="N683" s="180">
        <f t="shared" si="135"/>
        <v>0</v>
      </c>
      <c r="O683" s="180">
        <f t="shared" si="135"/>
        <v>0</v>
      </c>
      <c r="P683" s="180">
        <f t="shared" si="135"/>
        <v>0</v>
      </c>
      <c r="Q683" s="180">
        <f t="shared" si="135"/>
        <v>0</v>
      </c>
      <c r="R683" s="180">
        <f t="shared" si="135"/>
        <v>0</v>
      </c>
      <c r="S683" s="180">
        <f t="shared" si="135"/>
        <v>0</v>
      </c>
      <c r="T683" s="180">
        <f t="shared" si="135"/>
        <v>0</v>
      </c>
      <c r="U683" s="180">
        <f t="shared" si="135"/>
        <v>0</v>
      </c>
      <c r="V683" s="180">
        <f t="shared" si="135"/>
        <v>0</v>
      </c>
      <c r="W683" s="180">
        <f t="shared" si="135"/>
        <v>0</v>
      </c>
      <c r="X683" s="180">
        <f t="shared" si="135"/>
        <v>0</v>
      </c>
      <c r="Y683" s="180">
        <f t="shared" si="135"/>
        <v>0</v>
      </c>
      <c r="Z683" s="180">
        <f t="shared" si="135"/>
        <v>0</v>
      </c>
      <c r="AA683" s="180">
        <f t="shared" si="135"/>
        <v>52</v>
      </c>
    </row>
    <row r="684" spans="1:27" s="43" customFormat="1" ht="17.649999999999999" x14ac:dyDescent="0.5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  <c r="AA684" s="145"/>
    </row>
    <row r="685" spans="1:27" s="43" customFormat="1" ht="17.649999999999999" x14ac:dyDescent="0.5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  <c r="AA685" s="145"/>
    </row>
    <row r="686" spans="1:27" s="43" customFormat="1" ht="17.649999999999999" x14ac:dyDescent="0.5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6"/>
      <c r="T686" s="145"/>
      <c r="U686" s="145"/>
      <c r="V686" s="145"/>
      <c r="W686" s="145"/>
      <c r="X686" s="145"/>
      <c r="Y686" s="145"/>
      <c r="Z686" s="145"/>
      <c r="AA686" s="145"/>
    </row>
    <row r="687" spans="1:27" s="43" customFormat="1" ht="17.649999999999999" x14ac:dyDescent="0.5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  <c r="AA687" s="145"/>
    </row>
    <row r="688" spans="1:27" s="43" customFormat="1" ht="17.649999999999999" x14ac:dyDescent="0.5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  <c r="AA688" s="145"/>
    </row>
    <row r="689" spans="1:27" s="43" customFormat="1" ht="17.649999999999999" x14ac:dyDescent="0.5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  <c r="AA689" s="145"/>
    </row>
    <row r="690" spans="1:27" s="43" customFormat="1" ht="17.649999999999999" x14ac:dyDescent="0.5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6"/>
      <c r="T690" s="145"/>
      <c r="U690" s="145"/>
      <c r="V690" s="145"/>
      <c r="W690" s="145"/>
      <c r="X690" s="145"/>
      <c r="Y690" s="145"/>
      <c r="Z690" s="145"/>
      <c r="AA690" s="145"/>
    </row>
    <row r="691" spans="1:27" s="43" customFormat="1" ht="17.649999999999999" x14ac:dyDescent="0.5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  <c r="AA691" s="145"/>
    </row>
    <row r="692" spans="1:27" s="43" customFormat="1" ht="17.649999999999999" x14ac:dyDescent="0.5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  <c r="AA692" s="145"/>
    </row>
    <row r="693" spans="1:27" s="43" customFormat="1" ht="13.15" thickBot="1" x14ac:dyDescent="0.4"/>
    <row r="694" spans="1:27" s="43" customFormat="1" ht="17.649999999999999" thickBot="1" x14ac:dyDescent="0.4">
      <c r="A694" s="1248" t="s">
        <v>1</v>
      </c>
      <c r="B694" s="1256" t="s">
        <v>34</v>
      </c>
      <c r="C694" s="1256" t="s">
        <v>3</v>
      </c>
      <c r="D694" s="1248" t="s">
        <v>4</v>
      </c>
      <c r="E694" s="1257" t="s">
        <v>35</v>
      </c>
      <c r="F694" s="1248" t="s">
        <v>5</v>
      </c>
      <c r="G694" s="1248" t="s">
        <v>36</v>
      </c>
      <c r="H694" s="1248" t="s">
        <v>37</v>
      </c>
      <c r="I694" s="1248" t="s">
        <v>7</v>
      </c>
      <c r="J694" s="1248" t="s">
        <v>38</v>
      </c>
      <c r="K694" s="1257" t="s">
        <v>8</v>
      </c>
      <c r="L694" s="1257"/>
      <c r="M694" s="1257"/>
      <c r="N694" s="1257"/>
      <c r="O694" s="1257"/>
      <c r="P694" s="1257"/>
      <c r="Q694" s="1257"/>
      <c r="R694" s="1257"/>
      <c r="S694" s="1257"/>
      <c r="T694" s="1257"/>
      <c r="U694" s="1257"/>
      <c r="V694" s="1257"/>
      <c r="W694" s="1257"/>
      <c r="X694" s="1257"/>
      <c r="Y694" s="1257"/>
      <c r="Z694" s="1257"/>
      <c r="AA694" s="1248" t="s">
        <v>11</v>
      </c>
    </row>
    <row r="695" spans="1:27" s="43" customFormat="1" ht="175.15" thickBot="1" x14ac:dyDescent="0.4">
      <c r="A695" s="1248"/>
      <c r="B695" s="1256"/>
      <c r="C695" s="1256"/>
      <c r="D695" s="1248"/>
      <c r="E695" s="1257"/>
      <c r="F695" s="1248"/>
      <c r="G695" s="1248"/>
      <c r="H695" s="1248"/>
      <c r="I695" s="1248"/>
      <c r="J695" s="1248"/>
      <c r="K695" s="461" t="s">
        <v>9</v>
      </c>
      <c r="L695" s="130" t="s">
        <v>39</v>
      </c>
      <c r="M695" s="461" t="s">
        <v>10</v>
      </c>
      <c r="N695" s="461" t="s">
        <v>40</v>
      </c>
      <c r="O695" s="130" t="s">
        <v>41</v>
      </c>
      <c r="P695" s="461" t="s">
        <v>42</v>
      </c>
      <c r="Q695" s="130" t="s">
        <v>61</v>
      </c>
      <c r="R695" s="130" t="s">
        <v>44</v>
      </c>
      <c r="S695" s="461" t="s">
        <v>45</v>
      </c>
      <c r="T695" s="461" t="s">
        <v>46</v>
      </c>
      <c r="U695" s="461" t="s">
        <v>47</v>
      </c>
      <c r="V695" s="461" t="s">
        <v>48</v>
      </c>
      <c r="W695" s="461" t="s">
        <v>49</v>
      </c>
      <c r="X695" s="461" t="s">
        <v>50</v>
      </c>
      <c r="Y695" s="461" t="s">
        <v>51</v>
      </c>
      <c r="Z695" s="130" t="s">
        <v>69</v>
      </c>
      <c r="AA695" s="1248"/>
    </row>
    <row r="696" spans="1:27" s="43" customFormat="1" ht="17.649999999999999" thickBot="1" x14ac:dyDescent="0.5">
      <c r="A696" s="1263" t="s">
        <v>15</v>
      </c>
      <c r="B696" s="1263"/>
      <c r="C696" s="1263"/>
      <c r="D696" s="1263"/>
      <c r="E696" s="1264"/>
      <c r="F696" s="1263"/>
      <c r="G696" s="1263"/>
      <c r="H696" s="1263"/>
      <c r="I696" s="1263"/>
      <c r="J696" s="1263"/>
      <c r="K696" s="1263"/>
      <c r="L696" s="1263"/>
      <c r="M696" s="1263"/>
      <c r="N696" s="1263"/>
      <c r="O696" s="1263"/>
      <c r="P696" s="1263"/>
      <c r="Q696" s="1263"/>
      <c r="R696" s="1263"/>
      <c r="S696" s="1263"/>
      <c r="T696" s="1263"/>
      <c r="U696" s="1263"/>
      <c r="V696" s="1263"/>
      <c r="W696" s="1263"/>
      <c r="X696" s="1263"/>
      <c r="Y696" s="1263"/>
      <c r="Z696" s="1263"/>
      <c r="AA696" s="1263"/>
    </row>
    <row r="697" spans="1:27" s="43" customFormat="1" ht="18" thickBot="1" x14ac:dyDescent="0.4">
      <c r="A697" s="1255">
        <v>14</v>
      </c>
      <c r="B697" s="1262" t="s">
        <v>157</v>
      </c>
      <c r="C697" s="1250" t="s">
        <v>166</v>
      </c>
      <c r="D697" s="1252">
        <v>0.25</v>
      </c>
      <c r="E697" s="945" t="s">
        <v>119</v>
      </c>
      <c r="F697" s="86" t="s">
        <v>52</v>
      </c>
      <c r="G697" s="49" t="s">
        <v>54</v>
      </c>
      <c r="H697" s="193"/>
      <c r="I697" s="16" t="s">
        <v>136</v>
      </c>
      <c r="J697" s="194" t="s">
        <v>137</v>
      </c>
      <c r="K697" s="25"/>
      <c r="L697" s="26">
        <v>10</v>
      </c>
      <c r="M697" s="26"/>
      <c r="N697" s="26"/>
      <c r="O697" s="26"/>
      <c r="P697" s="26"/>
      <c r="Q697" s="26"/>
      <c r="R697" s="26"/>
      <c r="S697" s="26"/>
      <c r="T697" s="26"/>
      <c r="U697" s="73"/>
      <c r="V697" s="26"/>
      <c r="W697" s="26"/>
      <c r="X697" s="26"/>
      <c r="Y697" s="26"/>
      <c r="Z697" s="26"/>
      <c r="AA697" s="36">
        <f t="shared" ref="AA697:AA701" si="136">SUM(K697:Z697)</f>
        <v>10</v>
      </c>
    </row>
    <row r="698" spans="1:27" s="43" customFormat="1" ht="18" thickBot="1" x14ac:dyDescent="0.55000000000000004">
      <c r="A698" s="1255"/>
      <c r="B698" s="1262"/>
      <c r="C698" s="1250"/>
      <c r="D698" s="1252"/>
      <c r="E698" s="833" t="s">
        <v>132</v>
      </c>
      <c r="F698" s="74" t="s">
        <v>52</v>
      </c>
      <c r="G698" s="16" t="s">
        <v>83</v>
      </c>
      <c r="H698" s="16"/>
      <c r="I698" s="17">
        <v>4</v>
      </c>
      <c r="J698" s="217">
        <v>18</v>
      </c>
      <c r="K698" s="151"/>
      <c r="L698" s="19">
        <v>28</v>
      </c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63"/>
      <c r="AA698" s="100">
        <f>SUM(K698:Z698)</f>
        <v>28</v>
      </c>
    </row>
    <row r="699" spans="1:27" s="43" customFormat="1" ht="18" thickBot="1" x14ac:dyDescent="0.4">
      <c r="A699" s="1255"/>
      <c r="B699" s="1262"/>
      <c r="C699" s="1250"/>
      <c r="D699" s="1252"/>
      <c r="E699" s="946" t="s">
        <v>100</v>
      </c>
      <c r="F699" s="243" t="s">
        <v>52</v>
      </c>
      <c r="G699" s="543" t="s">
        <v>54</v>
      </c>
      <c r="H699" s="90"/>
      <c r="I699" s="538" t="s">
        <v>101</v>
      </c>
      <c r="J699" s="370" t="s">
        <v>101</v>
      </c>
      <c r="K699" s="542"/>
      <c r="L699" s="539"/>
      <c r="M699" s="539"/>
      <c r="N699" s="539"/>
      <c r="O699" s="539"/>
      <c r="P699" s="539"/>
      <c r="Q699" s="539"/>
      <c r="R699" s="539"/>
      <c r="S699" s="539">
        <v>6</v>
      </c>
      <c r="T699" s="539"/>
      <c r="U699" s="540"/>
      <c r="V699" s="539"/>
      <c r="W699" s="539"/>
      <c r="X699" s="539"/>
      <c r="Y699" s="539"/>
      <c r="Z699" s="541"/>
      <c r="AA699" s="37">
        <f t="shared" si="136"/>
        <v>6</v>
      </c>
    </row>
    <row r="700" spans="1:27" s="43" customFormat="1" ht="18" thickBot="1" x14ac:dyDescent="0.4">
      <c r="A700" s="1255"/>
      <c r="B700" s="1262"/>
      <c r="C700" s="1250"/>
      <c r="D700" s="1252"/>
      <c r="E700" s="947" t="s">
        <v>138</v>
      </c>
      <c r="F700" s="353" t="s">
        <v>52</v>
      </c>
      <c r="G700" s="543" t="s">
        <v>54</v>
      </c>
      <c r="H700" s="90"/>
      <c r="I700" s="538" t="s">
        <v>136</v>
      </c>
      <c r="J700" s="103" t="s">
        <v>139</v>
      </c>
      <c r="K700" s="542"/>
      <c r="L700" s="539"/>
      <c r="M700" s="539"/>
      <c r="N700" s="539"/>
      <c r="O700" s="539"/>
      <c r="P700" s="539"/>
      <c r="Q700" s="539"/>
      <c r="R700" s="539"/>
      <c r="S700" s="539">
        <v>10</v>
      </c>
      <c r="T700" s="539"/>
      <c r="U700" s="540"/>
      <c r="V700" s="539"/>
      <c r="W700" s="539"/>
      <c r="X700" s="539"/>
      <c r="Y700" s="539"/>
      <c r="Z700" s="541"/>
      <c r="AA700" s="37">
        <f t="shared" si="136"/>
        <v>10</v>
      </c>
    </row>
    <row r="701" spans="1:27" s="43" customFormat="1" ht="35.65" thickBot="1" x14ac:dyDescent="0.4">
      <c r="A701" s="1255"/>
      <c r="B701" s="1262"/>
      <c r="C701" s="1250"/>
      <c r="D701" s="1252"/>
      <c r="E701" s="916" t="s">
        <v>140</v>
      </c>
      <c r="F701" s="791" t="s">
        <v>52</v>
      </c>
      <c r="G701" s="626" t="s">
        <v>54</v>
      </c>
      <c r="H701" s="792"/>
      <c r="I701" s="793" t="s">
        <v>136</v>
      </c>
      <c r="J701" s="794" t="s">
        <v>107</v>
      </c>
      <c r="K701" s="684"/>
      <c r="L701" s="711"/>
      <c r="M701" s="711"/>
      <c r="N701" s="711"/>
      <c r="O701" s="711"/>
      <c r="P701" s="711"/>
      <c r="Q701" s="711"/>
      <c r="R701" s="711"/>
      <c r="S701" s="711"/>
      <c r="T701" s="711"/>
      <c r="U701" s="711"/>
      <c r="V701" s="711"/>
      <c r="W701" s="711">
        <v>20</v>
      </c>
      <c r="X701" s="52"/>
      <c r="Y701" s="52"/>
      <c r="Z701" s="67"/>
      <c r="AA701" s="37">
        <f t="shared" si="136"/>
        <v>20</v>
      </c>
    </row>
    <row r="702" spans="1:27" s="43" customFormat="1" ht="35.65" thickBot="1" x14ac:dyDescent="0.4">
      <c r="A702" s="1255"/>
      <c r="B702" s="1262"/>
      <c r="C702" s="1250"/>
      <c r="D702" s="1252"/>
      <c r="E702" s="904" t="s">
        <v>148</v>
      </c>
      <c r="F702" s="698" t="s">
        <v>52</v>
      </c>
      <c r="G702" s="563" t="s">
        <v>54</v>
      </c>
      <c r="H702" s="563"/>
      <c r="I702" s="563">
        <v>4</v>
      </c>
      <c r="J702" s="616">
        <v>18</v>
      </c>
      <c r="K702" s="615"/>
      <c r="L702" s="615"/>
      <c r="M702" s="615"/>
      <c r="N702" s="615"/>
      <c r="O702" s="615"/>
      <c r="P702" s="615"/>
      <c r="Q702" s="615"/>
      <c r="R702" s="615"/>
      <c r="S702" s="615"/>
      <c r="T702" s="615"/>
      <c r="U702" s="615"/>
      <c r="V702" s="615"/>
      <c r="W702" s="615">
        <v>5.94</v>
      </c>
      <c r="X702" s="615"/>
      <c r="Y702" s="615"/>
      <c r="Z702" s="655"/>
      <c r="AA702" s="803">
        <f t="shared" ref="AA702" si="137">SUM(K702:Z702)</f>
        <v>5.94</v>
      </c>
    </row>
    <row r="703" spans="1:27" s="43" customFormat="1" ht="20.25" thickBot="1" x14ac:dyDescent="0.4">
      <c r="A703" s="1255"/>
      <c r="B703" s="1262"/>
      <c r="C703" s="1250"/>
      <c r="D703" s="1252"/>
      <c r="E703" s="189" t="s">
        <v>55</v>
      </c>
      <c r="F703" s="46"/>
      <c r="G703" s="31"/>
      <c r="H703" s="31"/>
      <c r="I703" s="31"/>
      <c r="J703" s="32"/>
      <c r="K703" s="178">
        <f t="shared" ref="K703:AA703" si="138">SUM(K697:K702)</f>
        <v>0</v>
      </c>
      <c r="L703" s="178">
        <f t="shared" si="138"/>
        <v>38</v>
      </c>
      <c r="M703" s="178">
        <f t="shared" si="138"/>
        <v>0</v>
      </c>
      <c r="N703" s="178">
        <f t="shared" si="138"/>
        <v>0</v>
      </c>
      <c r="O703" s="178">
        <f t="shared" si="138"/>
        <v>0</v>
      </c>
      <c r="P703" s="178">
        <f t="shared" si="138"/>
        <v>0</v>
      </c>
      <c r="Q703" s="178">
        <f t="shared" si="138"/>
        <v>0</v>
      </c>
      <c r="R703" s="178">
        <f t="shared" si="138"/>
        <v>0</v>
      </c>
      <c r="S703" s="178">
        <f t="shared" si="138"/>
        <v>16</v>
      </c>
      <c r="T703" s="178">
        <f t="shared" si="138"/>
        <v>0</v>
      </c>
      <c r="U703" s="178">
        <f t="shared" si="138"/>
        <v>0</v>
      </c>
      <c r="V703" s="178">
        <f t="shared" si="138"/>
        <v>0</v>
      </c>
      <c r="W703" s="178">
        <f t="shared" si="138"/>
        <v>25.94</v>
      </c>
      <c r="X703" s="178">
        <f t="shared" si="138"/>
        <v>0</v>
      </c>
      <c r="Y703" s="178">
        <f t="shared" si="138"/>
        <v>0</v>
      </c>
      <c r="Z703" s="134">
        <f t="shared" si="138"/>
        <v>0</v>
      </c>
      <c r="AA703" s="183">
        <f t="shared" si="138"/>
        <v>79.94</v>
      </c>
    </row>
    <row r="704" spans="1:27" s="43" customFormat="1" ht="18" thickBot="1" x14ac:dyDescent="0.4">
      <c r="A704" s="1255"/>
      <c r="B704" s="1262"/>
      <c r="C704" s="1250"/>
      <c r="D704" s="1252"/>
      <c r="E704" s="485"/>
      <c r="F704" s="42"/>
      <c r="G704" s="7"/>
      <c r="H704" s="7"/>
      <c r="I704" s="7"/>
      <c r="J704" s="8"/>
      <c r="K704" s="6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8"/>
      <c r="AA704" s="177">
        <f>SUM(K704:Z704)</f>
        <v>0</v>
      </c>
    </row>
    <row r="705" spans="1:27" s="43" customFormat="1" ht="20.25" thickBot="1" x14ac:dyDescent="0.55000000000000004">
      <c r="A705" s="1255"/>
      <c r="B705" s="1262"/>
      <c r="C705" s="1250"/>
      <c r="D705" s="1252"/>
      <c r="E705" s="132" t="s">
        <v>56</v>
      </c>
      <c r="F705" s="133"/>
      <c r="G705" s="34"/>
      <c r="H705" s="34"/>
      <c r="I705" s="34"/>
      <c r="J705" s="134"/>
      <c r="K705" s="33">
        <f t="shared" ref="K705:AA705" si="139">SUM(K704:K704)</f>
        <v>0</v>
      </c>
      <c r="L705" s="34">
        <f t="shared" si="139"/>
        <v>0</v>
      </c>
      <c r="M705" s="34">
        <f t="shared" si="139"/>
        <v>0</v>
      </c>
      <c r="N705" s="34">
        <f t="shared" si="139"/>
        <v>0</v>
      </c>
      <c r="O705" s="34">
        <f t="shared" si="139"/>
        <v>0</v>
      </c>
      <c r="P705" s="34">
        <f t="shared" si="139"/>
        <v>0</v>
      </c>
      <c r="Q705" s="34">
        <f t="shared" si="139"/>
        <v>0</v>
      </c>
      <c r="R705" s="34">
        <f t="shared" si="139"/>
        <v>0</v>
      </c>
      <c r="S705" s="34">
        <f t="shared" si="139"/>
        <v>0</v>
      </c>
      <c r="T705" s="34">
        <f t="shared" si="139"/>
        <v>0</v>
      </c>
      <c r="U705" s="34">
        <f t="shared" si="139"/>
        <v>0</v>
      </c>
      <c r="V705" s="34">
        <f t="shared" si="139"/>
        <v>0</v>
      </c>
      <c r="W705" s="34">
        <f t="shared" si="139"/>
        <v>0</v>
      </c>
      <c r="X705" s="34">
        <f t="shared" si="139"/>
        <v>0</v>
      </c>
      <c r="Y705" s="34">
        <f t="shared" si="139"/>
        <v>0</v>
      </c>
      <c r="Z705" s="134">
        <f t="shared" si="139"/>
        <v>0</v>
      </c>
      <c r="AA705" s="135">
        <f t="shared" si="139"/>
        <v>0</v>
      </c>
    </row>
    <row r="706" spans="1:27" s="43" customFormat="1" ht="20.25" thickBot="1" x14ac:dyDescent="0.5">
      <c r="A706" s="1255"/>
      <c r="B706" s="1262"/>
      <c r="C706" s="1250"/>
      <c r="D706" s="1248"/>
      <c r="E706" s="150" t="s">
        <v>59</v>
      </c>
      <c r="F706" s="462"/>
      <c r="G706" s="142"/>
      <c r="H706" s="142"/>
      <c r="I706" s="142"/>
      <c r="J706" s="143"/>
      <c r="K706" s="144">
        <f t="shared" ref="K706:AA706" si="140">SUM(,K705,K703)</f>
        <v>0</v>
      </c>
      <c r="L706" s="144">
        <f t="shared" si="140"/>
        <v>38</v>
      </c>
      <c r="M706" s="144">
        <f t="shared" si="140"/>
        <v>0</v>
      </c>
      <c r="N706" s="144">
        <f t="shared" si="140"/>
        <v>0</v>
      </c>
      <c r="O706" s="144">
        <f t="shared" si="140"/>
        <v>0</v>
      </c>
      <c r="P706" s="144">
        <f t="shared" si="140"/>
        <v>0</v>
      </c>
      <c r="Q706" s="144">
        <f t="shared" si="140"/>
        <v>0</v>
      </c>
      <c r="R706" s="144">
        <f t="shared" si="140"/>
        <v>0</v>
      </c>
      <c r="S706" s="144">
        <f t="shared" si="140"/>
        <v>16</v>
      </c>
      <c r="T706" s="144">
        <f t="shared" si="140"/>
        <v>0</v>
      </c>
      <c r="U706" s="144">
        <f t="shared" si="140"/>
        <v>0</v>
      </c>
      <c r="V706" s="144">
        <f t="shared" si="140"/>
        <v>0</v>
      </c>
      <c r="W706" s="180">
        <f t="shared" si="140"/>
        <v>25.94</v>
      </c>
      <c r="X706" s="144">
        <f t="shared" si="140"/>
        <v>0</v>
      </c>
      <c r="Y706" s="144">
        <f t="shared" si="140"/>
        <v>0</v>
      </c>
      <c r="Z706" s="144">
        <f t="shared" si="140"/>
        <v>0</v>
      </c>
      <c r="AA706" s="180">
        <f t="shared" si="140"/>
        <v>79.94</v>
      </c>
    </row>
    <row r="707" spans="1:27" s="43" customFormat="1" ht="17.649999999999999" thickBot="1" x14ac:dyDescent="0.5">
      <c r="A707" s="1255"/>
      <c r="B707" s="1262"/>
      <c r="C707" s="1250"/>
      <c r="D707" s="1248"/>
      <c r="E707" s="190"/>
      <c r="F707" s="191"/>
      <c r="G707" s="191"/>
      <c r="H707" s="191"/>
      <c r="I707" s="191"/>
      <c r="J707" s="192"/>
      <c r="K707" s="1257"/>
      <c r="L707" s="1257"/>
      <c r="M707" s="1257"/>
      <c r="N707" s="1257"/>
      <c r="O707" s="1257"/>
      <c r="P707" s="1257"/>
      <c r="Q707" s="1257"/>
      <c r="R707" s="1257"/>
      <c r="S707" s="1257"/>
      <c r="T707" s="1257"/>
      <c r="U707" s="1257"/>
      <c r="V707" s="1257"/>
      <c r="W707" s="1257"/>
      <c r="X707" s="1257"/>
      <c r="Y707" s="1257"/>
      <c r="Z707" s="1257"/>
      <c r="AA707" s="1276">
        <f>SUM(AA683,AA706)</f>
        <v>131.94</v>
      </c>
    </row>
    <row r="708" spans="1:27" s="43" customFormat="1" ht="21" customHeight="1" thickBot="1" x14ac:dyDescent="0.5">
      <c r="A708" s="1255"/>
      <c r="B708" s="1262"/>
      <c r="C708" s="1250"/>
      <c r="D708" s="1248"/>
      <c r="E708" s="141" t="s">
        <v>60</v>
      </c>
      <c r="F708" s="1257"/>
      <c r="G708" s="1257"/>
      <c r="H708" s="1257"/>
      <c r="I708" s="1257"/>
      <c r="J708" s="1257"/>
      <c r="K708" s="180">
        <f t="shared" ref="K708:Z708" si="141">SUM(K706,K683)</f>
        <v>0</v>
      </c>
      <c r="L708" s="180">
        <f t="shared" si="141"/>
        <v>90</v>
      </c>
      <c r="M708" s="180">
        <f t="shared" si="141"/>
        <v>0</v>
      </c>
      <c r="N708" s="180">
        <f t="shared" si="141"/>
        <v>0</v>
      </c>
      <c r="O708" s="180">
        <f t="shared" si="141"/>
        <v>0</v>
      </c>
      <c r="P708" s="180">
        <f t="shared" si="141"/>
        <v>0</v>
      </c>
      <c r="Q708" s="180">
        <f t="shared" si="141"/>
        <v>0</v>
      </c>
      <c r="R708" s="180">
        <f t="shared" si="141"/>
        <v>0</v>
      </c>
      <c r="S708" s="180">
        <f t="shared" si="141"/>
        <v>16</v>
      </c>
      <c r="T708" s="180">
        <f t="shared" si="141"/>
        <v>0</v>
      </c>
      <c r="U708" s="180">
        <f t="shared" si="141"/>
        <v>0</v>
      </c>
      <c r="V708" s="180">
        <f t="shared" si="141"/>
        <v>0</v>
      </c>
      <c r="W708" s="180">
        <f t="shared" si="141"/>
        <v>25.94</v>
      </c>
      <c r="X708" s="180">
        <f t="shared" si="141"/>
        <v>0</v>
      </c>
      <c r="Y708" s="180">
        <f t="shared" si="141"/>
        <v>0</v>
      </c>
      <c r="Z708" s="180">
        <f t="shared" si="141"/>
        <v>0</v>
      </c>
      <c r="AA708" s="1276"/>
    </row>
    <row r="709" spans="1:27" s="43" customFormat="1" ht="17.649999999999999" x14ac:dyDescent="0.5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  <c r="AA709" s="145"/>
    </row>
    <row r="710" spans="1:27" s="43" customFormat="1" ht="17.649999999999999" x14ac:dyDescent="0.5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  <c r="AA710" s="145"/>
    </row>
    <row r="711" spans="1:27" s="43" customFormat="1" ht="21" customHeight="1" x14ac:dyDescent="0.5">
      <c r="A711" s="1247" t="s">
        <v>195</v>
      </c>
      <c r="B711" s="1247"/>
      <c r="C711" s="1247"/>
      <c r="D711" s="1247"/>
      <c r="E711" s="1247"/>
      <c r="F711" s="1247"/>
      <c r="G711" s="1247"/>
      <c r="H711" s="1247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T711" s="145"/>
      <c r="U711" s="145"/>
      <c r="V711" s="145"/>
      <c r="W711" s="145"/>
      <c r="X711" s="145"/>
      <c r="Y711" s="145"/>
      <c r="Z711" s="145"/>
      <c r="AA711" s="145"/>
    </row>
    <row r="712" spans="1:27" s="43" customFormat="1" ht="17.649999999999999" x14ac:dyDescent="0.5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85"/>
      <c r="L712" s="145"/>
      <c r="M712" s="145"/>
      <c r="N712" s="145"/>
      <c r="O712" s="145"/>
      <c r="P712" s="145"/>
      <c r="Q712" s="145"/>
      <c r="R712" s="145"/>
      <c r="S712" s="146" t="s">
        <v>193</v>
      </c>
      <c r="T712" s="145"/>
      <c r="U712" s="145"/>
      <c r="V712" s="145"/>
      <c r="W712" s="145"/>
      <c r="X712" s="145"/>
      <c r="Y712" s="145"/>
      <c r="Z712" s="145"/>
      <c r="AA712" s="145"/>
    </row>
    <row r="713" spans="1:27" s="43" customFormat="1" ht="17.649999999999999" x14ac:dyDescent="0.5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  <c r="AA713" s="145"/>
    </row>
    <row r="714" spans="1:27" s="43" customFormat="1" ht="17.649999999999999" x14ac:dyDescent="0.5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  <c r="AA714" s="145"/>
    </row>
    <row r="715" spans="1:27" s="43" customFormat="1" ht="17.649999999999999" x14ac:dyDescent="0.5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T715" s="145"/>
      <c r="U715" s="145"/>
      <c r="V715" s="145"/>
      <c r="W715" s="145"/>
      <c r="X715" s="145"/>
      <c r="Y715" s="145"/>
      <c r="Z715" s="145"/>
      <c r="AA715" s="145"/>
    </row>
    <row r="716" spans="1:27" s="43" customFormat="1" ht="17.649999999999999" x14ac:dyDescent="0.5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6" t="s">
        <v>194</v>
      </c>
      <c r="T716" s="145"/>
      <c r="U716" s="145"/>
      <c r="V716" s="145"/>
      <c r="W716" s="145"/>
      <c r="X716" s="145"/>
      <c r="Y716" s="145"/>
      <c r="Z716" s="145"/>
      <c r="AA716" s="145"/>
    </row>
    <row r="717" spans="1:27" s="43" customFormat="1" ht="17.649999999999999" x14ac:dyDescent="0.5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  <c r="AA717" s="145"/>
    </row>
    <row r="718" spans="1:27" s="43" customFormat="1" ht="14.25" customHeight="1" x14ac:dyDescent="0.35"/>
    <row r="719" spans="1:27" s="43" customFormat="1" ht="17.25" x14ac:dyDescent="0.45">
      <c r="A719" s="1258" t="s">
        <v>0</v>
      </c>
      <c r="B719" s="1258"/>
      <c r="C719" s="1258"/>
      <c r="D719" s="1258"/>
      <c r="E719" s="1258"/>
      <c r="F719" s="1258"/>
      <c r="G719" s="1258"/>
      <c r="H719" s="1258"/>
      <c r="I719" s="1258"/>
      <c r="J719" s="1258"/>
      <c r="K719" s="1258"/>
      <c r="L719" s="1258"/>
      <c r="M719" s="1258"/>
      <c r="N719" s="1258"/>
      <c r="O719" s="1258"/>
      <c r="P719" s="1258"/>
      <c r="Q719" s="1258"/>
      <c r="R719" s="1258"/>
      <c r="S719" s="1258"/>
      <c r="T719" s="1258"/>
      <c r="U719" s="1258"/>
      <c r="V719" s="1258"/>
      <c r="W719" s="1258"/>
      <c r="X719" s="1258"/>
      <c r="Y719" s="1258"/>
      <c r="Z719" s="1258"/>
      <c r="AA719" s="1258"/>
    </row>
    <row r="720" spans="1:27" s="43" customFormat="1" x14ac:dyDescent="0.35"/>
    <row r="721" spans="1:27" s="43" customFormat="1" ht="17.25" x14ac:dyDescent="0.45">
      <c r="A721" s="1258" t="s">
        <v>88</v>
      </c>
      <c r="B721" s="1258"/>
      <c r="C721" s="1258"/>
      <c r="D721" s="1258"/>
      <c r="E721" s="1258"/>
      <c r="F721" s="1258"/>
      <c r="G721" s="1258"/>
      <c r="H721" s="1258"/>
      <c r="I721" s="1258"/>
      <c r="J721" s="1258"/>
      <c r="K721" s="1258"/>
      <c r="L721" s="1258"/>
      <c r="M721" s="1258"/>
      <c r="N721" s="1258"/>
      <c r="O721" s="1258"/>
      <c r="P721" s="1258"/>
      <c r="Q721" s="1258"/>
      <c r="R721" s="1258"/>
      <c r="S721" s="1258"/>
      <c r="T721" s="1258"/>
      <c r="U721" s="1258"/>
      <c r="V721" s="1258"/>
      <c r="W721" s="1258"/>
      <c r="X721" s="1258"/>
      <c r="Y721" s="1258"/>
      <c r="Z721" s="1258"/>
      <c r="AA721" s="1258"/>
    </row>
    <row r="722" spans="1:27" s="43" customFormat="1" ht="13.15" thickBot="1" x14ac:dyDescent="0.4"/>
    <row r="723" spans="1:27" s="43" customFormat="1" ht="17.649999999999999" thickBot="1" x14ac:dyDescent="0.4">
      <c r="A723" s="1248" t="s">
        <v>1</v>
      </c>
      <c r="B723" s="1256" t="s">
        <v>34</v>
      </c>
      <c r="C723" s="1256" t="s">
        <v>3</v>
      </c>
      <c r="D723" s="1248" t="s">
        <v>4</v>
      </c>
      <c r="E723" s="1257" t="s">
        <v>35</v>
      </c>
      <c r="F723" s="1248" t="s">
        <v>5</v>
      </c>
      <c r="G723" s="1248" t="s">
        <v>36</v>
      </c>
      <c r="H723" s="1248" t="s">
        <v>37</v>
      </c>
      <c r="I723" s="1248" t="s">
        <v>7</v>
      </c>
      <c r="J723" s="1248" t="s">
        <v>38</v>
      </c>
      <c r="K723" s="1257" t="s">
        <v>8</v>
      </c>
      <c r="L723" s="1257"/>
      <c r="M723" s="1257"/>
      <c r="N723" s="1257"/>
      <c r="O723" s="1257"/>
      <c r="P723" s="1257"/>
      <c r="Q723" s="1257"/>
      <c r="R723" s="1257"/>
      <c r="S723" s="1257"/>
      <c r="T723" s="1257"/>
      <c r="U723" s="1257"/>
      <c r="V723" s="1257"/>
      <c r="W723" s="1257"/>
      <c r="X723" s="1257"/>
      <c r="Y723" s="1257"/>
      <c r="Z723" s="1257"/>
      <c r="AA723" s="1248" t="s">
        <v>11</v>
      </c>
    </row>
    <row r="724" spans="1:27" s="43" customFormat="1" ht="175.15" thickBot="1" x14ac:dyDescent="0.4">
      <c r="A724" s="1270"/>
      <c r="B724" s="1268"/>
      <c r="C724" s="1268"/>
      <c r="D724" s="1270"/>
      <c r="E724" s="1283"/>
      <c r="F724" s="1270"/>
      <c r="G724" s="1270"/>
      <c r="H724" s="1270"/>
      <c r="I724" s="1270"/>
      <c r="J724" s="1270"/>
      <c r="K724" s="463" t="s">
        <v>9</v>
      </c>
      <c r="L724" s="460" t="s">
        <v>39</v>
      </c>
      <c r="M724" s="463" t="s">
        <v>10</v>
      </c>
      <c r="N724" s="463" t="s">
        <v>40</v>
      </c>
      <c r="O724" s="460" t="s">
        <v>41</v>
      </c>
      <c r="P724" s="463" t="s">
        <v>42</v>
      </c>
      <c r="Q724" s="460" t="s">
        <v>61</v>
      </c>
      <c r="R724" s="460" t="s">
        <v>44</v>
      </c>
      <c r="S724" s="463" t="s">
        <v>45</v>
      </c>
      <c r="T724" s="463" t="s">
        <v>46</v>
      </c>
      <c r="U724" s="463" t="s">
        <v>47</v>
      </c>
      <c r="V724" s="463" t="s">
        <v>48</v>
      </c>
      <c r="W724" s="463" t="s">
        <v>49</v>
      </c>
      <c r="X724" s="463" t="s">
        <v>50</v>
      </c>
      <c r="Y724" s="463" t="s">
        <v>51</v>
      </c>
      <c r="Z724" s="460" t="s">
        <v>69</v>
      </c>
      <c r="AA724" s="1270"/>
    </row>
    <row r="725" spans="1:27" s="43" customFormat="1" ht="17.649999999999999" thickBot="1" x14ac:dyDescent="0.5">
      <c r="A725" s="1308" t="s">
        <v>31</v>
      </c>
      <c r="B725" s="1309"/>
      <c r="C725" s="1309"/>
      <c r="D725" s="1309"/>
      <c r="E725" s="1309"/>
      <c r="F725" s="1309"/>
      <c r="G725" s="1309"/>
      <c r="H725" s="1309"/>
      <c r="I725" s="1309"/>
      <c r="J725" s="1309"/>
      <c r="K725" s="1309"/>
      <c r="L725" s="1309"/>
      <c r="M725" s="1309"/>
      <c r="N725" s="1309"/>
      <c r="O725" s="1309"/>
      <c r="P725" s="1309"/>
      <c r="Q725" s="1309"/>
      <c r="R725" s="1309"/>
      <c r="S725" s="1309"/>
      <c r="T725" s="1309"/>
      <c r="U725" s="1309"/>
      <c r="V725" s="1309"/>
      <c r="W725" s="1309"/>
      <c r="X725" s="1309"/>
      <c r="Y725" s="1309"/>
      <c r="Z725" s="1309"/>
      <c r="AA725" s="1310"/>
    </row>
    <row r="726" spans="1:27" s="43" customFormat="1" ht="18" thickBot="1" x14ac:dyDescent="0.4">
      <c r="A726" s="1255"/>
      <c r="B726" s="1262"/>
      <c r="C726" s="1250"/>
      <c r="D726" s="1252"/>
      <c r="E726" s="946"/>
      <c r="F726" s="726"/>
      <c r="G726" s="646"/>
      <c r="H726" s="549"/>
      <c r="I726" s="550"/>
      <c r="J726" s="963"/>
      <c r="K726" s="964"/>
      <c r="L726" s="650"/>
      <c r="M726" s="650"/>
      <c r="N726" s="650"/>
      <c r="O726" s="650"/>
      <c r="P726" s="704"/>
      <c r="Q726" s="650"/>
      <c r="R726" s="650"/>
      <c r="S726" s="650"/>
      <c r="T726" s="650"/>
      <c r="U726" s="650"/>
      <c r="V726" s="650"/>
      <c r="W726" s="650"/>
      <c r="X726" s="650"/>
      <c r="Y726" s="650"/>
      <c r="Z726" s="651"/>
      <c r="AA726" s="1005">
        <f t="shared" ref="AA726:AA727" si="142">SUM(K726:Z726)</f>
        <v>0</v>
      </c>
    </row>
    <row r="727" spans="1:27" s="43" customFormat="1" ht="18" thickBot="1" x14ac:dyDescent="0.4">
      <c r="A727" s="1255"/>
      <c r="B727" s="1262"/>
      <c r="C727" s="1250"/>
      <c r="D727" s="1252"/>
      <c r="E727" s="583"/>
      <c r="F727" s="243"/>
      <c r="G727" s="878"/>
      <c r="H727" s="90"/>
      <c r="I727" s="91"/>
      <c r="J727" s="92"/>
      <c r="K727" s="513"/>
      <c r="L727" s="514"/>
      <c r="M727" s="514"/>
      <c r="N727" s="514"/>
      <c r="O727" s="514"/>
      <c r="P727" s="514"/>
      <c r="Q727" s="514"/>
      <c r="R727" s="514"/>
      <c r="S727" s="514"/>
      <c r="T727" s="514"/>
      <c r="U727" s="514"/>
      <c r="V727" s="514"/>
      <c r="W727" s="82"/>
      <c r="X727" s="82"/>
      <c r="Y727" s="82"/>
      <c r="Z727" s="60"/>
      <c r="AA727" s="99">
        <f t="shared" si="142"/>
        <v>0</v>
      </c>
    </row>
    <row r="728" spans="1:27" s="43" customFormat="1" ht="18" thickBot="1" x14ac:dyDescent="0.4">
      <c r="A728" s="1255"/>
      <c r="B728" s="1262"/>
      <c r="C728" s="1250"/>
      <c r="D728" s="1252"/>
      <c r="E728" s="500"/>
      <c r="F728" s="748"/>
      <c r="G728" s="749"/>
      <c r="H728" s="550"/>
      <c r="I728" s="551"/>
      <c r="J728" s="587"/>
      <c r="K728" s="580"/>
      <c r="L728" s="553"/>
      <c r="M728" s="658"/>
      <c r="N728" s="788"/>
      <c r="O728" s="789"/>
      <c r="P728" s="553"/>
      <c r="Q728" s="789"/>
      <c r="R728" s="658"/>
      <c r="S728" s="789"/>
      <c r="T728" s="789"/>
      <c r="U728" s="553"/>
      <c r="V728" s="658"/>
      <c r="W728" s="788"/>
      <c r="X728" s="789"/>
      <c r="Y728" s="658"/>
      <c r="Z728" s="584"/>
      <c r="AA728" s="556">
        <f>SUM(K728:Z728)</f>
        <v>0</v>
      </c>
    </row>
    <row r="729" spans="1:27" s="43" customFormat="1" ht="18" thickBot="1" x14ac:dyDescent="0.4">
      <c r="A729" s="1255"/>
      <c r="B729" s="1262"/>
      <c r="C729" s="1250"/>
      <c r="D729" s="1252"/>
      <c r="E729" s="834"/>
      <c r="F729" s="748"/>
      <c r="G729" s="749"/>
      <c r="H729" s="612"/>
      <c r="I729" s="551"/>
      <c r="J729" s="587"/>
      <c r="K729" s="580"/>
      <c r="L729" s="553"/>
      <c r="M729" s="658"/>
      <c r="N729" s="788"/>
      <c r="O729" s="789"/>
      <c r="P729" s="789"/>
      <c r="Q729" s="789"/>
      <c r="R729" s="658"/>
      <c r="S729" s="789"/>
      <c r="T729" s="789"/>
      <c r="U729" s="553"/>
      <c r="V729" s="658"/>
      <c r="W729" s="788"/>
      <c r="X729" s="789"/>
      <c r="Y729" s="658"/>
      <c r="Z729" s="584"/>
      <c r="AA729" s="856">
        <f>SUM(K729:Z729)</f>
        <v>0</v>
      </c>
    </row>
    <row r="730" spans="1:27" s="43" customFormat="1" ht="18" thickBot="1" x14ac:dyDescent="0.4">
      <c r="A730" s="1255"/>
      <c r="B730" s="1262"/>
      <c r="C730" s="1250"/>
      <c r="D730" s="1252"/>
      <c r="E730" s="618" t="s">
        <v>55</v>
      </c>
      <c r="F730" s="201"/>
      <c r="G730" s="749"/>
      <c r="H730" s="202"/>
      <c r="I730" s="202"/>
      <c r="J730" s="203"/>
      <c r="K730" s="204">
        <f t="shared" ref="K730:Z730" si="143">SUM(K726:K727)</f>
        <v>0</v>
      </c>
      <c r="L730" s="209">
        <f t="shared" si="143"/>
        <v>0</v>
      </c>
      <c r="M730" s="209">
        <f t="shared" si="143"/>
        <v>0</v>
      </c>
      <c r="N730" s="355">
        <f t="shared" si="143"/>
        <v>0</v>
      </c>
      <c r="O730" s="210">
        <f t="shared" si="143"/>
        <v>0</v>
      </c>
      <c r="P730" s="210">
        <f t="shared" si="143"/>
        <v>0</v>
      </c>
      <c r="Q730" s="210">
        <f t="shared" si="143"/>
        <v>0</v>
      </c>
      <c r="R730" s="209">
        <f t="shared" si="143"/>
        <v>0</v>
      </c>
      <c r="S730" s="210">
        <f t="shared" si="143"/>
        <v>0</v>
      </c>
      <c r="T730" s="210">
        <f t="shared" si="143"/>
        <v>0</v>
      </c>
      <c r="U730" s="210">
        <f t="shared" si="143"/>
        <v>0</v>
      </c>
      <c r="V730" s="209">
        <f t="shared" si="143"/>
        <v>0</v>
      </c>
      <c r="W730" s="355">
        <f t="shared" si="143"/>
        <v>0</v>
      </c>
      <c r="X730" s="210">
        <f t="shared" si="143"/>
        <v>0</v>
      </c>
      <c r="Y730" s="209">
        <f t="shared" si="143"/>
        <v>0</v>
      </c>
      <c r="Z730" s="355">
        <f t="shared" si="143"/>
        <v>0</v>
      </c>
      <c r="AA730" s="211">
        <f>SUM(AA726:AA729)</f>
        <v>0</v>
      </c>
    </row>
    <row r="731" spans="1:27" s="43" customFormat="1" ht="18" thickBot="1" x14ac:dyDescent="0.4">
      <c r="A731" s="1255"/>
      <c r="B731" s="1262"/>
      <c r="C731" s="1250"/>
      <c r="D731" s="1252"/>
      <c r="E731" s="83"/>
      <c r="F731" s="59"/>
      <c r="G731" s="212"/>
      <c r="H731" s="16"/>
      <c r="I731" s="213"/>
      <c r="J731" s="20"/>
      <c r="K731" s="50"/>
      <c r="L731" s="19"/>
      <c r="M731" s="19"/>
      <c r="N731" s="19"/>
      <c r="O731" s="19"/>
      <c r="P731" s="72"/>
      <c r="Q731" s="19"/>
      <c r="R731" s="19"/>
      <c r="S731" s="19"/>
      <c r="T731" s="19"/>
      <c r="U731" s="19"/>
      <c r="V731" s="19"/>
      <c r="W731" s="19"/>
      <c r="X731" s="19"/>
      <c r="Y731" s="19"/>
      <c r="Z731" s="20"/>
      <c r="AA731" s="56">
        <f t="shared" ref="AA731:AA732" si="144">SUM(K731:Z731)</f>
        <v>0</v>
      </c>
    </row>
    <row r="732" spans="1:27" s="43" customFormat="1" ht="18" thickBot="1" x14ac:dyDescent="0.4">
      <c r="A732" s="1255"/>
      <c r="B732" s="1262"/>
      <c r="C732" s="1250"/>
      <c r="D732" s="1252"/>
      <c r="E732" s="44"/>
      <c r="F732" s="42"/>
      <c r="G732" s="7"/>
      <c r="H732" s="7"/>
      <c r="I732" s="7"/>
      <c r="J732" s="8"/>
      <c r="K732" s="50"/>
      <c r="L732" s="19"/>
      <c r="M732" s="19"/>
      <c r="N732" s="19"/>
      <c r="O732" s="19"/>
      <c r="P732" s="72"/>
      <c r="Q732" s="19"/>
      <c r="R732" s="19"/>
      <c r="S732" s="19"/>
      <c r="T732" s="19"/>
      <c r="U732" s="19"/>
      <c r="V732" s="19"/>
      <c r="W732" s="19"/>
      <c r="X732" s="19"/>
      <c r="Y732" s="19"/>
      <c r="Z732" s="20"/>
      <c r="AA732" s="56">
        <f t="shared" si="144"/>
        <v>0</v>
      </c>
    </row>
    <row r="733" spans="1:27" s="43" customFormat="1" ht="18" thickBot="1" x14ac:dyDescent="0.55000000000000004">
      <c r="A733" s="1255"/>
      <c r="B733" s="1262"/>
      <c r="C733" s="1250"/>
      <c r="D733" s="1252"/>
      <c r="E733" s="47"/>
      <c r="F733" s="42"/>
      <c r="G733" s="7"/>
      <c r="H733" s="7"/>
      <c r="I733" s="7"/>
      <c r="J733" s="8"/>
      <c r="K733" s="6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8"/>
      <c r="AA733" s="131"/>
    </row>
    <row r="734" spans="1:27" s="43" customFormat="1" ht="20.25" thickBot="1" x14ac:dyDescent="0.55000000000000004">
      <c r="A734" s="1255"/>
      <c r="B734" s="1262"/>
      <c r="C734" s="1250"/>
      <c r="D734" s="1252"/>
      <c r="E734" s="132" t="s">
        <v>56</v>
      </c>
      <c r="F734" s="133"/>
      <c r="G734" s="34"/>
      <c r="H734" s="34"/>
      <c r="I734" s="34"/>
      <c r="J734" s="134"/>
      <c r="K734" s="214">
        <f t="shared" ref="K734:AA734" si="145">SUM(K731:K733)</f>
        <v>0</v>
      </c>
      <c r="L734" s="215">
        <f t="shared" si="145"/>
        <v>0</v>
      </c>
      <c r="M734" s="215">
        <f t="shared" si="145"/>
        <v>0</v>
      </c>
      <c r="N734" s="215">
        <f t="shared" si="145"/>
        <v>0</v>
      </c>
      <c r="O734" s="215">
        <f t="shared" si="145"/>
        <v>0</v>
      </c>
      <c r="P734" s="215">
        <f t="shared" si="145"/>
        <v>0</v>
      </c>
      <c r="Q734" s="215">
        <f t="shared" si="145"/>
        <v>0</v>
      </c>
      <c r="R734" s="215">
        <f t="shared" si="145"/>
        <v>0</v>
      </c>
      <c r="S734" s="215">
        <f t="shared" si="145"/>
        <v>0</v>
      </c>
      <c r="T734" s="215">
        <f t="shared" si="145"/>
        <v>0</v>
      </c>
      <c r="U734" s="215">
        <f t="shared" si="145"/>
        <v>0</v>
      </c>
      <c r="V734" s="215">
        <f t="shared" si="145"/>
        <v>0</v>
      </c>
      <c r="W734" s="215">
        <f t="shared" si="145"/>
        <v>0</v>
      </c>
      <c r="X734" s="215">
        <f t="shared" si="145"/>
        <v>0</v>
      </c>
      <c r="Y734" s="215">
        <f t="shared" si="145"/>
        <v>0</v>
      </c>
      <c r="Z734" s="216">
        <f t="shared" si="145"/>
        <v>0</v>
      </c>
      <c r="AA734" s="184">
        <f t="shared" si="145"/>
        <v>0</v>
      </c>
    </row>
    <row r="735" spans="1:27" s="43" customFormat="1" ht="20.25" thickBot="1" x14ac:dyDescent="0.5">
      <c r="A735" s="1255"/>
      <c r="B735" s="1262"/>
      <c r="C735" s="1250"/>
      <c r="D735" s="1248"/>
      <c r="E735" s="150" t="s">
        <v>58</v>
      </c>
      <c r="F735" s="462"/>
      <c r="G735" s="142"/>
      <c r="H735" s="142"/>
      <c r="I735" s="142"/>
      <c r="J735" s="206"/>
      <c r="K735" s="207">
        <f t="shared" ref="K735:AA735" si="146">SUM(,K734,K730)</f>
        <v>0</v>
      </c>
      <c r="L735" s="208">
        <f t="shared" si="146"/>
        <v>0</v>
      </c>
      <c r="M735" s="208">
        <f t="shared" si="146"/>
        <v>0</v>
      </c>
      <c r="N735" s="208">
        <f t="shared" si="146"/>
        <v>0</v>
      </c>
      <c r="O735" s="208">
        <f t="shared" si="146"/>
        <v>0</v>
      </c>
      <c r="P735" s="208">
        <f t="shared" si="146"/>
        <v>0</v>
      </c>
      <c r="Q735" s="208">
        <f t="shared" si="146"/>
        <v>0</v>
      </c>
      <c r="R735" s="208">
        <f t="shared" si="146"/>
        <v>0</v>
      </c>
      <c r="S735" s="208">
        <f t="shared" si="146"/>
        <v>0</v>
      </c>
      <c r="T735" s="208">
        <f t="shared" si="146"/>
        <v>0</v>
      </c>
      <c r="U735" s="208">
        <f t="shared" si="146"/>
        <v>0</v>
      </c>
      <c r="V735" s="208">
        <f t="shared" si="146"/>
        <v>0</v>
      </c>
      <c r="W735" s="208">
        <f t="shared" si="146"/>
        <v>0</v>
      </c>
      <c r="X735" s="208">
        <f t="shared" si="146"/>
        <v>0</v>
      </c>
      <c r="Y735" s="208">
        <f t="shared" si="146"/>
        <v>0</v>
      </c>
      <c r="Z735" s="208">
        <f t="shared" si="146"/>
        <v>0</v>
      </c>
      <c r="AA735" s="208">
        <f t="shared" si="146"/>
        <v>0</v>
      </c>
    </row>
    <row r="736" spans="1:27" s="43" customFormat="1" ht="17.649999999999999" x14ac:dyDescent="0.5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  <c r="AA736" s="145"/>
    </row>
    <row r="737" spans="1:27" s="43" customFormat="1" ht="17.649999999999999" x14ac:dyDescent="0.5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  <c r="AA737" s="145"/>
    </row>
    <row r="738" spans="1:27" s="43" customFormat="1" ht="17.649999999999999" x14ac:dyDescent="0.5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6"/>
      <c r="T738" s="145"/>
      <c r="U738" s="145"/>
      <c r="V738" s="145"/>
      <c r="W738" s="145"/>
      <c r="X738" s="145"/>
      <c r="Y738" s="145"/>
      <c r="Z738" s="145"/>
      <c r="AA738" s="145"/>
    </row>
    <row r="739" spans="1:27" s="43" customFormat="1" ht="17.649999999999999" x14ac:dyDescent="0.5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  <c r="AA739" s="145"/>
    </row>
    <row r="740" spans="1:27" s="43" customFormat="1" ht="17.649999999999999" x14ac:dyDescent="0.5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  <c r="AA740" s="145"/>
    </row>
    <row r="741" spans="1:27" s="43" customFormat="1" ht="17.649999999999999" x14ac:dyDescent="0.5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  <c r="AA741" s="145"/>
    </row>
    <row r="742" spans="1:27" s="43" customFormat="1" ht="17.649999999999999" x14ac:dyDescent="0.5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6"/>
      <c r="T742" s="145"/>
      <c r="U742" s="145"/>
      <c r="V742" s="145"/>
      <c r="W742" s="145"/>
      <c r="X742" s="145"/>
      <c r="Y742" s="145"/>
      <c r="Z742" s="145"/>
      <c r="AA742" s="145"/>
    </row>
    <row r="743" spans="1:27" s="43" customFormat="1" ht="17.649999999999999" x14ac:dyDescent="0.5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  <c r="AA743" s="145"/>
    </row>
    <row r="744" spans="1:27" s="43" customFormat="1" ht="17.649999999999999" x14ac:dyDescent="0.5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  <c r="AA744" s="145"/>
    </row>
    <row r="745" spans="1:27" s="43" customFormat="1" ht="13.15" thickBot="1" x14ac:dyDescent="0.4"/>
    <row r="746" spans="1:27" s="43" customFormat="1" ht="17.649999999999999" thickBot="1" x14ac:dyDescent="0.4">
      <c r="A746" s="1270" t="s">
        <v>1</v>
      </c>
      <c r="B746" s="1268" t="s">
        <v>34</v>
      </c>
      <c r="C746" s="1268" t="s">
        <v>3</v>
      </c>
      <c r="D746" s="1270" t="s">
        <v>4</v>
      </c>
      <c r="E746" s="1283" t="s">
        <v>35</v>
      </c>
      <c r="F746" s="1270" t="s">
        <v>5</v>
      </c>
      <c r="G746" s="1270" t="s">
        <v>36</v>
      </c>
      <c r="H746" s="1270" t="s">
        <v>37</v>
      </c>
      <c r="I746" s="1270" t="s">
        <v>7</v>
      </c>
      <c r="J746" s="1270" t="s">
        <v>38</v>
      </c>
      <c r="K746" s="1285" t="s">
        <v>8</v>
      </c>
      <c r="L746" s="1286"/>
      <c r="M746" s="1286"/>
      <c r="N746" s="1286"/>
      <c r="O746" s="1286"/>
      <c r="P746" s="1286"/>
      <c r="Q746" s="1286"/>
      <c r="R746" s="1286"/>
      <c r="S746" s="1286"/>
      <c r="T746" s="1286"/>
      <c r="U746" s="1286"/>
      <c r="V746" s="1286"/>
      <c r="W746" s="1286"/>
      <c r="X746" s="1286"/>
      <c r="Y746" s="1286"/>
      <c r="Z746" s="1287"/>
      <c r="AA746" s="1270" t="s">
        <v>11</v>
      </c>
    </row>
    <row r="747" spans="1:27" ht="175.15" thickBot="1" x14ac:dyDescent="0.4">
      <c r="A747" s="1271"/>
      <c r="B747" s="1269"/>
      <c r="C747" s="1269"/>
      <c r="D747" s="1271"/>
      <c r="E747" s="1284"/>
      <c r="F747" s="1271"/>
      <c r="G747" s="1271"/>
      <c r="H747" s="1271"/>
      <c r="I747" s="1271"/>
      <c r="J747" s="1271"/>
      <c r="K747" s="461" t="s">
        <v>9</v>
      </c>
      <c r="L747" s="130" t="s">
        <v>39</v>
      </c>
      <c r="M747" s="461" t="s">
        <v>10</v>
      </c>
      <c r="N747" s="461" t="s">
        <v>40</v>
      </c>
      <c r="O747" s="130" t="s">
        <v>41</v>
      </c>
      <c r="P747" s="461" t="s">
        <v>42</v>
      </c>
      <c r="Q747" s="130" t="s">
        <v>61</v>
      </c>
      <c r="R747" s="130" t="s">
        <v>44</v>
      </c>
      <c r="S747" s="461" t="s">
        <v>45</v>
      </c>
      <c r="T747" s="461" t="s">
        <v>46</v>
      </c>
      <c r="U747" s="461" t="s">
        <v>47</v>
      </c>
      <c r="V747" s="461" t="s">
        <v>48</v>
      </c>
      <c r="W747" s="461" t="s">
        <v>49</v>
      </c>
      <c r="X747" s="461" t="s">
        <v>50</v>
      </c>
      <c r="Y747" s="461" t="s">
        <v>51</v>
      </c>
      <c r="Z747" s="130" t="s">
        <v>69</v>
      </c>
      <c r="AA747" s="1271"/>
    </row>
    <row r="748" spans="1:27" ht="17.649999999999999" thickBot="1" x14ac:dyDescent="0.5">
      <c r="A748" s="1306" t="s">
        <v>15</v>
      </c>
      <c r="B748" s="1307"/>
      <c r="C748" s="1307"/>
      <c r="D748" s="1307"/>
      <c r="E748" s="1289"/>
      <c r="F748" s="1289"/>
      <c r="G748" s="1289"/>
      <c r="H748" s="1289"/>
      <c r="I748" s="1289"/>
      <c r="J748" s="1289"/>
      <c r="K748" s="1307"/>
      <c r="L748" s="1307"/>
      <c r="M748" s="1307"/>
      <c r="N748" s="1307"/>
      <c r="O748" s="1307"/>
      <c r="P748" s="1307"/>
      <c r="Q748" s="1307"/>
      <c r="R748" s="1307"/>
      <c r="S748" s="1307"/>
      <c r="T748" s="1307"/>
      <c r="U748" s="1307"/>
      <c r="V748" s="1307"/>
      <c r="W748" s="1307"/>
      <c r="X748" s="1307"/>
      <c r="Y748" s="1307"/>
      <c r="Z748" s="1307"/>
      <c r="AA748" s="1290"/>
    </row>
    <row r="749" spans="1:27" s="43" customFormat="1" ht="17.649999999999999" x14ac:dyDescent="0.35">
      <c r="A749" s="1292"/>
      <c r="B749" s="1294"/>
      <c r="C749" s="1281"/>
      <c r="D749" s="1297">
        <v>0.25</v>
      </c>
      <c r="E749" s="888"/>
      <c r="F749" s="609"/>
      <c r="G749" s="640"/>
      <c r="H749" s="785"/>
      <c r="I749" s="569"/>
      <c r="J749" s="786"/>
      <c r="K749" s="649"/>
      <c r="L749" s="650"/>
      <c r="M749" s="650"/>
      <c r="N749" s="650"/>
      <c r="O749" s="650"/>
      <c r="P749" s="704"/>
      <c r="Q749" s="650"/>
      <c r="R749" s="650"/>
      <c r="S749" s="650"/>
      <c r="T749" s="650"/>
      <c r="U749" s="650"/>
      <c r="V749" s="650"/>
      <c r="W749" s="650"/>
      <c r="X749" s="650"/>
      <c r="Y749" s="650"/>
      <c r="Z749" s="651"/>
      <c r="AA749" s="841">
        <f t="shared" ref="AA749:AA753" si="147">SUM(K749:Z749)</f>
        <v>0</v>
      </c>
    </row>
    <row r="750" spans="1:27" s="43" customFormat="1" ht="17.649999999999999" x14ac:dyDescent="0.35">
      <c r="A750" s="1292"/>
      <c r="B750" s="1294"/>
      <c r="C750" s="1281"/>
      <c r="D750" s="1297"/>
      <c r="E750" s="583"/>
      <c r="F750" s="243"/>
      <c r="G750" s="790"/>
      <c r="H750" s="90"/>
      <c r="I750" s="91"/>
      <c r="J750" s="92"/>
      <c r="K750" s="80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2"/>
      <c r="X750" s="12"/>
      <c r="Y750" s="12"/>
      <c r="Z750" s="60"/>
      <c r="AA750" s="99">
        <f t="shared" si="147"/>
        <v>0</v>
      </c>
    </row>
    <row r="751" spans="1:27" s="248" customFormat="1" ht="17.649999999999999" x14ac:dyDescent="0.35">
      <c r="A751" s="1292"/>
      <c r="B751" s="1294"/>
      <c r="C751" s="1281"/>
      <c r="D751" s="1297"/>
      <c r="E751" s="500"/>
      <c r="F751" s="114"/>
      <c r="G751" s="242"/>
      <c r="H751" s="241"/>
      <c r="I751" s="97"/>
      <c r="J751" s="239"/>
      <c r="K751" s="80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2"/>
      <c r="X751" s="12"/>
      <c r="Y751" s="12"/>
      <c r="Z751" s="60"/>
      <c r="AA751" s="344">
        <f t="shared" si="147"/>
        <v>0</v>
      </c>
    </row>
    <row r="752" spans="1:27" s="248" customFormat="1" ht="17.649999999999999" x14ac:dyDescent="0.35">
      <c r="A752" s="1292"/>
      <c r="B752" s="1294"/>
      <c r="C752" s="1281"/>
      <c r="D752" s="1297"/>
      <c r="E752" s="129"/>
      <c r="F752" s="114"/>
      <c r="G752" s="242"/>
      <c r="H752" s="241"/>
      <c r="I752" s="97"/>
      <c r="J752" s="239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11"/>
      <c r="X752" s="11"/>
      <c r="Y752" s="11"/>
      <c r="Z752" s="291"/>
      <c r="AA752" s="506">
        <f t="shared" si="147"/>
        <v>0</v>
      </c>
    </row>
    <row r="753" spans="1:27" ht="17.649999999999999" x14ac:dyDescent="0.35">
      <c r="A753" s="1292"/>
      <c r="B753" s="1294"/>
      <c r="C753" s="1281"/>
      <c r="D753" s="1297"/>
      <c r="E753" s="129"/>
      <c r="F753" s="114"/>
      <c r="G753" s="242"/>
      <c r="H753" s="241"/>
      <c r="I753" s="97"/>
      <c r="J753" s="239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11"/>
      <c r="X753" s="11"/>
      <c r="Y753" s="11"/>
      <c r="Z753" s="291"/>
      <c r="AA753" s="344">
        <f t="shared" si="147"/>
        <v>0</v>
      </c>
    </row>
    <row r="754" spans="1:27" ht="20.25" thickBot="1" x14ac:dyDescent="0.4">
      <c r="A754" s="1292"/>
      <c r="B754" s="1294"/>
      <c r="C754" s="1281"/>
      <c r="D754" s="1297"/>
      <c r="E754" s="284" t="s">
        <v>55</v>
      </c>
      <c r="F754" s="285"/>
      <c r="G754" s="202"/>
      <c r="H754" s="202"/>
      <c r="I754" s="202"/>
      <c r="J754" s="203"/>
      <c r="K754" s="182">
        <f t="shared" ref="K754:Z754" si="148">SUM(K749:K753)</f>
        <v>0</v>
      </c>
      <c r="L754" s="182">
        <f t="shared" si="148"/>
        <v>0</v>
      </c>
      <c r="M754" s="182">
        <f t="shared" si="148"/>
        <v>0</v>
      </c>
      <c r="N754" s="182">
        <f t="shared" si="148"/>
        <v>0</v>
      </c>
      <c r="O754" s="182">
        <f t="shared" si="148"/>
        <v>0</v>
      </c>
      <c r="P754" s="182">
        <f t="shared" si="148"/>
        <v>0</v>
      </c>
      <c r="Q754" s="182">
        <f t="shared" si="148"/>
        <v>0</v>
      </c>
      <c r="R754" s="507">
        <f t="shared" si="148"/>
        <v>0</v>
      </c>
      <c r="S754" s="182">
        <f t="shared" si="148"/>
        <v>0</v>
      </c>
      <c r="T754" s="182">
        <f t="shared" si="148"/>
        <v>0</v>
      </c>
      <c r="U754" s="182">
        <f t="shared" si="148"/>
        <v>0</v>
      </c>
      <c r="V754" s="182">
        <f t="shared" si="148"/>
        <v>0</v>
      </c>
      <c r="W754" s="182">
        <f t="shared" si="148"/>
        <v>0</v>
      </c>
      <c r="X754" s="182">
        <f t="shared" si="148"/>
        <v>0</v>
      </c>
      <c r="Y754" s="182">
        <f t="shared" si="148"/>
        <v>0</v>
      </c>
      <c r="Z754" s="182">
        <f t="shared" si="148"/>
        <v>0</v>
      </c>
      <c r="AA754" s="508">
        <f>SUM(AA748:AA753)</f>
        <v>0</v>
      </c>
    </row>
    <row r="755" spans="1:27" s="248" customFormat="1" ht="17.649999999999999" x14ac:dyDescent="0.35">
      <c r="A755" s="1292"/>
      <c r="B755" s="1294"/>
      <c r="C755" s="1281"/>
      <c r="D755" s="1297"/>
      <c r="E755" s="512"/>
      <c r="F755" s="513"/>
      <c r="G755" s="514"/>
      <c r="H755" s="514"/>
      <c r="I755" s="514"/>
      <c r="J755" s="517"/>
      <c r="K755" s="57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58"/>
      <c r="AA755" s="56">
        <f>SUM(K755:Z755)</f>
        <v>0</v>
      </c>
    </row>
    <row r="756" spans="1:27" s="248" customFormat="1" ht="17.649999999999999" x14ac:dyDescent="0.35">
      <c r="A756" s="1292"/>
      <c r="B756" s="1294"/>
      <c r="C756" s="1281"/>
      <c r="D756" s="1297"/>
      <c r="E756" s="352"/>
      <c r="F756" s="516"/>
      <c r="G756" s="469"/>
      <c r="H756" s="469"/>
      <c r="I756" s="469"/>
      <c r="J756" s="515"/>
      <c r="K756" s="57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58"/>
      <c r="AA756" s="56">
        <f>SUM(K756:Z756)</f>
        <v>0</v>
      </c>
    </row>
    <row r="757" spans="1:27" s="248" customFormat="1" ht="17.649999999999999" x14ac:dyDescent="0.35">
      <c r="A757" s="1292"/>
      <c r="B757" s="1294"/>
      <c r="C757" s="1281"/>
      <c r="D757" s="1297"/>
      <c r="E757" s="352"/>
      <c r="F757" s="509"/>
      <c r="G757" s="510"/>
      <c r="H757" s="510"/>
      <c r="I757" s="510"/>
      <c r="J757" s="511"/>
      <c r="K757" s="57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58"/>
      <c r="AA757" s="501">
        <f>SUM(K757:Z757)</f>
        <v>0</v>
      </c>
    </row>
    <row r="758" spans="1:27" ht="17.649999999999999" x14ac:dyDescent="0.35">
      <c r="A758" s="1292"/>
      <c r="B758" s="1294"/>
      <c r="C758" s="1281"/>
      <c r="D758" s="1297"/>
      <c r="E758" s="292"/>
      <c r="F758" s="80"/>
      <c r="G758" s="48"/>
      <c r="H758" s="48"/>
      <c r="I758" s="48"/>
      <c r="J758" s="58"/>
      <c r="K758" s="57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58"/>
      <c r="AA758" s="520">
        <f>SUM(K758:Z758)</f>
        <v>0</v>
      </c>
    </row>
    <row r="759" spans="1:27" ht="20.25" thickBot="1" x14ac:dyDescent="0.55000000000000004">
      <c r="A759" s="1292"/>
      <c r="B759" s="1294"/>
      <c r="C759" s="1281"/>
      <c r="D759" s="1297"/>
      <c r="E759" s="132" t="s">
        <v>56</v>
      </c>
      <c r="F759" s="133"/>
      <c r="G759" s="34"/>
      <c r="H759" s="34"/>
      <c r="I759" s="34"/>
      <c r="J759" s="134"/>
      <c r="K759" s="518">
        <f t="shared" ref="K759:AA759" si="149">SUM(K755:K758)</f>
        <v>0</v>
      </c>
      <c r="L759" s="519">
        <f t="shared" si="149"/>
        <v>0</v>
      </c>
      <c r="M759" s="519">
        <f t="shared" si="149"/>
        <v>0</v>
      </c>
      <c r="N759" s="519">
        <f t="shared" si="149"/>
        <v>0</v>
      </c>
      <c r="O759" s="519">
        <f t="shared" si="149"/>
        <v>0</v>
      </c>
      <c r="P759" s="519">
        <f t="shared" si="149"/>
        <v>0</v>
      </c>
      <c r="Q759" s="519">
        <f t="shared" si="149"/>
        <v>0</v>
      </c>
      <c r="R759" s="519">
        <f t="shared" si="149"/>
        <v>0</v>
      </c>
      <c r="S759" s="519">
        <f t="shared" si="149"/>
        <v>0</v>
      </c>
      <c r="T759" s="519">
        <f t="shared" si="149"/>
        <v>0</v>
      </c>
      <c r="U759" s="519">
        <f t="shared" si="149"/>
        <v>0</v>
      </c>
      <c r="V759" s="519">
        <f t="shared" si="149"/>
        <v>0</v>
      </c>
      <c r="W759" s="519">
        <f t="shared" si="149"/>
        <v>0</v>
      </c>
      <c r="X759" s="519">
        <f t="shared" si="149"/>
        <v>0</v>
      </c>
      <c r="Y759" s="519">
        <f t="shared" si="149"/>
        <v>0</v>
      </c>
      <c r="Z759" s="133">
        <f t="shared" si="149"/>
        <v>0</v>
      </c>
      <c r="AA759" s="835">
        <f t="shared" si="149"/>
        <v>0</v>
      </c>
    </row>
    <row r="760" spans="1:27" ht="20.25" thickBot="1" x14ac:dyDescent="0.5">
      <c r="A760" s="1292"/>
      <c r="B760" s="1294"/>
      <c r="C760" s="1281"/>
      <c r="D760" s="1322"/>
      <c r="E760" s="150" t="s">
        <v>59</v>
      </c>
      <c r="F760" s="462"/>
      <c r="G760" s="142"/>
      <c r="H760" s="142"/>
      <c r="I760" s="142"/>
      <c r="J760" s="143"/>
      <c r="K760" s="180">
        <f t="shared" ref="K760:AA760" si="150">SUM(,K759,K754)</f>
        <v>0</v>
      </c>
      <c r="L760" s="180">
        <f t="shared" si="150"/>
        <v>0</v>
      </c>
      <c r="M760" s="180">
        <f t="shared" si="150"/>
        <v>0</v>
      </c>
      <c r="N760" s="180">
        <f t="shared" si="150"/>
        <v>0</v>
      </c>
      <c r="O760" s="180">
        <f t="shared" si="150"/>
        <v>0</v>
      </c>
      <c r="P760" s="180">
        <f t="shared" si="150"/>
        <v>0</v>
      </c>
      <c r="Q760" s="180">
        <f t="shared" si="150"/>
        <v>0</v>
      </c>
      <c r="R760" s="180">
        <f t="shared" si="150"/>
        <v>0</v>
      </c>
      <c r="S760" s="180">
        <f t="shared" si="150"/>
        <v>0</v>
      </c>
      <c r="T760" s="180">
        <f t="shared" si="150"/>
        <v>0</v>
      </c>
      <c r="U760" s="180">
        <f t="shared" si="150"/>
        <v>0</v>
      </c>
      <c r="V760" s="180">
        <f t="shared" si="150"/>
        <v>0</v>
      </c>
      <c r="W760" s="180">
        <f t="shared" si="150"/>
        <v>0</v>
      </c>
      <c r="X760" s="180">
        <f t="shared" si="150"/>
        <v>0</v>
      </c>
      <c r="Y760" s="180">
        <f t="shared" si="150"/>
        <v>0</v>
      </c>
      <c r="Z760" s="180">
        <f t="shared" si="150"/>
        <v>0</v>
      </c>
      <c r="AA760" s="181">
        <f t="shared" si="150"/>
        <v>0</v>
      </c>
    </row>
    <row r="761" spans="1:27" ht="17.649999999999999" thickBot="1" x14ac:dyDescent="0.5">
      <c r="A761" s="1292"/>
      <c r="B761" s="1294"/>
      <c r="C761" s="1281"/>
      <c r="D761" s="1322"/>
      <c r="E761" s="190"/>
      <c r="F761" s="191"/>
      <c r="G761" s="191"/>
      <c r="H761" s="191"/>
      <c r="I761" s="191"/>
      <c r="J761" s="192"/>
      <c r="K761" s="1285"/>
      <c r="L761" s="1286"/>
      <c r="M761" s="1286"/>
      <c r="N761" s="1286"/>
      <c r="O761" s="1286"/>
      <c r="P761" s="1286"/>
      <c r="Q761" s="1286"/>
      <c r="R761" s="1286"/>
      <c r="S761" s="1286"/>
      <c r="T761" s="1286"/>
      <c r="U761" s="1286"/>
      <c r="V761" s="1286"/>
      <c r="W761" s="1286"/>
      <c r="X761" s="1286"/>
      <c r="Y761" s="1286"/>
      <c r="Z761" s="1287"/>
      <c r="AA761" s="1323">
        <f>SUM(AA760,AA659)</f>
        <v>29.1</v>
      </c>
    </row>
    <row r="762" spans="1:27" ht="20.25" thickBot="1" x14ac:dyDescent="0.5">
      <c r="A762" s="1254"/>
      <c r="B762" s="1261"/>
      <c r="C762" s="1249"/>
      <c r="D762" s="1271"/>
      <c r="E762" s="141" t="s">
        <v>60</v>
      </c>
      <c r="F762" s="1285"/>
      <c r="G762" s="1286"/>
      <c r="H762" s="1286"/>
      <c r="I762" s="1286"/>
      <c r="J762" s="1287"/>
      <c r="K762" s="180">
        <f t="shared" ref="K762:Z762" si="151">SUM(K760,K659)</f>
        <v>1</v>
      </c>
      <c r="L762" s="180">
        <f t="shared" si="151"/>
        <v>6</v>
      </c>
      <c r="M762" s="180">
        <f t="shared" si="151"/>
        <v>0</v>
      </c>
      <c r="N762" s="180">
        <f t="shared" si="151"/>
        <v>11</v>
      </c>
      <c r="O762" s="180">
        <f t="shared" si="151"/>
        <v>2.5</v>
      </c>
      <c r="P762" s="180">
        <f t="shared" si="151"/>
        <v>0</v>
      </c>
      <c r="Q762" s="181">
        <f t="shared" si="151"/>
        <v>8.6</v>
      </c>
      <c r="R762" s="180">
        <f t="shared" si="151"/>
        <v>0</v>
      </c>
      <c r="S762" s="180">
        <f t="shared" si="151"/>
        <v>0</v>
      </c>
      <c r="T762" s="180">
        <f t="shared" si="151"/>
        <v>0</v>
      </c>
      <c r="U762" s="180">
        <f t="shared" si="151"/>
        <v>0</v>
      </c>
      <c r="V762" s="180">
        <f t="shared" si="151"/>
        <v>0</v>
      </c>
      <c r="W762" s="180">
        <f t="shared" si="151"/>
        <v>0</v>
      </c>
      <c r="X762" s="180">
        <f t="shared" si="151"/>
        <v>0</v>
      </c>
      <c r="Y762" s="180">
        <f t="shared" si="151"/>
        <v>0</v>
      </c>
      <c r="Z762" s="180">
        <f t="shared" si="151"/>
        <v>0</v>
      </c>
      <c r="AA762" s="1324"/>
    </row>
    <row r="763" spans="1:27" ht="17.649999999999999" x14ac:dyDescent="0.5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  <c r="AA763" s="145"/>
    </row>
    <row r="764" spans="1:27" ht="17.649999999999999" x14ac:dyDescent="0.5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  <c r="AA764" s="145"/>
    </row>
    <row r="765" spans="1:27" s="43" customFormat="1" ht="17.649999999999999" x14ac:dyDescent="0.5">
      <c r="A765" s="1247" t="s">
        <v>195</v>
      </c>
      <c r="B765" s="1247"/>
      <c r="C765" s="1247"/>
      <c r="D765" s="1247"/>
      <c r="E765" s="1247"/>
      <c r="F765" s="1247"/>
      <c r="G765" s="1247"/>
      <c r="H765" s="1247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  <c r="AA765" s="145"/>
    </row>
    <row r="766" spans="1:27" s="43" customFormat="1" ht="17.649999999999999" x14ac:dyDescent="0.5">
      <c r="A766" s="1311"/>
      <c r="B766" s="1311"/>
      <c r="C766" s="1311"/>
      <c r="D766" s="1311"/>
      <c r="E766" s="1311"/>
      <c r="F766" s="1311"/>
      <c r="G766" s="1311"/>
      <c r="H766" s="1311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6" t="s">
        <v>193</v>
      </c>
      <c r="T766" s="145"/>
      <c r="U766" s="145"/>
      <c r="V766" s="145"/>
      <c r="W766" s="145"/>
      <c r="X766" s="145"/>
      <c r="Y766" s="145"/>
      <c r="Z766" s="145"/>
      <c r="AA766" s="145"/>
    </row>
    <row r="767" spans="1:27" s="43" customFormat="1" ht="17.649999999999999" x14ac:dyDescent="0.5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  <c r="AA767" s="145"/>
    </row>
    <row r="768" spans="1:27" s="43" customFormat="1" ht="17.649999999999999" x14ac:dyDescent="0.5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  <c r="AA768" s="145"/>
    </row>
    <row r="769" spans="1:27" s="43" customFormat="1" ht="17.649999999999999" x14ac:dyDescent="0.5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  <c r="AA769" s="145"/>
    </row>
    <row r="770" spans="1:27" s="43" customFormat="1" ht="17.649999999999999" x14ac:dyDescent="0.5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6" t="s">
        <v>194</v>
      </c>
      <c r="T770" s="145"/>
      <c r="U770" s="145"/>
      <c r="V770" s="145"/>
      <c r="W770" s="145"/>
      <c r="X770" s="145"/>
      <c r="Y770" s="145"/>
      <c r="Z770" s="145"/>
      <c r="AA770" s="145"/>
    </row>
    <row r="771" spans="1:27" s="43" customFormat="1" ht="17.649999999999999" x14ac:dyDescent="0.5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  <c r="AA771" s="145"/>
    </row>
    <row r="772" spans="1:27" s="43" customFormat="1" x14ac:dyDescent="0.35"/>
    <row r="773" spans="1:27" s="43" customFormat="1" x14ac:dyDescent="0.35"/>
  </sheetData>
  <sheetProtection selectLockedCells="1" selectUnlockedCells="1"/>
  <mergeCells count="515">
    <mergeCell ref="AA478:AA479"/>
    <mergeCell ref="A480:AA480"/>
    <mergeCell ref="A481:A497"/>
    <mergeCell ref="B481:B497"/>
    <mergeCell ref="C481:C497"/>
    <mergeCell ref="D481:D497"/>
    <mergeCell ref="A634:H634"/>
    <mergeCell ref="A662:H662"/>
    <mergeCell ref="A618:AA618"/>
    <mergeCell ref="A620:AA620"/>
    <mergeCell ref="A641:AA641"/>
    <mergeCell ref="A643:AA643"/>
    <mergeCell ref="A510:AA510"/>
    <mergeCell ref="A511:A524"/>
    <mergeCell ref="B511:B524"/>
    <mergeCell ref="C511:C524"/>
    <mergeCell ref="D511:D524"/>
    <mergeCell ref="K523:Z523"/>
    <mergeCell ref="AA523:AA524"/>
    <mergeCell ref="F524:J524"/>
    <mergeCell ref="A527:H527"/>
    <mergeCell ref="AA645:AA646"/>
    <mergeCell ref="A622:A623"/>
    <mergeCell ref="B622:B623"/>
    <mergeCell ref="A466:H466"/>
    <mergeCell ref="A423:AA423"/>
    <mergeCell ref="A424:A433"/>
    <mergeCell ref="A476:AA476"/>
    <mergeCell ref="A508:A509"/>
    <mergeCell ref="B508:B509"/>
    <mergeCell ref="C508:C509"/>
    <mergeCell ref="D508:D509"/>
    <mergeCell ref="E508:E509"/>
    <mergeCell ref="F508:F509"/>
    <mergeCell ref="G508:G509"/>
    <mergeCell ref="H508:H509"/>
    <mergeCell ref="I508:I509"/>
    <mergeCell ref="J508:J509"/>
    <mergeCell ref="K508:Z508"/>
    <mergeCell ref="AA508:AA509"/>
    <mergeCell ref="D478:D479"/>
    <mergeCell ref="E478:E479"/>
    <mergeCell ref="F478:F479"/>
    <mergeCell ref="G478:G479"/>
    <mergeCell ref="H478:H479"/>
    <mergeCell ref="I478:I479"/>
    <mergeCell ref="J478:J479"/>
    <mergeCell ref="K478:Z478"/>
    <mergeCell ref="J386:J387"/>
    <mergeCell ref="K386:Z386"/>
    <mergeCell ref="AA386:AA387"/>
    <mergeCell ref="A474:AA474"/>
    <mergeCell ref="A478:A479"/>
    <mergeCell ref="B478:B479"/>
    <mergeCell ref="C478:C479"/>
    <mergeCell ref="A388:AA388"/>
    <mergeCell ref="A389:A406"/>
    <mergeCell ref="B389:B406"/>
    <mergeCell ref="C389:C406"/>
    <mergeCell ref="D389:D406"/>
    <mergeCell ref="K405:Z405"/>
    <mergeCell ref="AA405:AA406"/>
    <mergeCell ref="F406:J406"/>
    <mergeCell ref="A409:H409"/>
    <mergeCell ref="A446:AA446"/>
    <mergeCell ref="A447:A463"/>
    <mergeCell ref="B447:B463"/>
    <mergeCell ref="C447:C463"/>
    <mergeCell ref="D447:D463"/>
    <mergeCell ref="K462:Z462"/>
    <mergeCell ref="AA462:AA463"/>
    <mergeCell ref="F463:J463"/>
    <mergeCell ref="A386:A387"/>
    <mergeCell ref="B386:B387"/>
    <mergeCell ref="C386:C387"/>
    <mergeCell ref="D386:D387"/>
    <mergeCell ref="E386:E387"/>
    <mergeCell ref="F386:F387"/>
    <mergeCell ref="G386:G387"/>
    <mergeCell ref="H386:H387"/>
    <mergeCell ref="I386:I387"/>
    <mergeCell ref="B444:B445"/>
    <mergeCell ref="C444:C445"/>
    <mergeCell ref="D444:D445"/>
    <mergeCell ref="E444:E445"/>
    <mergeCell ref="F444:F445"/>
    <mergeCell ref="A355:AA355"/>
    <mergeCell ref="A357:AA357"/>
    <mergeCell ref="A359:A360"/>
    <mergeCell ref="B359:B360"/>
    <mergeCell ref="C359:C360"/>
    <mergeCell ref="D359:D360"/>
    <mergeCell ref="E359:E360"/>
    <mergeCell ref="F359:F360"/>
    <mergeCell ref="G359:G360"/>
    <mergeCell ref="H359:H360"/>
    <mergeCell ref="I359:I360"/>
    <mergeCell ref="J359:J360"/>
    <mergeCell ref="K359:Z359"/>
    <mergeCell ref="AA359:AA360"/>
    <mergeCell ref="A361:AA361"/>
    <mergeCell ref="A362:A375"/>
    <mergeCell ref="B362:B375"/>
    <mergeCell ref="C362:C375"/>
    <mergeCell ref="D362:D375"/>
    <mergeCell ref="G444:G445"/>
    <mergeCell ref="H444:H445"/>
    <mergeCell ref="I444:I445"/>
    <mergeCell ref="J444:J445"/>
    <mergeCell ref="K444:Z444"/>
    <mergeCell ref="AA444:AA445"/>
    <mergeCell ref="A417:AA417"/>
    <mergeCell ref="A419:AA419"/>
    <mergeCell ref="A421:A422"/>
    <mergeCell ref="B421:B422"/>
    <mergeCell ref="C421:C422"/>
    <mergeCell ref="D421:D422"/>
    <mergeCell ref="E421:E422"/>
    <mergeCell ref="F421:F422"/>
    <mergeCell ref="G421:G422"/>
    <mergeCell ref="H421:H422"/>
    <mergeCell ref="I421:I422"/>
    <mergeCell ref="J421:J422"/>
    <mergeCell ref="K421:Z421"/>
    <mergeCell ref="AA421:AA422"/>
    <mergeCell ref="B424:B433"/>
    <mergeCell ref="C424:C433"/>
    <mergeCell ref="D424:D433"/>
    <mergeCell ref="A444:A445"/>
    <mergeCell ref="E283:J283"/>
    <mergeCell ref="K283:Z283"/>
    <mergeCell ref="AA283:AA284"/>
    <mergeCell ref="F284:J284"/>
    <mergeCell ref="H215:H216"/>
    <mergeCell ref="I215:I216"/>
    <mergeCell ref="J215:J216"/>
    <mergeCell ref="K215:Z215"/>
    <mergeCell ref="AA215:AA216"/>
    <mergeCell ref="A243:H243"/>
    <mergeCell ref="A78:AA78"/>
    <mergeCell ref="A80:AA80"/>
    <mergeCell ref="A251:AA251"/>
    <mergeCell ref="A253:AA253"/>
    <mergeCell ref="I255:I256"/>
    <mergeCell ref="J255:J256"/>
    <mergeCell ref="K255:Z255"/>
    <mergeCell ref="AA255:AA256"/>
    <mergeCell ref="A257:AA257"/>
    <mergeCell ref="I185:I186"/>
    <mergeCell ref="J185:J186"/>
    <mergeCell ref="K185:Z185"/>
    <mergeCell ref="AA185:AA186"/>
    <mergeCell ref="K169:Z169"/>
    <mergeCell ref="AA169:AA170"/>
    <mergeCell ref="E185:E186"/>
    <mergeCell ref="F185:F186"/>
    <mergeCell ref="G185:G186"/>
    <mergeCell ref="H185:H186"/>
    <mergeCell ref="D148:D149"/>
    <mergeCell ref="E148:E149"/>
    <mergeCell ref="F148:F149"/>
    <mergeCell ref="B120:B121"/>
    <mergeCell ref="C120:C121"/>
    <mergeCell ref="A70:H70"/>
    <mergeCell ref="A255:A256"/>
    <mergeCell ref="B255:B256"/>
    <mergeCell ref="C255:C256"/>
    <mergeCell ref="D255:D256"/>
    <mergeCell ref="E255:E256"/>
    <mergeCell ref="F255:F256"/>
    <mergeCell ref="G255:G256"/>
    <mergeCell ref="H255:H256"/>
    <mergeCell ref="A217:AA217"/>
    <mergeCell ref="A218:A240"/>
    <mergeCell ref="B218:B240"/>
    <mergeCell ref="C218:C240"/>
    <mergeCell ref="D218:D240"/>
    <mergeCell ref="E239:J239"/>
    <mergeCell ref="K239:Z239"/>
    <mergeCell ref="AA239:AA240"/>
    <mergeCell ref="F240:J240"/>
    <mergeCell ref="A187:AA187"/>
    <mergeCell ref="A188:A204"/>
    <mergeCell ref="B188:B204"/>
    <mergeCell ref="C188:C204"/>
    <mergeCell ref="D188:D204"/>
    <mergeCell ref="G215:G216"/>
    <mergeCell ref="A42:AA42"/>
    <mergeCell ref="A43:A67"/>
    <mergeCell ref="B43:B67"/>
    <mergeCell ref="C43:C67"/>
    <mergeCell ref="D43:D67"/>
    <mergeCell ref="E66:J66"/>
    <mergeCell ref="K66:Z66"/>
    <mergeCell ref="AA66:AA67"/>
    <mergeCell ref="F67:J67"/>
    <mergeCell ref="H6:H7"/>
    <mergeCell ref="I6:I7"/>
    <mergeCell ref="A8:AA8"/>
    <mergeCell ref="A9:A29"/>
    <mergeCell ref="B9:B29"/>
    <mergeCell ref="C9:C29"/>
    <mergeCell ref="D9:D29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J40:J41"/>
    <mergeCell ref="K40:Z40"/>
    <mergeCell ref="AA40:AA41"/>
    <mergeCell ref="A766:H766"/>
    <mergeCell ref="G645:G646"/>
    <mergeCell ref="H645:H646"/>
    <mergeCell ref="A648:A659"/>
    <mergeCell ref="B648:B659"/>
    <mergeCell ref="C648:C659"/>
    <mergeCell ref="D648:D659"/>
    <mergeCell ref="A647:AA647"/>
    <mergeCell ref="H746:H747"/>
    <mergeCell ref="I746:I747"/>
    <mergeCell ref="J746:J747"/>
    <mergeCell ref="K746:Z746"/>
    <mergeCell ref="AA746:AA747"/>
    <mergeCell ref="G746:G747"/>
    <mergeCell ref="D645:D646"/>
    <mergeCell ref="D749:D762"/>
    <mergeCell ref="K761:Z761"/>
    <mergeCell ref="A746:A747"/>
    <mergeCell ref="B746:B747"/>
    <mergeCell ref="C746:C747"/>
    <mergeCell ref="D746:D747"/>
    <mergeCell ref="AA761:AA762"/>
    <mergeCell ref="F762:J762"/>
    <mergeCell ref="A749:A762"/>
    <mergeCell ref="B749:B762"/>
    <mergeCell ref="C749:C762"/>
    <mergeCell ref="A748:AA748"/>
    <mergeCell ref="A726:A735"/>
    <mergeCell ref="B726:B735"/>
    <mergeCell ref="C726:C735"/>
    <mergeCell ref="D726:D735"/>
    <mergeCell ref="K723:Z723"/>
    <mergeCell ref="AA723:AA724"/>
    <mergeCell ref="F746:F747"/>
    <mergeCell ref="E746:E747"/>
    <mergeCell ref="A725:AA725"/>
    <mergeCell ref="E723:E724"/>
    <mergeCell ref="F723:F724"/>
    <mergeCell ref="G723:G724"/>
    <mergeCell ref="H723:H724"/>
    <mergeCell ref="I723:I724"/>
    <mergeCell ref="A624:AA624"/>
    <mergeCell ref="A625:A631"/>
    <mergeCell ref="B625:B631"/>
    <mergeCell ref="C625:C631"/>
    <mergeCell ref="D625:D631"/>
    <mergeCell ref="J723:J724"/>
    <mergeCell ref="A719:AA719"/>
    <mergeCell ref="A721:AA721"/>
    <mergeCell ref="A723:A724"/>
    <mergeCell ref="B723:B724"/>
    <mergeCell ref="C723:C724"/>
    <mergeCell ref="D723:D724"/>
    <mergeCell ref="J645:J646"/>
    <mergeCell ref="K645:Z645"/>
    <mergeCell ref="D674:D675"/>
    <mergeCell ref="B694:B695"/>
    <mergeCell ref="C694:C695"/>
    <mergeCell ref="D694:D695"/>
    <mergeCell ref="E694:E695"/>
    <mergeCell ref="F674:F675"/>
    <mergeCell ref="F694:F695"/>
    <mergeCell ref="E645:E646"/>
    <mergeCell ref="F645:F646"/>
    <mergeCell ref="I645:I646"/>
    <mergeCell ref="A326:AA326"/>
    <mergeCell ref="A327:A344"/>
    <mergeCell ref="B327:B344"/>
    <mergeCell ref="C327:C344"/>
    <mergeCell ref="D327:D344"/>
    <mergeCell ref="E343:J343"/>
    <mergeCell ref="K343:Z343"/>
    <mergeCell ref="AA343:AA344"/>
    <mergeCell ref="F344:J344"/>
    <mergeCell ref="A301:AA301"/>
    <mergeCell ref="A302:A313"/>
    <mergeCell ref="B302:B313"/>
    <mergeCell ref="C302:C313"/>
    <mergeCell ref="D302:D313"/>
    <mergeCell ref="G324:G325"/>
    <mergeCell ref="H324:H325"/>
    <mergeCell ref="I324:I325"/>
    <mergeCell ref="J324:J325"/>
    <mergeCell ref="K324:Z324"/>
    <mergeCell ref="AA324:AA325"/>
    <mergeCell ref="A324:A325"/>
    <mergeCell ref="B324:B325"/>
    <mergeCell ref="C324:C325"/>
    <mergeCell ref="D324:D325"/>
    <mergeCell ref="E324:E325"/>
    <mergeCell ref="F324:F325"/>
    <mergeCell ref="A295:AA295"/>
    <mergeCell ref="A297:AA297"/>
    <mergeCell ref="A299:A300"/>
    <mergeCell ref="B299:B300"/>
    <mergeCell ref="C299:C300"/>
    <mergeCell ref="D299:D300"/>
    <mergeCell ref="E299:E300"/>
    <mergeCell ref="F299:F300"/>
    <mergeCell ref="G299:G300"/>
    <mergeCell ref="H299:H300"/>
    <mergeCell ref="I299:I300"/>
    <mergeCell ref="J299:J300"/>
    <mergeCell ref="K299:Z299"/>
    <mergeCell ref="AA299:AA300"/>
    <mergeCell ref="A287:H287"/>
    <mergeCell ref="A288:H288"/>
    <mergeCell ref="A258:A284"/>
    <mergeCell ref="B258:B284"/>
    <mergeCell ref="C258:C284"/>
    <mergeCell ref="D258:D284"/>
    <mergeCell ref="A151:A170"/>
    <mergeCell ref="B151:B170"/>
    <mergeCell ref="C151:C170"/>
    <mergeCell ref="D151:D170"/>
    <mergeCell ref="E169:J169"/>
    <mergeCell ref="F170:J170"/>
    <mergeCell ref="A215:A216"/>
    <mergeCell ref="B215:B216"/>
    <mergeCell ref="C215:C216"/>
    <mergeCell ref="D215:D216"/>
    <mergeCell ref="E215:E216"/>
    <mergeCell ref="F215:F216"/>
    <mergeCell ref="A181:AA181"/>
    <mergeCell ref="A183:AA183"/>
    <mergeCell ref="A185:A186"/>
    <mergeCell ref="B185:B186"/>
    <mergeCell ref="C185:C186"/>
    <mergeCell ref="D185:D186"/>
    <mergeCell ref="A84:AA84"/>
    <mergeCell ref="A85:A105"/>
    <mergeCell ref="B85:B105"/>
    <mergeCell ref="C85:C105"/>
    <mergeCell ref="D85:D105"/>
    <mergeCell ref="A108:H108"/>
    <mergeCell ref="K120:Z120"/>
    <mergeCell ref="AA120:AA121"/>
    <mergeCell ref="A122:AA122"/>
    <mergeCell ref="A116:AA116"/>
    <mergeCell ref="A118:AA118"/>
    <mergeCell ref="A120:A121"/>
    <mergeCell ref="K148:Z148"/>
    <mergeCell ref="AA148:AA149"/>
    <mergeCell ref="A148:A149"/>
    <mergeCell ref="B148:B149"/>
    <mergeCell ref="C148:C149"/>
    <mergeCell ref="D120:D121"/>
    <mergeCell ref="E120:E121"/>
    <mergeCell ref="F120:F121"/>
    <mergeCell ref="A150:AA150"/>
    <mergeCell ref="G120:G121"/>
    <mergeCell ref="H120:H121"/>
    <mergeCell ref="I120:I121"/>
    <mergeCell ref="J120:J121"/>
    <mergeCell ref="A123:A137"/>
    <mergeCell ref="B123:B137"/>
    <mergeCell ref="C123:C137"/>
    <mergeCell ref="D123:D137"/>
    <mergeCell ref="G148:G149"/>
    <mergeCell ref="H148:H149"/>
    <mergeCell ref="I148:I149"/>
    <mergeCell ref="J148:J149"/>
    <mergeCell ref="A564:AA564"/>
    <mergeCell ref="A566:A567"/>
    <mergeCell ref="B566:B567"/>
    <mergeCell ref="C566:C567"/>
    <mergeCell ref="D566:D567"/>
    <mergeCell ref="E566:E567"/>
    <mergeCell ref="F566:F567"/>
    <mergeCell ref="I622:I623"/>
    <mergeCell ref="D622:D623"/>
    <mergeCell ref="E622:E623"/>
    <mergeCell ref="C622:C623"/>
    <mergeCell ref="AA589:AA590"/>
    <mergeCell ref="AA604:AA605"/>
    <mergeCell ref="F605:J605"/>
    <mergeCell ref="B592:B605"/>
    <mergeCell ref="C592:C605"/>
    <mergeCell ref="D592:D605"/>
    <mergeCell ref="K604:Z604"/>
    <mergeCell ref="A696:AA696"/>
    <mergeCell ref="A697:A708"/>
    <mergeCell ref="B697:B708"/>
    <mergeCell ref="C697:C708"/>
    <mergeCell ref="D697:D708"/>
    <mergeCell ref="A674:A675"/>
    <mergeCell ref="B674:B675"/>
    <mergeCell ref="I674:I675"/>
    <mergeCell ref="J674:J675"/>
    <mergeCell ref="K674:Z674"/>
    <mergeCell ref="AA674:AA675"/>
    <mergeCell ref="A676:AA676"/>
    <mergeCell ref="A677:A683"/>
    <mergeCell ref="B677:B683"/>
    <mergeCell ref="K707:Z707"/>
    <mergeCell ref="AA707:AA708"/>
    <mergeCell ref="F708:J708"/>
    <mergeCell ref="G694:G695"/>
    <mergeCell ref="H694:H695"/>
    <mergeCell ref="I694:I695"/>
    <mergeCell ref="J694:J695"/>
    <mergeCell ref="K694:Z694"/>
    <mergeCell ref="AA694:AA695"/>
    <mergeCell ref="A694:A695"/>
    <mergeCell ref="A670:AA670"/>
    <mergeCell ref="A672:AA672"/>
    <mergeCell ref="A541:AA541"/>
    <mergeCell ref="A542:A551"/>
    <mergeCell ref="B542:B551"/>
    <mergeCell ref="C542:C551"/>
    <mergeCell ref="D542:D551"/>
    <mergeCell ref="E550:J550"/>
    <mergeCell ref="K550:Z550"/>
    <mergeCell ref="AA550:AA551"/>
    <mergeCell ref="F551:J551"/>
    <mergeCell ref="A554:H554"/>
    <mergeCell ref="A555:H555"/>
    <mergeCell ref="B645:B646"/>
    <mergeCell ref="C645:C646"/>
    <mergeCell ref="A645:A646"/>
    <mergeCell ref="J622:J623"/>
    <mergeCell ref="G566:G567"/>
    <mergeCell ref="H566:H567"/>
    <mergeCell ref="I566:I567"/>
    <mergeCell ref="J566:J567"/>
    <mergeCell ref="K566:Z566"/>
    <mergeCell ref="AA566:AA567"/>
    <mergeCell ref="A562:AA562"/>
    <mergeCell ref="A173:H173"/>
    <mergeCell ref="E589:E590"/>
    <mergeCell ref="F589:F590"/>
    <mergeCell ref="G589:G590"/>
    <mergeCell ref="H589:H590"/>
    <mergeCell ref="I589:I590"/>
    <mergeCell ref="J589:J590"/>
    <mergeCell ref="K589:Z589"/>
    <mergeCell ref="C677:C683"/>
    <mergeCell ref="D677:D683"/>
    <mergeCell ref="C674:C675"/>
    <mergeCell ref="A568:AA568"/>
    <mergeCell ref="A569:A577"/>
    <mergeCell ref="B569:B577"/>
    <mergeCell ref="E674:E675"/>
    <mergeCell ref="G674:G675"/>
    <mergeCell ref="H674:H675"/>
    <mergeCell ref="F539:F540"/>
    <mergeCell ref="G539:G540"/>
    <mergeCell ref="H539:H540"/>
    <mergeCell ref="I539:I540"/>
    <mergeCell ref="J539:J540"/>
    <mergeCell ref="K539:Z539"/>
    <mergeCell ref="AA539:AA540"/>
    <mergeCell ref="A2:AA2"/>
    <mergeCell ref="A4:AA4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J82:J83"/>
    <mergeCell ref="K82:Z82"/>
    <mergeCell ref="AA82:AA83"/>
    <mergeCell ref="J6:J7"/>
    <mergeCell ref="K6:Z6"/>
    <mergeCell ref="AA6:AA7"/>
    <mergeCell ref="A6:A7"/>
    <mergeCell ref="B6:B7"/>
    <mergeCell ref="C6:C7"/>
    <mergeCell ref="D6:D7"/>
    <mergeCell ref="E6:E7"/>
    <mergeCell ref="F6:F7"/>
    <mergeCell ref="G6:G7"/>
    <mergeCell ref="A765:H765"/>
    <mergeCell ref="A347:H347"/>
    <mergeCell ref="A608:H608"/>
    <mergeCell ref="A711:H711"/>
    <mergeCell ref="F622:F623"/>
    <mergeCell ref="G622:G623"/>
    <mergeCell ref="H622:H623"/>
    <mergeCell ref="C569:C577"/>
    <mergeCell ref="D569:D577"/>
    <mergeCell ref="A591:AA591"/>
    <mergeCell ref="A592:A605"/>
    <mergeCell ref="A589:A590"/>
    <mergeCell ref="B589:B590"/>
    <mergeCell ref="C589:C590"/>
    <mergeCell ref="D589:D590"/>
    <mergeCell ref="K622:Z622"/>
    <mergeCell ref="AA622:AA623"/>
    <mergeCell ref="A535:AA535"/>
    <mergeCell ref="A537:AA537"/>
    <mergeCell ref="A539:A540"/>
    <mergeCell ref="B539:B540"/>
    <mergeCell ref="C539:C540"/>
    <mergeCell ref="D539:D540"/>
    <mergeCell ref="E539:E540"/>
  </mergeCells>
  <printOptions horizontalCentered="1" verticalCentered="1"/>
  <pageMargins left="0" right="0" top="0" bottom="0" header="0" footer="0"/>
  <pageSetup paperSize="9" scale="50" firstPageNumber="0" fitToHeight="0" orientation="landscape" r:id="rId1"/>
  <headerFooter alignWithMargins="0"/>
  <rowBreaks count="24" manualBreakCount="24">
    <brk id="39" max="26" man="1"/>
    <brk id="77" max="26" man="1"/>
    <brk id="115" max="26" man="1"/>
    <brk id="147" max="26" man="1"/>
    <brk id="180" max="26" man="1"/>
    <brk id="214" max="26" man="1"/>
    <brk id="250" max="26" man="1"/>
    <brk id="294" max="26" man="1"/>
    <brk id="323" max="26" man="1"/>
    <brk id="354" max="26" man="1"/>
    <brk id="385" max="26" man="1"/>
    <brk id="416" max="26" man="1"/>
    <brk id="443" max="26" man="1"/>
    <brk id="473" max="26" man="1"/>
    <brk id="507" max="26" man="1"/>
    <brk id="534" max="26" man="1"/>
    <brk id="561" max="26" man="1"/>
    <brk id="588" max="26" man="1"/>
    <brk id="617" max="26" man="1"/>
    <brk id="640" max="26" man="1"/>
    <brk id="669" max="26" man="1"/>
    <brk id="693" max="26" man="1"/>
    <brk id="718" max="26" man="1"/>
    <brk id="745" max="2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Загальна</vt:lpstr>
      <vt:lpstr>Форма 3</vt:lpstr>
      <vt:lpstr>Загальна!Заголовки_для_печати</vt:lpstr>
      <vt:lpstr>Загальна!Область_печати</vt:lpstr>
      <vt:lpstr>'Форма 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Овдієнко Андрій Володимирович</cp:lastModifiedBy>
  <cp:lastPrinted>2025-02-13T07:35:44Z</cp:lastPrinted>
  <dcterms:created xsi:type="dcterms:W3CDTF">2021-09-13T06:28:43Z</dcterms:created>
  <dcterms:modified xsi:type="dcterms:W3CDTF">2025-04-04T16:12:18Z</dcterms:modified>
</cp:coreProperties>
</file>