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2DE34D4-B6C7-4AEA-8D4E-4A8D2E4B0BDD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2" r:id="rId1"/>
    <sheet name="Лист1" sheetId="1" r:id="rId2"/>
    <sheet name="Лист3" sheetId="3" r:id="rId3"/>
  </sheets>
  <definedNames>
    <definedName name="_xlnm.Print_Area" localSheetId="1">Лист1!$A$1:$AC$382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R35" i="2" l="1"/>
  <c r="D16" i="2"/>
  <c r="J36" i="2" l="1"/>
  <c r="N40" i="2"/>
  <c r="N24" i="2"/>
  <c r="R29" i="2"/>
  <c r="R24" i="2"/>
  <c r="R30" i="2" s="1"/>
  <c r="N28" i="2"/>
  <c r="R38" i="2"/>
  <c r="R36" i="2"/>
  <c r="M11" i="2"/>
  <c r="S11" i="2"/>
  <c r="AB35" i="2"/>
  <c r="L306" i="1"/>
  <c r="L307" i="1" s="1"/>
  <c r="K306" i="1"/>
  <c r="K307" i="1" s="1"/>
  <c r="L360" i="1"/>
  <c r="J35" i="2" s="1"/>
  <c r="J38" i="2" s="1"/>
  <c r="S267" i="1"/>
  <c r="AC264" i="1"/>
  <c r="AC252" i="1"/>
  <c r="AC360" i="1"/>
  <c r="AC362" i="1" s="1"/>
  <c r="AC361" i="1"/>
  <c r="L362" i="1"/>
  <c r="L363" i="1" s="1"/>
  <c r="L364" i="1" s="1"/>
  <c r="T362" i="1"/>
  <c r="T363" i="1" s="1"/>
  <c r="T364" i="1" s="1"/>
  <c r="AC43" i="1"/>
  <c r="AC42" i="1"/>
  <c r="AC193" i="1"/>
  <c r="AC192" i="1"/>
  <c r="AC116" i="1"/>
  <c r="AC94" i="1"/>
  <c r="AC163" i="1"/>
  <c r="L336" i="1"/>
  <c r="K336" i="1"/>
  <c r="AC335" i="1"/>
  <c r="AC336" i="1" s="1"/>
  <c r="U267" i="1"/>
  <c r="P248" i="1"/>
  <c r="P249" i="1" s="1"/>
  <c r="N22" i="2" s="1"/>
  <c r="N307" i="1"/>
  <c r="O307" i="1"/>
  <c r="AC187" i="1"/>
  <c r="S262" i="1"/>
  <c r="AC106" i="1"/>
  <c r="AC107" i="1"/>
  <c r="AC108" i="1"/>
  <c r="AC109" i="1"/>
  <c r="AC254" i="1"/>
  <c r="AC255" i="1"/>
  <c r="AC256" i="1"/>
  <c r="AC195" i="1"/>
  <c r="AC194" i="1"/>
  <c r="AC191" i="1"/>
  <c r="AC190" i="1"/>
  <c r="AC189" i="1"/>
  <c r="AC188" i="1"/>
  <c r="U112" i="1"/>
  <c r="O112" i="1"/>
  <c r="O121" i="1" s="1"/>
  <c r="M14" i="2" s="1"/>
  <c r="M17" i="2" s="1"/>
  <c r="N112" i="1"/>
  <c r="N121" i="1" s="1"/>
  <c r="L14" i="2" s="1"/>
  <c r="L17" i="2" s="1"/>
  <c r="L112" i="1"/>
  <c r="K112" i="1"/>
  <c r="AC111" i="1"/>
  <c r="AC110" i="1"/>
  <c r="AC98" i="1"/>
  <c r="AC299" i="1"/>
  <c r="AC105" i="1"/>
  <c r="AC156" i="1"/>
  <c r="AC157" i="1"/>
  <c r="AC158" i="1"/>
  <c r="U262" i="1"/>
  <c r="L289" i="1"/>
  <c r="L295" i="1" s="1"/>
  <c r="K179" i="1"/>
  <c r="I19" i="2" s="1"/>
  <c r="AC178" i="1"/>
  <c r="AC177" i="1"/>
  <c r="AC243" i="1"/>
  <c r="AC242" i="1"/>
  <c r="AC241" i="1"/>
  <c r="AC240" i="1"/>
  <c r="AC239" i="1"/>
  <c r="AC238" i="1"/>
  <c r="AC237" i="1"/>
  <c r="AC236" i="1"/>
  <c r="AC294" i="1"/>
  <c r="AC293" i="1"/>
  <c r="AC292" i="1"/>
  <c r="AC291" i="1"/>
  <c r="AC84" i="1"/>
  <c r="AC235" i="1"/>
  <c r="AC91" i="1"/>
  <c r="AC90" i="1"/>
  <c r="T267" i="1"/>
  <c r="T268" i="1" s="1"/>
  <c r="R23" i="2" s="1"/>
  <c r="AC263" i="1"/>
  <c r="L267" i="1"/>
  <c r="N267" i="1"/>
  <c r="O267" i="1"/>
  <c r="O268" i="1" s="1"/>
  <c r="M23" i="2" s="1"/>
  <c r="AC266" i="1"/>
  <c r="AC265" i="1"/>
  <c r="U196" i="1"/>
  <c r="U197" i="1" s="1"/>
  <c r="S20" i="2" s="1"/>
  <c r="AC311" i="1"/>
  <c r="AC310" i="1"/>
  <c r="K262" i="1"/>
  <c r="K268" i="1" s="1"/>
  <c r="I23" i="2" s="1"/>
  <c r="AC253" i="1"/>
  <c r="AC257" i="1"/>
  <c r="AC258" i="1"/>
  <c r="AC259" i="1"/>
  <c r="AC260" i="1"/>
  <c r="AC261" i="1"/>
  <c r="AC50" i="1"/>
  <c r="AC49" i="1"/>
  <c r="AC45" i="1"/>
  <c r="AC44" i="1"/>
  <c r="K46" i="1"/>
  <c r="K52" i="1" s="1"/>
  <c r="I8" i="2" s="1"/>
  <c r="I11" i="2" s="1"/>
  <c r="U46" i="1"/>
  <c r="AC41" i="1"/>
  <c r="R17" i="1"/>
  <c r="R20" i="1"/>
  <c r="U20" i="1"/>
  <c r="U312" i="1"/>
  <c r="K312" i="1"/>
  <c r="L312" i="1"/>
  <c r="N312" i="1"/>
  <c r="O312" i="1"/>
  <c r="P312" i="1"/>
  <c r="P313" i="1" s="1"/>
  <c r="N26" i="2" s="1"/>
  <c r="N29" i="2" s="1"/>
  <c r="L179" i="1"/>
  <c r="J19" i="2" s="1"/>
  <c r="J21" i="2" s="1"/>
  <c r="U179" i="1"/>
  <c r="S19" i="2" s="1"/>
  <c r="S21" i="2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246" i="1"/>
  <c r="U248" i="1"/>
  <c r="L248" i="1"/>
  <c r="K248" i="1"/>
  <c r="AC245" i="1"/>
  <c r="AC247" i="1"/>
  <c r="AC234" i="1"/>
  <c r="AC154" i="1"/>
  <c r="AC155" i="1"/>
  <c r="AC159" i="1"/>
  <c r="AC160" i="1"/>
  <c r="AC161" i="1"/>
  <c r="AC148" i="1"/>
  <c r="AC149" i="1"/>
  <c r="AC150" i="1"/>
  <c r="AC10" i="1"/>
  <c r="AC11" i="1"/>
  <c r="AC12" i="1"/>
  <c r="AC13" i="1"/>
  <c r="AC14" i="1"/>
  <c r="AC15" i="1"/>
  <c r="AC16" i="1"/>
  <c r="U17" i="1"/>
  <c r="U23" i="1" s="1"/>
  <c r="S7" i="2" s="1"/>
  <c r="S10" i="2" s="1"/>
  <c r="O17" i="1"/>
  <c r="N17" i="1"/>
  <c r="L17" i="1"/>
  <c r="K17" i="1"/>
  <c r="L338" i="1"/>
  <c r="K338" i="1"/>
  <c r="AC337" i="1"/>
  <c r="AC338" i="1" s="1"/>
  <c r="K196" i="1"/>
  <c r="L196" i="1"/>
  <c r="L197" i="1" s="1"/>
  <c r="J20" i="2" s="1"/>
  <c r="U92" i="1"/>
  <c r="AC89" i="1"/>
  <c r="AC88" i="1"/>
  <c r="AC87" i="1"/>
  <c r="L20" i="1"/>
  <c r="L22" i="1"/>
  <c r="L100" i="1"/>
  <c r="L92" i="1"/>
  <c r="L101" i="1" s="1"/>
  <c r="J13" i="2" s="1"/>
  <c r="J16" i="2" s="1"/>
  <c r="L244" i="1"/>
  <c r="L300" i="1"/>
  <c r="N20" i="1"/>
  <c r="N100" i="1"/>
  <c r="N101" i="1" s="1"/>
  <c r="L13" i="2" s="1"/>
  <c r="L16" i="2" s="1"/>
  <c r="N244" i="1"/>
  <c r="N249" i="1" s="1"/>
  <c r="L22" i="2" s="1"/>
  <c r="N300" i="1"/>
  <c r="N295" i="1"/>
  <c r="O20" i="1"/>
  <c r="O23" i="1" s="1"/>
  <c r="M7" i="2" s="1"/>
  <c r="M10" i="2" s="1"/>
  <c r="O100" i="1"/>
  <c r="O101" i="1" s="1"/>
  <c r="M13" i="2" s="1"/>
  <c r="M16" i="2" s="1"/>
  <c r="O244" i="1"/>
  <c r="O249" i="1" s="1"/>
  <c r="M22" i="2" s="1"/>
  <c r="M24" i="2" s="1"/>
  <c r="O300" i="1"/>
  <c r="O295" i="1"/>
  <c r="P300" i="1"/>
  <c r="P301" i="1" s="1"/>
  <c r="N25" i="2" s="1"/>
  <c r="U100" i="1"/>
  <c r="U244" i="1"/>
  <c r="U249" i="1" s="1"/>
  <c r="S22" i="2" s="1"/>
  <c r="U300" i="1"/>
  <c r="U295" i="1"/>
  <c r="L46" i="1"/>
  <c r="L51" i="1"/>
  <c r="L120" i="1"/>
  <c r="L262" i="1"/>
  <c r="N51" i="1"/>
  <c r="N52" i="1"/>
  <c r="L8" i="2" s="1"/>
  <c r="L11" i="2" s="1"/>
  <c r="O51" i="1"/>
  <c r="O52" i="1" s="1"/>
  <c r="M8" i="2" s="1"/>
  <c r="P51" i="1"/>
  <c r="P52" i="1" s="1"/>
  <c r="P120" i="1"/>
  <c r="P121" i="1" s="1"/>
  <c r="N14" i="2" s="1"/>
  <c r="N17" i="2" s="1"/>
  <c r="R46" i="1"/>
  <c r="R51" i="1"/>
  <c r="T46" i="1"/>
  <c r="U51" i="1"/>
  <c r="U52" i="1" s="1"/>
  <c r="S8" i="2" s="1"/>
  <c r="U120" i="1"/>
  <c r="U307" i="1"/>
  <c r="K120" i="1"/>
  <c r="K20" i="1"/>
  <c r="K22" i="1"/>
  <c r="K100" i="1"/>
  <c r="K92" i="1"/>
  <c r="K244" i="1"/>
  <c r="K300" i="1"/>
  <c r="K295" i="1"/>
  <c r="AC233" i="1"/>
  <c r="AC232" i="1"/>
  <c r="AC119" i="1"/>
  <c r="AC118" i="1"/>
  <c r="AC117" i="1"/>
  <c r="AC115" i="1"/>
  <c r="AC114" i="1"/>
  <c r="AC298" i="1"/>
  <c r="AC21" i="1"/>
  <c r="AC22" i="1" s="1"/>
  <c r="AC308" i="1"/>
  <c r="AC309" i="1"/>
  <c r="AC145" i="1"/>
  <c r="AC146" i="1"/>
  <c r="AC147" i="1"/>
  <c r="AC151" i="1"/>
  <c r="AC152" i="1"/>
  <c r="AC153" i="1"/>
  <c r="AC162" i="1"/>
  <c r="AC86" i="1"/>
  <c r="AC85" i="1"/>
  <c r="AC297" i="1"/>
  <c r="AC40" i="1"/>
  <c r="AC47" i="1"/>
  <c r="AC48" i="1"/>
  <c r="AC96" i="1"/>
  <c r="AC290" i="1"/>
  <c r="AC306" i="1"/>
  <c r="AC113" i="1"/>
  <c r="AC18" i="1"/>
  <c r="AC19" i="1"/>
  <c r="AC99" i="1"/>
  <c r="AC97" i="1"/>
  <c r="AC95" i="1"/>
  <c r="AC9" i="1"/>
  <c r="AC296" i="1"/>
  <c r="AC93" i="1"/>
  <c r="AC8" i="1"/>
  <c r="Y53" i="1"/>
  <c r="T52" i="1"/>
  <c r="R8" i="2" s="1"/>
  <c r="R41" i="2" s="1"/>
  <c r="AC305" i="1"/>
  <c r="R11" i="2" l="1"/>
  <c r="N30" i="2"/>
  <c r="K249" i="1"/>
  <c r="I22" i="2" s="1"/>
  <c r="L15" i="2"/>
  <c r="L18" i="2" s="1"/>
  <c r="AB19" i="2"/>
  <c r="AC20" i="1"/>
  <c r="K121" i="1"/>
  <c r="I14" i="2" s="1"/>
  <c r="P53" i="1"/>
  <c r="N8" i="2"/>
  <c r="M40" i="2"/>
  <c r="M15" i="2"/>
  <c r="M18" i="2" s="1"/>
  <c r="R9" i="2"/>
  <c r="R42" i="2" s="1"/>
  <c r="N15" i="2"/>
  <c r="N18" i="2" s="1"/>
  <c r="K339" i="1"/>
  <c r="K340" i="1" s="1"/>
  <c r="I31" i="2" s="1"/>
  <c r="S9" i="2"/>
  <c r="I41" i="2"/>
  <c r="M9" i="2"/>
  <c r="AB38" i="2"/>
  <c r="R12" i="2"/>
  <c r="S12" i="2"/>
  <c r="M12" i="2"/>
  <c r="R39" i="2"/>
  <c r="AB36" i="2"/>
  <c r="AC92" i="1"/>
  <c r="K301" i="1"/>
  <c r="I25" i="2" s="1"/>
  <c r="I28" i="2" s="1"/>
  <c r="U121" i="1"/>
  <c r="S14" i="2" s="1"/>
  <c r="O53" i="1"/>
  <c r="N313" i="1"/>
  <c r="L26" i="2" s="1"/>
  <c r="S268" i="1"/>
  <c r="AC51" i="1"/>
  <c r="K23" i="1"/>
  <c r="I7" i="2" s="1"/>
  <c r="AC295" i="1"/>
  <c r="AC244" i="1"/>
  <c r="AC248" i="1"/>
  <c r="AC267" i="1"/>
  <c r="L52" i="1"/>
  <c r="J8" i="2" s="1"/>
  <c r="L301" i="1"/>
  <c r="J25" i="2" s="1"/>
  <c r="AC300" i="1"/>
  <c r="K313" i="1"/>
  <c r="I26" i="2" s="1"/>
  <c r="R23" i="1"/>
  <c r="N268" i="1"/>
  <c r="L23" i="2" s="1"/>
  <c r="L29" i="2" s="1"/>
  <c r="N23" i="1"/>
  <c r="L7" i="2" s="1"/>
  <c r="AC289" i="1"/>
  <c r="L268" i="1"/>
  <c r="J23" i="2" s="1"/>
  <c r="J29" i="2" s="1"/>
  <c r="N301" i="1"/>
  <c r="AC17" i="1"/>
  <c r="N122" i="1"/>
  <c r="U301" i="1"/>
  <c r="S25" i="2" s="1"/>
  <c r="S28" i="2" s="1"/>
  <c r="O313" i="1"/>
  <c r="M26" i="2" s="1"/>
  <c r="M29" i="2" s="1"/>
  <c r="O301" i="1"/>
  <c r="M25" i="2" s="1"/>
  <c r="M28" i="2" s="1"/>
  <c r="L339" i="1"/>
  <c r="L340" i="1" s="1"/>
  <c r="J31" i="2" s="1"/>
  <c r="L313" i="1"/>
  <c r="J26" i="2" s="1"/>
  <c r="U268" i="1"/>
  <c r="S23" i="2" s="1"/>
  <c r="S29" i="2" s="1"/>
  <c r="AC112" i="1"/>
  <c r="AC262" i="1"/>
  <c r="AC364" i="1"/>
  <c r="AC307" i="1"/>
  <c r="AC312" i="1"/>
  <c r="K101" i="1"/>
  <c r="U313" i="1"/>
  <c r="S26" i="2" s="1"/>
  <c r="L249" i="1"/>
  <c r="J22" i="2" s="1"/>
  <c r="L23" i="1"/>
  <c r="J7" i="2" s="1"/>
  <c r="U101" i="1"/>
  <c r="S13" i="2" s="1"/>
  <c r="K269" i="1"/>
  <c r="AC46" i="1"/>
  <c r="AC52" i="1" s="1"/>
  <c r="R52" i="1"/>
  <c r="P8" i="2" s="1"/>
  <c r="P122" i="1"/>
  <c r="K197" i="1"/>
  <c r="I20" i="2" s="1"/>
  <c r="AC196" i="1"/>
  <c r="AC197" i="1" s="1"/>
  <c r="P314" i="1"/>
  <c r="N27" i="2" s="1"/>
  <c r="U198" i="1"/>
  <c r="T269" i="1"/>
  <c r="P269" i="1"/>
  <c r="T53" i="1"/>
  <c r="L198" i="1"/>
  <c r="O269" i="1"/>
  <c r="O122" i="1"/>
  <c r="AC100" i="1"/>
  <c r="AC179" i="1"/>
  <c r="L121" i="1"/>
  <c r="J14" i="2" s="1"/>
  <c r="J17" i="2" s="1"/>
  <c r="AC120" i="1"/>
  <c r="AC339" i="1"/>
  <c r="AC340" i="1" s="1"/>
  <c r="AC363" i="1"/>
  <c r="U53" i="1"/>
  <c r="J24" i="2" l="1"/>
  <c r="J30" i="2" s="1"/>
  <c r="J28" i="2"/>
  <c r="N314" i="1"/>
  <c r="L27" i="2" s="1"/>
  <c r="L25" i="2"/>
  <c r="L28" i="2" s="1"/>
  <c r="S269" i="1"/>
  <c r="Q23" i="2"/>
  <c r="L41" i="2"/>
  <c r="I17" i="2"/>
  <c r="AB14" i="2"/>
  <c r="AB17" i="2" s="1"/>
  <c r="I24" i="2"/>
  <c r="AB22" i="2"/>
  <c r="K122" i="1"/>
  <c r="I13" i="2"/>
  <c r="J33" i="2"/>
  <c r="J39" i="2" s="1"/>
  <c r="J37" i="2"/>
  <c r="AB25" i="2"/>
  <c r="L24" i="2"/>
  <c r="S24" i="2"/>
  <c r="S30" i="2" s="1"/>
  <c r="I29" i="2"/>
  <c r="AB20" i="2"/>
  <c r="AB23" i="2"/>
  <c r="J11" i="2"/>
  <c r="J41" i="2"/>
  <c r="AB8" i="2"/>
  <c r="AB11" i="2" s="1"/>
  <c r="S40" i="2"/>
  <c r="S16" i="2"/>
  <c r="S15" i="2"/>
  <c r="AB26" i="2"/>
  <c r="I10" i="2"/>
  <c r="I9" i="2"/>
  <c r="AB7" i="2"/>
  <c r="AB10" i="2" s="1"/>
  <c r="I21" i="2"/>
  <c r="AC101" i="1"/>
  <c r="P11" i="2"/>
  <c r="P41" i="2"/>
  <c r="P9" i="2"/>
  <c r="J9" i="2"/>
  <c r="J10" i="2"/>
  <c r="J40" i="2"/>
  <c r="AC23" i="1"/>
  <c r="AC53" i="1" s="1"/>
  <c r="L9" i="2"/>
  <c r="L10" i="2"/>
  <c r="L40" i="2"/>
  <c r="S17" i="2"/>
  <c r="S41" i="2"/>
  <c r="I37" i="2"/>
  <c r="AB31" i="2"/>
  <c r="I33" i="2"/>
  <c r="N11" i="2"/>
  <c r="N41" i="2"/>
  <c r="N9" i="2"/>
  <c r="J15" i="2"/>
  <c r="J18" i="2" s="1"/>
  <c r="M41" i="2"/>
  <c r="AC313" i="1"/>
  <c r="AC249" i="1"/>
  <c r="K53" i="1"/>
  <c r="AC268" i="1"/>
  <c r="L53" i="1"/>
  <c r="AC121" i="1"/>
  <c r="AC301" i="1"/>
  <c r="AC314" i="1" s="1"/>
  <c r="L314" i="1"/>
  <c r="J27" i="2" s="1"/>
  <c r="K314" i="1"/>
  <c r="I27" i="2" s="1"/>
  <c r="L269" i="1"/>
  <c r="N53" i="1"/>
  <c r="U269" i="1"/>
  <c r="N269" i="1"/>
  <c r="U122" i="1"/>
  <c r="O314" i="1"/>
  <c r="M27" i="2" s="1"/>
  <c r="AC198" i="1"/>
  <c r="U314" i="1"/>
  <c r="S27" i="2" s="1"/>
  <c r="K198" i="1"/>
  <c r="L122" i="1"/>
  <c r="R53" i="1"/>
  <c r="L12" i="2" l="1"/>
  <c r="L42" i="2"/>
  <c r="J12" i="2"/>
  <c r="J42" i="2"/>
  <c r="I12" i="2"/>
  <c r="AB9" i="2"/>
  <c r="AB12" i="2" s="1"/>
  <c r="I42" i="2"/>
  <c r="AC122" i="1"/>
  <c r="I39" i="2"/>
  <c r="AB39" i="2" s="1"/>
  <c r="AB33" i="2"/>
  <c r="P42" i="2"/>
  <c r="P12" i="2"/>
  <c r="AB21" i="2"/>
  <c r="I30" i="2"/>
  <c r="L30" i="2"/>
  <c r="I16" i="2"/>
  <c r="I15" i="2"/>
  <c r="AB13" i="2"/>
  <c r="AB16" i="2" s="1"/>
  <c r="Q24" i="2"/>
  <c r="Q41" i="2"/>
  <c r="AB41" i="2" s="1"/>
  <c r="Q29" i="2"/>
  <c r="AB27" i="2"/>
  <c r="N12" i="2"/>
  <c r="N42" i="2"/>
  <c r="AB29" i="2"/>
  <c r="M30" i="2"/>
  <c r="M42" i="2"/>
  <c r="I40" i="2"/>
  <c r="AB40" i="2" s="1"/>
  <c r="S18" i="2"/>
  <c r="S42" i="2"/>
  <c r="AB37" i="2"/>
  <c r="AB28" i="2"/>
  <c r="AC269" i="1"/>
  <c r="I18" i="2" l="1"/>
  <c r="AB15" i="2"/>
  <c r="AB18" i="2" s="1"/>
  <c r="Q30" i="2"/>
  <c r="Q42" i="2"/>
  <c r="AB42" i="2" s="1"/>
  <c r="AB24" i="2"/>
  <c r="AB30" i="2" s="1"/>
</calcChain>
</file>

<file path=xl/sharedStrings.xml><?xml version="1.0" encoding="utf-8"?>
<sst xmlns="http://schemas.openxmlformats.org/spreadsheetml/2006/main" count="1081" uniqueCount="212">
  <si>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</si>
  <si>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</si>
  <si>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</si>
  <si>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</si>
  <si>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</si>
  <si>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</si>
  <si>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</si>
  <si>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</si>
  <si>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</si>
  <si>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</si>
  <si>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</si>
  <si>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</si>
  <si>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</si>
  <si>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</si>
  <si>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</si>
  <si>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</si>
  <si>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</si>
  <si>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</si>
  <si>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</si>
  <si>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</si>
  <si>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</si>
  <si>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</si>
  <si>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</si>
  <si>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</si>
  <si>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</si>
  <si>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</si>
  <si>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рецензування рефератів</t>
  </si>
  <si>
    <t>керівництво аспірантами</t>
  </si>
  <si>
    <t>керівництво на ФПК</t>
  </si>
  <si>
    <t>консультування докторантів, здобувачів</t>
  </si>
  <si>
    <t>робота приймальної комісії</t>
  </si>
  <si>
    <t>І семестр</t>
  </si>
  <si>
    <t>Мудриєвська Людмила Михайлівна</t>
  </si>
  <si>
    <t>завідувач кафедри, к.ю.н., к.ф.н., доцент</t>
  </si>
  <si>
    <t>Разом (денна форма)</t>
  </si>
  <si>
    <t>Разом (заочна форма)</t>
  </si>
  <si>
    <t>Разом (інше)</t>
  </si>
  <si>
    <t>Усього за 1 семестр</t>
  </si>
  <si>
    <r>
      <t>Завідувач кафедри</t>
    </r>
    <r>
      <rPr>
        <sz val="11"/>
        <color indexed="8"/>
        <rFont val="Times New Roman"/>
        <family val="1"/>
        <charset val="204"/>
      </rPr>
      <t xml:space="preserve"> ___________________ </t>
    </r>
    <r>
      <rPr>
        <b/>
        <sz val="11"/>
        <color indexed="8"/>
        <rFont val="Times New Roman"/>
        <family val="1"/>
        <charset val="204"/>
      </rPr>
      <t>Л.М.Мудриєвська</t>
    </r>
  </si>
  <si>
    <t>Виконавець _________________________ О.В. Рожнев</t>
  </si>
  <si>
    <t>ІІ семестр</t>
  </si>
  <si>
    <t>Усього за 2 семестр</t>
  </si>
  <si>
    <t>Усього за рік</t>
  </si>
  <si>
    <t>Д</t>
  </si>
  <si>
    <t>ЮП</t>
  </si>
  <si>
    <t>2</t>
  </si>
  <si>
    <t>З</t>
  </si>
  <si>
    <t>Калашников Віктор Михайлович</t>
  </si>
  <si>
    <t>професор, д.і.н., к.ю.н., професор</t>
  </si>
  <si>
    <t>Асп.</t>
  </si>
  <si>
    <t>доцент, к.ю.н., доцент</t>
  </si>
  <si>
    <t>Чукаєва Вероніка Олександрівна</t>
  </si>
  <si>
    <t>доцент, к.і.н., доцент</t>
  </si>
  <si>
    <t>Факультет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</si>
  <si>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</si>
  <si>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</si>
  <si>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</si>
  <si>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</si>
  <si>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</si>
  <si>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</si>
  <si>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</si>
  <si>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</si>
  <si>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</si>
  <si>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</si>
  <si>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</si>
  <si>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</si>
  <si>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</si>
  <si>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</si>
  <si>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</si>
  <si>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</si>
  <si>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</si>
  <si>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</si>
  <si>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Теорія держави та права</t>
  </si>
  <si>
    <t>Інформаційне право</t>
  </si>
  <si>
    <t>Методологія та організація наукових досліджень</t>
  </si>
  <si>
    <t>ДК</t>
  </si>
  <si>
    <t>ДП</t>
  </si>
  <si>
    <t>ДС</t>
  </si>
  <si>
    <t>КІ</t>
  </si>
  <si>
    <t>КЕ</t>
  </si>
  <si>
    <t>КМ</t>
  </si>
  <si>
    <t>КС</t>
  </si>
  <si>
    <t>Конституційне право</t>
  </si>
  <si>
    <t>4</t>
  </si>
  <si>
    <t>Основи римського приватного права</t>
  </si>
  <si>
    <t>Порівняльне правознавство</t>
  </si>
  <si>
    <t>РПСОГУ</t>
  </si>
  <si>
    <t>5м</t>
  </si>
  <si>
    <t>Конституційно-правова відповідальність</t>
  </si>
  <si>
    <t>1</t>
  </si>
  <si>
    <t>3</t>
  </si>
  <si>
    <t>ЮПу</t>
  </si>
  <si>
    <t>Публічне право</t>
  </si>
  <si>
    <t>СУ</t>
  </si>
  <si>
    <t>доцент-сумісник, д.ю.н.</t>
  </si>
  <si>
    <t>Виробнича практика: виробнича № 1</t>
  </si>
  <si>
    <t>Разом (заочна)</t>
  </si>
  <si>
    <t>Атестаційний екзамен</t>
  </si>
  <si>
    <t>доцент, д.ю.н., доцент</t>
  </si>
  <si>
    <t>Капітаненко Наталія     Петрівна</t>
  </si>
  <si>
    <t>Калашніков Віктор Михайлович</t>
  </si>
  <si>
    <t>18</t>
  </si>
  <si>
    <t>36</t>
  </si>
  <si>
    <t>МА</t>
  </si>
  <si>
    <t>ПА</t>
  </si>
  <si>
    <t>ММ</t>
  </si>
  <si>
    <t>МП</t>
  </si>
  <si>
    <t>МС</t>
  </si>
  <si>
    <t>ПС</t>
  </si>
  <si>
    <t>РМ</t>
  </si>
  <si>
    <t>РС</t>
  </si>
  <si>
    <t>РФ</t>
  </si>
  <si>
    <t>СП</t>
  </si>
  <si>
    <t>ІП</t>
  </si>
  <si>
    <t>СФ</t>
  </si>
  <si>
    <t>ХФ</t>
  </si>
  <si>
    <t>ЗЖ</t>
  </si>
  <si>
    <t>ЕП</t>
  </si>
  <si>
    <t>15</t>
  </si>
  <si>
    <t>ІІ</t>
  </si>
  <si>
    <t>УА</t>
  </si>
  <si>
    <t>УУ</t>
  </si>
  <si>
    <t>Разом (денна форма аспіранти)</t>
  </si>
  <si>
    <t>ІУ</t>
  </si>
  <si>
    <t>ІС</t>
  </si>
  <si>
    <t>ІТ</t>
  </si>
  <si>
    <t>22</t>
  </si>
  <si>
    <t>Юридичні колізії та способи їх усунення</t>
  </si>
  <si>
    <t>Цифрова юриспруденція</t>
  </si>
  <si>
    <t>Асп</t>
  </si>
  <si>
    <t>5</t>
  </si>
  <si>
    <t>Публічне кризове управління</t>
  </si>
  <si>
    <t>Разом (заочна форма аспіранти)</t>
  </si>
  <si>
    <t>СБ</t>
  </si>
  <si>
    <t>ХЛ</t>
  </si>
  <si>
    <t>115</t>
  </si>
  <si>
    <t>49</t>
  </si>
  <si>
    <t>119</t>
  </si>
  <si>
    <t>УЯ</t>
  </si>
  <si>
    <t>УФ</t>
  </si>
  <si>
    <t>УТ</t>
  </si>
  <si>
    <t>УР</t>
  </si>
  <si>
    <t>УП</t>
  </si>
  <si>
    <t>УН</t>
  </si>
  <si>
    <t>УК</t>
  </si>
  <si>
    <t>КО</t>
  </si>
  <si>
    <t>Правові засади публічного управління і адміністрування</t>
  </si>
  <si>
    <t>ЕПу</t>
  </si>
  <si>
    <t>РД</t>
  </si>
  <si>
    <t>Заворотченко Тетяна Миколаївна</t>
  </si>
  <si>
    <t>ТБ</t>
  </si>
  <si>
    <t>МХ</t>
  </si>
  <si>
    <t>МІ</t>
  </si>
  <si>
    <t>ТТ</t>
  </si>
  <si>
    <t>ТС</t>
  </si>
  <si>
    <t>ТР</t>
  </si>
  <si>
    <t>ТП</t>
  </si>
  <si>
    <t>ТН</t>
  </si>
  <si>
    <t>ТК</t>
  </si>
  <si>
    <t>ТЗ</t>
  </si>
  <si>
    <t>ТД</t>
  </si>
  <si>
    <t>Разом (аспіранти)</t>
  </si>
  <si>
    <t>29</t>
  </si>
  <si>
    <t>УД</t>
  </si>
  <si>
    <t>45</t>
  </si>
  <si>
    <t>10</t>
  </si>
  <si>
    <t>навчальна практика: навчальна</t>
  </si>
  <si>
    <t>виробнича практика: виробнича № 1</t>
  </si>
  <si>
    <t>КЕу</t>
  </si>
  <si>
    <t>КІу</t>
  </si>
  <si>
    <t>КМу</t>
  </si>
  <si>
    <t>СМ</t>
  </si>
  <si>
    <t>ЗК</t>
  </si>
  <si>
    <t>ЗР</t>
  </si>
  <si>
    <t>Розподіл навчального навантаження між викладачами кафедри теорії держави і права, конституційного права та державного управління (ЮТД) на 2024-2025 навчальний рік</t>
  </si>
  <si>
    <t>БМ</t>
  </si>
  <si>
    <t>БН</t>
  </si>
  <si>
    <t>БП</t>
  </si>
  <si>
    <t>БЛ</t>
  </si>
  <si>
    <t>БХ</t>
  </si>
  <si>
    <t>БГ</t>
  </si>
  <si>
    <t>БЕ</t>
  </si>
  <si>
    <t>ХР</t>
  </si>
  <si>
    <t>ХТ</t>
  </si>
  <si>
    <t>52</t>
  </si>
  <si>
    <t>25</t>
  </si>
  <si>
    <t>12</t>
  </si>
  <si>
    <t>ПЗ</t>
  </si>
  <si>
    <t>ПТ</t>
  </si>
  <si>
    <t>МЛ</t>
  </si>
  <si>
    <t>44</t>
  </si>
  <si>
    <t>ЕД</t>
  </si>
  <si>
    <t>50</t>
  </si>
  <si>
    <t>34</t>
  </si>
  <si>
    <t>УО</t>
  </si>
  <si>
    <t>Максіменцева Надія Олександрівна (з 05.09.24 по 18.01.25 р.)</t>
  </si>
  <si>
    <t>Всього за доцентами-сумісниками</t>
  </si>
  <si>
    <t>Максіменцева Надія Олександрівна (з 19.01.25 по 30.06.25 р.)</t>
  </si>
  <si>
    <t>Затверджено на засіданні кафедри теорії держави і права, конституційного права та державного управління (протокол № 9 від "31 січня 2025 р.)</t>
  </si>
  <si>
    <t xml:space="preserve">                        "_____"  __________  2025 р.</t>
  </si>
  <si>
    <t>аспірантські екзамени</t>
  </si>
  <si>
    <t>керівництво ФПК</t>
  </si>
  <si>
    <t>Інше</t>
  </si>
  <si>
    <t>Розподіл ставок
по датам</t>
  </si>
  <si>
    <t xml:space="preserve">Максіменцева Надія Олександрівна </t>
  </si>
  <si>
    <t>(з 05.09.24 по 18.01.25 р.)</t>
  </si>
  <si>
    <t>Максіменцева Надія Олександрівна</t>
  </si>
  <si>
    <t xml:space="preserve"> (з 19.01.25 по 30.06.25 р.)</t>
  </si>
  <si>
    <t>доцент, д.ю.н.</t>
  </si>
  <si>
    <t>0.25сум.</t>
  </si>
  <si>
    <t>0сум.</t>
  </si>
  <si>
    <t>0.125сум.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</si>
</sst>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4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9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name val="Calibri"/>
      <family val="2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5"/>
      <name val="Times New Roman Cyr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0" fontId="24" fillId="0" borderId="0"/>
    <xf numFmtId="0" fontId="5" fillId="0" borderId="0"/>
    <xf numFmtId="0" fontId="25" fillId="0" borderId="0"/>
    <xf numFmtId="0" fontId="42" fillId="0" borderId="0"/>
  </cellStyleXfs>
  <cellXfs count="681">
    <xf numFmtId="0" fontId="0" fillId="0" borderId="0" xfId="0"/>
    <xf numFmtId="0" fontId="1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32" fillId="0" borderId="4" xfId="0" applyFont="1" applyBorder="1" applyAlignment="1">
      <alignment wrapText="1"/>
    </xf>
    <xf numFmtId="49" fontId="33" fillId="0" borderId="5" xfId="0" applyNumberFormat="1" applyFont="1" applyBorder="1" applyAlignment="1">
      <alignment horizontal="center" vertical="center" shrinkToFit="1"/>
    </xf>
    <xf numFmtId="0" fontId="32" fillId="0" borderId="6" xfId="0" applyFont="1" applyBorder="1" applyAlignment="1">
      <alignment wrapText="1"/>
    </xf>
    <xf numFmtId="49" fontId="33" fillId="0" borderId="7" xfId="0" applyNumberFormat="1" applyFont="1" applyBorder="1" applyAlignment="1">
      <alignment horizontal="center" vertical="center" shrinkToFit="1"/>
    </xf>
    <xf numFmtId="0" fontId="32" fillId="0" borderId="7" xfId="0" applyFont="1" applyBorder="1" applyAlignment="1">
      <alignment wrapText="1"/>
    </xf>
    <xf numFmtId="49" fontId="34" fillId="0" borderId="8" xfId="0" applyNumberFormat="1" applyFont="1" applyBorder="1" applyAlignment="1">
      <alignment horizontal="left" vertical="center" wrapText="1" shrinkToFit="1"/>
    </xf>
    <xf numFmtId="0" fontId="33" fillId="0" borderId="7" xfId="0" applyFont="1" applyBorder="1" applyAlignment="1">
      <alignment vertical="center" wrapText="1"/>
    </xf>
    <xf numFmtId="49" fontId="33" fillId="0" borderId="9" xfId="0" applyNumberFormat="1" applyFont="1" applyBorder="1" applyAlignment="1">
      <alignment horizontal="left" vertical="center" wrapText="1" shrinkToFit="1"/>
    </xf>
    <xf numFmtId="49" fontId="33" fillId="0" borderId="10" xfId="0" applyNumberFormat="1" applyFont="1" applyBorder="1" applyAlignment="1">
      <alignment horizontal="center" vertical="center" shrinkToFit="1"/>
    </xf>
    <xf numFmtId="49" fontId="34" fillId="0" borderId="11" xfId="0" applyNumberFormat="1" applyFont="1" applyBorder="1" applyAlignment="1">
      <alignment horizontal="left" vertical="center" wrapText="1" shrinkToFit="1"/>
    </xf>
    <xf numFmtId="49" fontId="34" fillId="0" borderId="12" xfId="0" applyNumberFormat="1" applyFont="1" applyBorder="1" applyAlignment="1">
      <alignment vertical="center" wrapText="1" shrinkToFi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2" fontId="9" fillId="0" borderId="13" xfId="0" applyNumberFormat="1" applyFont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 wrapText="1" shrinkToFit="1"/>
    </xf>
    <xf numFmtId="49" fontId="8" fillId="0" borderId="13" xfId="0" applyNumberFormat="1" applyFont="1" applyBorder="1" applyAlignment="1">
      <alignment horizontal="center" vertical="center" shrinkToFit="1"/>
    </xf>
    <xf numFmtId="1" fontId="8" fillId="0" borderId="13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/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0" fontId="32" fillId="0" borderId="16" xfId="0" applyFont="1" applyBorder="1" applyAlignment="1">
      <alignment wrapText="1"/>
    </xf>
    <xf numFmtId="0" fontId="32" fillId="0" borderId="17" xfId="0" applyFont="1" applyBorder="1" applyAlignment="1">
      <alignment horizontal="center"/>
    </xf>
    <xf numFmtId="49" fontId="32" fillId="0" borderId="7" xfId="0" applyNumberFormat="1" applyFont="1" applyBorder="1" applyAlignment="1">
      <alignment horizontal="center" vertical="center" shrinkToFit="1"/>
    </xf>
    <xf numFmtId="0" fontId="32" fillId="0" borderId="18" xfId="0" applyFont="1" applyBorder="1" applyAlignment="1">
      <alignment wrapText="1"/>
    </xf>
    <xf numFmtId="49" fontId="28" fillId="0" borderId="8" xfId="0" applyNumberFormat="1" applyFont="1" applyBorder="1" applyAlignment="1">
      <alignment horizontal="left" vertical="center" wrapText="1" shrinkToFit="1"/>
    </xf>
    <xf numFmtId="0" fontId="32" fillId="0" borderId="19" xfId="0" applyFont="1" applyBorder="1" applyAlignment="1">
      <alignment wrapText="1"/>
    </xf>
    <xf numFmtId="49" fontId="32" fillId="0" borderId="7" xfId="0" applyNumberFormat="1" applyFont="1" applyBorder="1" applyAlignment="1">
      <alignment horizontal="left" vertical="center" wrapText="1" shrinkToFit="1"/>
    </xf>
    <xf numFmtId="49" fontId="34" fillId="0" borderId="20" xfId="0" applyNumberFormat="1" applyFont="1" applyBorder="1" applyAlignment="1">
      <alignment vertical="center" wrapText="1" shrinkToFit="1"/>
    </xf>
    <xf numFmtId="0" fontId="34" fillId="0" borderId="12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textRotation="90"/>
    </xf>
    <xf numFmtId="0" fontId="19" fillId="0" borderId="0" xfId="0" applyFont="1" applyAlignment="1">
      <alignment vertical="center" wrapText="1"/>
    </xf>
    <xf numFmtId="49" fontId="20" fillId="0" borderId="0" xfId="0" applyNumberFormat="1" applyFont="1" applyAlignment="1">
      <alignment horizontal="center" vertical="center" shrinkToFit="1"/>
    </xf>
    <xf numFmtId="1" fontId="19" fillId="0" borderId="0" xfId="0" applyNumberFormat="1" applyFont="1" applyAlignment="1">
      <alignment horizontal="center" vertical="center"/>
    </xf>
    <xf numFmtId="0" fontId="16" fillId="0" borderId="0" xfId="0" applyFont="1"/>
    <xf numFmtId="0" fontId="32" fillId="0" borderId="9" xfId="0" applyFont="1" applyBorder="1" applyAlignment="1">
      <alignment wrapText="1"/>
    </xf>
    <xf numFmtId="0" fontId="33" fillId="0" borderId="7" xfId="0" applyFont="1" applyBorder="1" applyAlignment="1">
      <alignment horizontal="center" vertical="center" shrinkToFit="1"/>
    </xf>
    <xf numFmtId="49" fontId="33" fillId="0" borderId="5" xfId="0" applyNumberFormat="1" applyFont="1" applyBorder="1" applyAlignment="1">
      <alignment horizontal="left" vertical="center" wrapText="1" shrinkToFit="1"/>
    </xf>
    <xf numFmtId="0" fontId="33" fillId="0" borderId="10" xfId="0" applyFont="1" applyBorder="1" applyAlignment="1">
      <alignment vertical="center" wrapText="1"/>
    </xf>
    <xf numFmtId="0" fontId="32" fillId="0" borderId="21" xfId="0" applyFont="1" applyBorder="1" applyAlignment="1">
      <alignment wrapText="1"/>
    </xf>
    <xf numFmtId="49" fontId="33" fillId="0" borderId="22" xfId="0" applyNumberFormat="1" applyFont="1" applyBorder="1" applyAlignment="1">
      <alignment horizontal="center" vertical="center" shrinkToFit="1"/>
    </xf>
    <xf numFmtId="49" fontId="34" fillId="0" borderId="2" xfId="0" applyNumberFormat="1" applyFont="1" applyBorder="1" applyAlignment="1">
      <alignment vertical="center" wrapText="1" shrinkToFit="1"/>
    </xf>
    <xf numFmtId="49" fontId="34" fillId="0" borderId="23" xfId="0" applyNumberFormat="1" applyFont="1" applyBorder="1" applyAlignment="1">
      <alignment vertical="center" wrapText="1" shrinkToFit="1"/>
    </xf>
    <xf numFmtId="0" fontId="34" fillId="0" borderId="23" xfId="0" applyFont="1" applyBorder="1" applyAlignment="1">
      <alignment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2" fillId="0" borderId="0" xfId="0" applyFont="1"/>
    <xf numFmtId="0" fontId="33" fillId="0" borderId="5" xfId="0" applyFont="1" applyBorder="1" applyAlignment="1">
      <alignment vertical="center" wrapText="1"/>
    </xf>
    <xf numFmtId="0" fontId="32" fillId="0" borderId="24" xfId="0" applyFont="1" applyBorder="1" applyAlignment="1">
      <alignment wrapText="1"/>
    </xf>
    <xf numFmtId="49" fontId="34" fillId="0" borderId="11" xfId="0" applyNumberFormat="1" applyFont="1" applyBorder="1" applyAlignment="1">
      <alignment vertical="center" wrapText="1" shrinkToFit="1"/>
    </xf>
    <xf numFmtId="0" fontId="9" fillId="0" borderId="0" xfId="0" applyFont="1" applyAlignment="1">
      <alignment horizontal="left" vertical="center" wrapText="1"/>
    </xf>
    <xf numFmtId="49" fontId="8" fillId="0" borderId="13" xfId="0" applyNumberFormat="1" applyFont="1" applyBorder="1" applyAlignment="1">
      <alignment vertical="center" wrapText="1" shrinkToFit="1"/>
    </xf>
    <xf numFmtId="49" fontId="33" fillId="0" borderId="25" xfId="0" applyNumberFormat="1" applyFont="1" applyBorder="1" applyAlignment="1">
      <alignment horizontal="center" vertical="center" shrinkToFit="1"/>
    </xf>
    <xf numFmtId="49" fontId="33" fillId="0" borderId="26" xfId="0" applyNumberFormat="1" applyFont="1" applyBorder="1" applyAlignment="1">
      <alignment horizontal="center" vertical="center" shrinkToFit="1"/>
    </xf>
    <xf numFmtId="49" fontId="33" fillId="0" borderId="27" xfId="0" applyNumberFormat="1" applyFont="1" applyBorder="1" applyAlignment="1">
      <alignment horizontal="center" vertical="center" shrinkToFit="1"/>
    </xf>
    <xf numFmtId="49" fontId="33" fillId="0" borderId="28" xfId="0" applyNumberFormat="1" applyFont="1" applyBorder="1" applyAlignment="1">
      <alignment horizontal="center" vertical="center" shrinkToFit="1"/>
    </xf>
    <xf numFmtId="49" fontId="33" fillId="0" borderId="29" xfId="0" applyNumberFormat="1" applyFont="1" applyBorder="1" applyAlignment="1">
      <alignment horizontal="center" vertical="center" shrinkToFit="1"/>
    </xf>
    <xf numFmtId="49" fontId="34" fillId="0" borderId="5" xfId="0" applyNumberFormat="1" applyFont="1" applyBorder="1" applyAlignment="1">
      <alignment horizontal="left" vertical="center" wrapText="1" shrinkToFit="1"/>
    </xf>
    <xf numFmtId="0" fontId="34" fillId="0" borderId="8" xfId="0" applyFont="1" applyBorder="1" applyAlignment="1">
      <alignment vertical="center" wrapText="1"/>
    </xf>
    <xf numFmtId="49" fontId="34" fillId="0" borderId="8" xfId="0" applyNumberFormat="1" applyFont="1" applyBorder="1" applyAlignment="1">
      <alignment horizontal="center" vertical="center" shrinkToFit="1"/>
    </xf>
    <xf numFmtId="0" fontId="34" fillId="0" borderId="2" xfId="0" applyFont="1" applyBorder="1" applyAlignment="1">
      <alignment vertical="center" wrapText="1"/>
    </xf>
    <xf numFmtId="49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2" fillId="0" borderId="0" xfId="0" applyFont="1" applyAlignment="1">
      <alignment horizontal="center"/>
    </xf>
    <xf numFmtId="0" fontId="32" fillId="0" borderId="30" xfId="0" applyFont="1" applyBorder="1" applyAlignment="1">
      <alignment wrapText="1"/>
    </xf>
    <xf numFmtId="0" fontId="32" fillId="0" borderId="31" xfId="0" applyFont="1" applyBorder="1" applyAlignment="1">
      <alignment wrapText="1"/>
    </xf>
    <xf numFmtId="49" fontId="35" fillId="0" borderId="5" xfId="0" applyNumberFormat="1" applyFont="1" applyBorder="1" applyAlignment="1">
      <alignment horizontal="center" vertical="center" shrinkToFit="1"/>
    </xf>
    <xf numFmtId="49" fontId="34" fillId="0" borderId="8" xfId="0" applyNumberFormat="1" applyFont="1" applyBorder="1" applyAlignment="1">
      <alignment vertical="center" wrapText="1" shrinkToFit="1"/>
    </xf>
    <xf numFmtId="0" fontId="33" fillId="0" borderId="32" xfId="0" applyFont="1" applyBorder="1" applyAlignment="1">
      <alignment vertical="center" wrapText="1"/>
    </xf>
    <xf numFmtId="0" fontId="36" fillId="0" borderId="18" xfId="0" applyFont="1" applyBorder="1" applyAlignment="1">
      <alignment horizontal="center" vertical="center"/>
    </xf>
    <xf numFmtId="49" fontId="28" fillId="0" borderId="33" xfId="0" applyNumberFormat="1" applyFont="1" applyBorder="1" applyAlignment="1">
      <alignment horizontal="left" vertical="center" wrapText="1" shrinkToFit="1"/>
    </xf>
    <xf numFmtId="49" fontId="32" fillId="0" borderId="33" xfId="0" applyNumberFormat="1" applyFont="1" applyBorder="1" applyAlignment="1">
      <alignment horizontal="left" vertical="center" wrapText="1" shrinkToFit="1"/>
    </xf>
    <xf numFmtId="0" fontId="11" fillId="0" borderId="0" xfId="0" applyFont="1" applyAlignment="1">
      <alignment horizontal="left"/>
    </xf>
    <xf numFmtId="0" fontId="32" fillId="0" borderId="34" xfId="0" applyFont="1" applyBorder="1" applyAlignment="1">
      <alignment wrapText="1"/>
    </xf>
    <xf numFmtId="0" fontId="32" fillId="0" borderId="35" xfId="0" applyFont="1" applyBorder="1" applyAlignment="1">
      <alignment wrapText="1"/>
    </xf>
    <xf numFmtId="0" fontId="32" fillId="0" borderId="10" xfId="0" applyFont="1" applyBorder="1" applyAlignment="1">
      <alignment wrapText="1"/>
    </xf>
    <xf numFmtId="0" fontId="32" fillId="0" borderId="36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2" fillId="0" borderId="37" xfId="0" applyFont="1" applyBorder="1" applyAlignment="1">
      <alignment wrapText="1"/>
    </xf>
    <xf numFmtId="49" fontId="34" fillId="0" borderId="38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left" vertical="center" wrapText="1" shrinkToFit="1"/>
    </xf>
    <xf numFmtId="0" fontId="29" fillId="0" borderId="0" xfId="0" applyFont="1"/>
    <xf numFmtId="0" fontId="30" fillId="0" borderId="0" xfId="0" applyFont="1" applyAlignment="1">
      <alignment vertical="center" wrapText="1"/>
    </xf>
    <xf numFmtId="0" fontId="6" fillId="0" borderId="0" xfId="2" applyFont="1"/>
    <xf numFmtId="0" fontId="4" fillId="0" borderId="0" xfId="2" applyFont="1"/>
    <xf numFmtId="0" fontId="4" fillId="0" borderId="41" xfId="2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49" fontId="4" fillId="0" borderId="12" xfId="2" applyNumberFormat="1" applyFont="1" applyBorder="1" applyAlignment="1">
      <alignment horizontal="center" vertical="center"/>
    </xf>
    <xf numFmtId="0" fontId="4" fillId="0" borderId="42" xfId="2" applyFont="1" applyBorder="1" applyAlignment="1">
      <alignment horizontal="center" vertical="center" wrapText="1"/>
    </xf>
    <xf numFmtId="0" fontId="4" fillId="0" borderId="41" xfId="2" applyFont="1" applyBorder="1" applyAlignment="1">
      <alignment horizontal="center" vertical="center" wrapText="1"/>
    </xf>
    <xf numFmtId="49" fontId="33" fillId="0" borderId="10" xfId="2" applyNumberFormat="1" applyFont="1" applyBorder="1" applyAlignment="1">
      <alignment vertical="center" wrapText="1"/>
    </xf>
    <xf numFmtId="49" fontId="33" fillId="0" borderId="10" xfId="2" applyNumberFormat="1" applyFont="1" applyBorder="1" applyAlignment="1">
      <alignment horizontal="center" vertical="center" wrapText="1"/>
    </xf>
    <xf numFmtId="49" fontId="33" fillId="0" borderId="45" xfId="2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49" fontId="33" fillId="0" borderId="7" xfId="2" applyNumberFormat="1" applyFont="1" applyBorder="1" applyAlignment="1">
      <alignment vertical="center" wrapText="1"/>
    </xf>
    <xf numFmtId="49" fontId="33" fillId="0" borderId="7" xfId="2" applyNumberFormat="1" applyFont="1" applyBorder="1" applyAlignment="1">
      <alignment horizontal="center" vertical="center" wrapText="1"/>
    </xf>
    <xf numFmtId="49" fontId="33" fillId="0" borderId="46" xfId="2" applyNumberFormat="1" applyFont="1" applyBorder="1" applyAlignment="1">
      <alignment horizontal="center" vertical="center"/>
    </xf>
    <xf numFmtId="49" fontId="33" fillId="0" borderId="8" xfId="2" applyNumberFormat="1" applyFont="1" applyBorder="1" applyAlignment="1">
      <alignment horizontal="center" vertical="center" wrapText="1"/>
    </xf>
    <xf numFmtId="49" fontId="34" fillId="0" borderId="10" xfId="2" applyNumberFormat="1" applyFont="1" applyBorder="1" applyAlignment="1">
      <alignment horizontal="center" vertical="center" wrapText="1"/>
    </xf>
    <xf numFmtId="49" fontId="34" fillId="0" borderId="47" xfId="2" applyNumberFormat="1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9" fontId="34" fillId="0" borderId="7" xfId="2" applyNumberFormat="1" applyFont="1" applyBorder="1" applyAlignment="1">
      <alignment horizontal="center" vertical="center" wrapText="1"/>
    </xf>
    <xf numFmtId="49" fontId="34" fillId="0" borderId="19" xfId="2" applyNumberFormat="1" applyFont="1" applyBorder="1" applyAlignment="1">
      <alignment horizontal="center" vertical="center"/>
    </xf>
    <xf numFmtId="49" fontId="33" fillId="0" borderId="8" xfId="2" applyNumberFormat="1" applyFont="1" applyBorder="1" applyAlignment="1">
      <alignment vertical="center" wrapText="1"/>
    </xf>
    <xf numFmtId="49" fontId="34" fillId="0" borderId="8" xfId="2" applyNumberFormat="1" applyFont="1" applyBorder="1" applyAlignment="1">
      <alignment horizontal="center" vertical="center" wrapText="1"/>
    </xf>
    <xf numFmtId="49" fontId="34" fillId="0" borderId="24" xfId="2" applyNumberFormat="1" applyFont="1" applyBorder="1" applyAlignment="1">
      <alignment horizontal="center" vertical="center"/>
    </xf>
    <xf numFmtId="49" fontId="33" fillId="0" borderId="19" xfId="2" applyNumberFormat="1" applyFont="1" applyBorder="1" applyAlignment="1">
      <alignment horizontal="center" vertical="center"/>
    </xf>
    <xf numFmtId="0" fontId="15" fillId="0" borderId="0" xfId="2" applyFont="1"/>
    <xf numFmtId="0" fontId="24" fillId="0" borderId="0" xfId="2" applyAlignment="1">
      <alignment horizontal="center"/>
    </xf>
    <xf numFmtId="0" fontId="26" fillId="0" borderId="0" xfId="2" applyFont="1"/>
    <xf numFmtId="49" fontId="33" fillId="0" borderId="24" xfId="2" applyNumberFormat="1" applyFont="1" applyBorder="1" applyAlignment="1">
      <alignment horizontal="center" vertical="center"/>
    </xf>
    <xf numFmtId="0" fontId="24" fillId="0" borderId="0" xfId="2"/>
    <xf numFmtId="49" fontId="32" fillId="0" borderId="10" xfId="2" applyNumberFormat="1" applyFont="1" applyBorder="1" applyAlignment="1">
      <alignment horizontal="center" vertical="center" wrapText="1"/>
    </xf>
    <xf numFmtId="49" fontId="32" fillId="0" borderId="45" xfId="2" applyNumberFormat="1" applyFont="1" applyBorder="1" applyAlignment="1">
      <alignment horizontal="center" vertical="center"/>
    </xf>
    <xf numFmtId="49" fontId="32" fillId="0" borderId="7" xfId="2" applyNumberFormat="1" applyFont="1" applyBorder="1" applyAlignment="1">
      <alignment horizontal="center" vertical="center" wrapText="1"/>
    </xf>
    <xf numFmtId="49" fontId="32" fillId="0" borderId="46" xfId="2" applyNumberFormat="1" applyFont="1" applyBorder="1" applyAlignment="1">
      <alignment horizontal="center" vertical="center"/>
    </xf>
    <xf numFmtId="49" fontId="32" fillId="0" borderId="8" xfId="2" applyNumberFormat="1" applyFont="1" applyBorder="1" applyAlignment="1">
      <alignment horizontal="center" vertical="center" wrapText="1"/>
    </xf>
    <xf numFmtId="49" fontId="32" fillId="0" borderId="48" xfId="2" applyNumberFormat="1" applyFont="1" applyBorder="1" applyAlignment="1">
      <alignment horizontal="center" vertical="center"/>
    </xf>
    <xf numFmtId="49" fontId="33" fillId="0" borderId="48" xfId="2" applyNumberFormat="1" applyFont="1" applyBorder="1" applyAlignment="1">
      <alignment horizontal="center" vertical="center"/>
    </xf>
    <xf numFmtId="49" fontId="32" fillId="0" borderId="9" xfId="2" applyNumberFormat="1" applyFont="1" applyBorder="1" applyAlignment="1">
      <alignment horizontal="center" vertical="center" wrapText="1"/>
    </xf>
    <xf numFmtId="49" fontId="32" fillId="0" borderId="49" xfId="2" applyNumberFormat="1" applyFont="1" applyBorder="1" applyAlignment="1">
      <alignment horizontal="center" vertical="center"/>
    </xf>
    <xf numFmtId="49" fontId="32" fillId="0" borderId="7" xfId="2" applyNumberFormat="1" applyFont="1" applyBorder="1" applyAlignment="1">
      <alignment vertical="center" wrapText="1"/>
    </xf>
    <xf numFmtId="49" fontId="32" fillId="0" borderId="19" xfId="2" applyNumberFormat="1" applyFont="1" applyBorder="1" applyAlignment="1">
      <alignment horizontal="center" vertical="center"/>
    </xf>
    <xf numFmtId="49" fontId="32" fillId="0" borderId="8" xfId="2" applyNumberFormat="1" applyFont="1" applyBorder="1" applyAlignment="1">
      <alignment vertical="center" wrapText="1"/>
    </xf>
    <xf numFmtId="49" fontId="32" fillId="0" borderId="24" xfId="2" applyNumberFormat="1" applyFont="1" applyBorder="1" applyAlignment="1">
      <alignment horizontal="center" vertical="center"/>
    </xf>
    <xf numFmtId="49" fontId="34" fillId="0" borderId="10" xfId="2" applyNumberFormat="1" applyFont="1" applyBorder="1" applyAlignment="1">
      <alignment vertical="center" wrapText="1"/>
    </xf>
    <xf numFmtId="49" fontId="34" fillId="0" borderId="7" xfId="2" applyNumberFormat="1" applyFont="1" applyBorder="1" applyAlignment="1">
      <alignment vertical="center" wrapText="1"/>
    </xf>
    <xf numFmtId="49" fontId="34" fillId="0" borderId="8" xfId="2" applyNumberFormat="1" applyFont="1" applyBorder="1" applyAlignment="1">
      <alignment vertical="center" wrapText="1"/>
    </xf>
    <xf numFmtId="49" fontId="34" fillId="0" borderId="11" xfId="2" applyNumberFormat="1" applyFont="1" applyBorder="1" applyAlignment="1">
      <alignment horizontal="center" vertical="center" wrapText="1"/>
    </xf>
    <xf numFmtId="49" fontId="34" fillId="0" borderId="50" xfId="2" applyNumberFormat="1" applyFont="1" applyBorder="1" applyAlignment="1">
      <alignment horizontal="center" vertical="center"/>
    </xf>
    <xf numFmtId="49" fontId="34" fillId="0" borderId="8" xfId="2" applyNumberFormat="1" applyFont="1" applyBorder="1" applyAlignment="1">
      <alignment horizontal="left" vertical="center" wrapText="1"/>
    </xf>
    <xf numFmtId="2" fontId="14" fillId="0" borderId="0" xfId="0" applyNumberFormat="1" applyFont="1" applyAlignment="1">
      <alignment horizontal="center" vertical="center" textRotation="90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1" fontId="9" fillId="0" borderId="0" xfId="0" applyNumberFormat="1" applyFont="1"/>
    <xf numFmtId="1" fontId="2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center" vertical="center"/>
    </xf>
    <xf numFmtId="0" fontId="15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3" fillId="0" borderId="8" xfId="2" applyNumberFormat="1" applyFont="1" applyBorder="1" applyAlignment="1">
      <alignment horizontal="left" vertical="center" wrapText="1"/>
    </xf>
    <xf numFmtId="1" fontId="36" fillId="0" borderId="18" xfId="0" applyNumberFormat="1" applyFont="1" applyBorder="1" applyAlignment="1">
      <alignment horizontal="center" vertical="center"/>
    </xf>
    <xf numFmtId="1" fontId="35" fillId="0" borderId="51" xfId="0" applyNumberFormat="1" applyFont="1" applyBorder="1" applyAlignment="1">
      <alignment horizontal="center" vertical="center"/>
    </xf>
    <xf numFmtId="1" fontId="35" fillId="0" borderId="10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9" xfId="0" applyNumberFormat="1" applyFont="1" applyBorder="1" applyAlignment="1">
      <alignment horizontal="center" vertical="center"/>
    </xf>
    <xf numFmtId="1" fontId="37" fillId="0" borderId="5" xfId="0" applyNumberFormat="1" applyFont="1" applyBorder="1" applyAlignment="1">
      <alignment horizontal="center" vertical="center"/>
    </xf>
    <xf numFmtId="164" fontId="37" fillId="0" borderId="5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" fontId="37" fillId="0" borderId="2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shrinkToFit="1"/>
    </xf>
    <xf numFmtId="49" fontId="35" fillId="0" borderId="45" xfId="0" applyNumberFormat="1" applyFont="1" applyBorder="1" applyAlignment="1">
      <alignment horizontal="center" vertical="center" shrinkToFit="1"/>
    </xf>
    <xf numFmtId="0" fontId="35" fillId="0" borderId="26" xfId="0" applyFont="1" applyBorder="1" applyAlignment="1">
      <alignment horizontal="center" vertical="center" shrinkToFit="1"/>
    </xf>
    <xf numFmtId="49" fontId="35" fillId="0" borderId="46" xfId="0" applyNumberFormat="1" applyFont="1" applyBorder="1" applyAlignment="1">
      <alignment horizontal="center" vertical="center" shrinkToFit="1"/>
    </xf>
    <xf numFmtId="49" fontId="35" fillId="0" borderId="53" xfId="0" applyNumberFormat="1" applyFont="1" applyBorder="1" applyAlignment="1">
      <alignment horizontal="center" vertical="center" shrinkToFit="1"/>
    </xf>
    <xf numFmtId="0" fontId="38" fillId="0" borderId="54" xfId="0" applyFont="1" applyBorder="1" applyAlignment="1">
      <alignment horizontal="center" vertical="center" shrinkToFit="1"/>
    </xf>
    <xf numFmtId="49" fontId="35" fillId="0" borderId="55" xfId="0" applyNumberFormat="1" applyFont="1" applyBorder="1" applyAlignment="1">
      <alignment horizontal="center" vertical="center" shrinkToFit="1"/>
    </xf>
    <xf numFmtId="0" fontId="35" fillId="0" borderId="29" xfId="0" applyFont="1" applyBorder="1" applyAlignment="1">
      <alignment horizontal="center" vertical="center" shrinkToFit="1"/>
    </xf>
    <xf numFmtId="49" fontId="35" fillId="0" borderId="56" xfId="0" applyNumberFormat="1" applyFont="1" applyBorder="1" applyAlignment="1">
      <alignment horizontal="center" vertical="center" shrinkToFit="1"/>
    </xf>
    <xf numFmtId="1" fontId="35" fillId="0" borderId="57" xfId="0" applyNumberFormat="1" applyFont="1" applyBorder="1" applyAlignment="1">
      <alignment horizontal="center" vertical="center"/>
    </xf>
    <xf numFmtId="0" fontId="38" fillId="0" borderId="35" xfId="0" applyFont="1" applyBorder="1" applyAlignment="1">
      <alignment horizontal="center"/>
    </xf>
    <xf numFmtId="164" fontId="35" fillId="0" borderId="57" xfId="0" applyNumberFormat="1" applyFont="1" applyBorder="1" applyAlignment="1">
      <alignment horizontal="center" vertical="center"/>
    </xf>
    <xf numFmtId="1" fontId="35" fillId="0" borderId="58" xfId="0" applyNumberFormat="1" applyFont="1" applyBorder="1" applyAlignment="1">
      <alignment horizontal="center" vertical="center"/>
    </xf>
    <xf numFmtId="1" fontId="37" fillId="0" borderId="59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0" fontId="38" fillId="0" borderId="60" xfId="0" applyFont="1" applyBorder="1" applyAlignment="1">
      <alignment horizontal="center"/>
    </xf>
    <xf numFmtId="164" fontId="35" fillId="0" borderId="3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1" fontId="37" fillId="0" borderId="61" xfId="0" applyNumberFormat="1" applyFont="1" applyBorder="1" applyAlignment="1">
      <alignment horizontal="center" vertical="center"/>
    </xf>
    <xf numFmtId="1" fontId="35" fillId="0" borderId="62" xfId="0" applyNumberFormat="1" applyFont="1" applyBorder="1" applyAlignment="1">
      <alignment horizontal="center" vertical="center"/>
    </xf>
    <xf numFmtId="0" fontId="38" fillId="0" borderId="63" xfId="0" applyFont="1" applyBorder="1" applyAlignment="1">
      <alignment horizontal="center"/>
    </xf>
    <xf numFmtId="1" fontId="35" fillId="0" borderId="64" xfId="0" applyNumberFormat="1" applyFont="1" applyBorder="1" applyAlignment="1">
      <alignment horizontal="center" vertical="center"/>
    </xf>
    <xf numFmtId="0" fontId="38" fillId="0" borderId="65" xfId="0" applyFont="1" applyBorder="1" applyAlignment="1">
      <alignment horizontal="center"/>
    </xf>
    <xf numFmtId="0" fontId="38" fillId="0" borderId="64" xfId="0" applyFont="1" applyBorder="1" applyAlignment="1">
      <alignment horizontal="center"/>
    </xf>
    <xf numFmtId="0" fontId="35" fillId="0" borderId="7" xfId="0" applyFont="1" applyBorder="1" applyAlignment="1">
      <alignment horizontal="center" vertical="center" shrinkToFit="1"/>
    </xf>
    <xf numFmtId="1" fontId="35" fillId="0" borderId="46" xfId="0" applyNumberFormat="1" applyFont="1" applyBorder="1" applyAlignment="1">
      <alignment horizontal="center" vertical="center"/>
    </xf>
    <xf numFmtId="1" fontId="37" fillId="0" borderId="66" xfId="0" applyNumberFormat="1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1" fontId="35" fillId="0" borderId="9" xfId="0" applyNumberFormat="1" applyFont="1" applyBorder="1" applyAlignment="1">
      <alignment horizontal="center" vertical="center"/>
    </xf>
    <xf numFmtId="1" fontId="35" fillId="0" borderId="67" xfId="0" applyNumberFormat="1" applyFont="1" applyBorder="1" applyAlignment="1">
      <alignment horizontal="center" vertical="center"/>
    </xf>
    <xf numFmtId="2" fontId="38" fillId="0" borderId="65" xfId="0" applyNumberFormat="1" applyFont="1" applyBorder="1" applyAlignment="1">
      <alignment horizontal="center"/>
    </xf>
    <xf numFmtId="1" fontId="35" fillId="0" borderId="68" xfId="0" applyNumberFormat="1" applyFont="1" applyBorder="1" applyAlignment="1">
      <alignment horizontal="center" vertical="center"/>
    </xf>
    <xf numFmtId="1" fontId="35" fillId="0" borderId="69" xfId="0" applyNumberFormat="1" applyFont="1" applyBorder="1" applyAlignment="1">
      <alignment horizontal="center" vertical="center"/>
    </xf>
    <xf numFmtId="1" fontId="37" fillId="0" borderId="38" xfId="0" applyNumberFormat="1" applyFont="1" applyBorder="1" applyAlignment="1">
      <alignment horizontal="center" vertical="center"/>
    </xf>
    <xf numFmtId="1" fontId="39" fillId="0" borderId="38" xfId="0" applyNumberFormat="1" applyFont="1" applyBorder="1" applyAlignment="1">
      <alignment horizontal="center" vertical="center"/>
    </xf>
    <xf numFmtId="1" fontId="39" fillId="0" borderId="48" xfId="0" applyNumberFormat="1" applyFont="1" applyBorder="1" applyAlignment="1">
      <alignment horizontal="center" vertical="center"/>
    </xf>
    <xf numFmtId="1" fontId="37" fillId="0" borderId="70" xfId="0" applyNumberFormat="1" applyFont="1" applyBorder="1" applyAlignment="1">
      <alignment horizontal="center" vertical="center"/>
    </xf>
    <xf numFmtId="164" fontId="35" fillId="0" borderId="10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45" xfId="0" applyNumberFormat="1" applyFont="1" applyBorder="1" applyAlignment="1">
      <alignment horizontal="center" vertical="center"/>
    </xf>
    <xf numFmtId="1" fontId="37" fillId="0" borderId="71" xfId="0" applyNumberFormat="1" applyFont="1" applyBorder="1" applyAlignment="1">
      <alignment horizontal="center" vertical="center"/>
    </xf>
    <xf numFmtId="1" fontId="35" fillId="0" borderId="20" xfId="0" applyNumberFormat="1" applyFont="1" applyBorder="1" applyAlignment="1">
      <alignment horizontal="center" vertical="center"/>
    </xf>
    <xf numFmtId="164" fontId="35" fillId="0" borderId="20" xfId="0" applyNumberFormat="1" applyFont="1" applyBorder="1" applyAlignment="1">
      <alignment horizontal="center" vertical="center"/>
    </xf>
    <xf numFmtId="1" fontId="40" fillId="0" borderId="20" xfId="0" applyNumberFormat="1" applyFont="1" applyBorder="1" applyAlignment="1">
      <alignment horizontal="center" vertical="center"/>
    </xf>
    <xf numFmtId="1" fontId="40" fillId="0" borderId="58" xfId="0" applyNumberFormat="1" applyFont="1" applyBorder="1" applyAlignment="1">
      <alignment horizontal="center" vertical="center"/>
    </xf>
    <xf numFmtId="1" fontId="35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1" fontId="40" fillId="0" borderId="5" xfId="0" applyNumberFormat="1" applyFont="1" applyBorder="1" applyAlignment="1">
      <alignment horizontal="center" vertical="center"/>
    </xf>
    <xf numFmtId="1" fontId="40" fillId="0" borderId="54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1" fontId="37" fillId="0" borderId="72" xfId="0" applyNumberFormat="1" applyFont="1" applyBorder="1" applyAlignment="1">
      <alignment horizontal="center" vertical="center"/>
    </xf>
    <xf numFmtId="1" fontId="37" fillId="0" borderId="12" xfId="0" applyNumberFormat="1" applyFont="1" applyBorder="1" applyAlignment="1">
      <alignment horizontal="center" vertical="center"/>
    </xf>
    <xf numFmtId="1" fontId="37" fillId="0" borderId="23" xfId="0" applyNumberFormat="1" applyFont="1" applyBorder="1" applyAlignment="1">
      <alignment horizontal="center" vertical="center"/>
    </xf>
    <xf numFmtId="1" fontId="37" fillId="0" borderId="43" xfId="0" applyNumberFormat="1" applyFont="1" applyBorder="1" applyAlignment="1">
      <alignment horizontal="center" vertical="center"/>
    </xf>
    <xf numFmtId="1" fontId="37" fillId="0" borderId="40" xfId="0" applyNumberFormat="1" applyFont="1" applyBorder="1" applyAlignment="1">
      <alignment horizontal="center" vertical="center"/>
    </xf>
    <xf numFmtId="1" fontId="35" fillId="0" borderId="73" xfId="0" applyNumberFormat="1" applyFont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74" xfId="0" applyNumberFormat="1" applyFont="1" applyBorder="1" applyAlignment="1">
      <alignment horizontal="center" vertical="center"/>
    </xf>
    <xf numFmtId="1" fontId="37" fillId="0" borderId="75" xfId="0" applyNumberFormat="1" applyFont="1" applyBorder="1" applyAlignment="1">
      <alignment horizontal="center" vertical="center"/>
    </xf>
    <xf numFmtId="1" fontId="38" fillId="0" borderId="76" xfId="0" applyNumberFormat="1" applyFont="1" applyBorder="1" applyAlignment="1">
      <alignment horizontal="center" vertical="center"/>
    </xf>
    <xf numFmtId="1" fontId="38" fillId="0" borderId="77" xfId="0" applyNumberFormat="1" applyFont="1" applyBorder="1" applyAlignment="1">
      <alignment horizontal="center" vertical="center"/>
    </xf>
    <xf numFmtId="1" fontId="38" fillId="0" borderId="78" xfId="0" applyNumberFormat="1" applyFont="1" applyBorder="1" applyAlignment="1">
      <alignment horizontal="center" vertical="center"/>
    </xf>
    <xf numFmtId="1" fontId="37" fillId="0" borderId="79" xfId="0" applyNumberFormat="1" applyFont="1" applyBorder="1" applyAlignment="1">
      <alignment horizontal="center" vertical="center"/>
    </xf>
    <xf numFmtId="1" fontId="35" fillId="0" borderId="80" xfId="0" applyNumberFormat="1" applyFont="1" applyBorder="1" applyAlignment="1">
      <alignment horizontal="center" vertical="center"/>
    </xf>
    <xf numFmtId="164" fontId="37" fillId="0" borderId="66" xfId="0" applyNumberFormat="1" applyFont="1" applyBorder="1" applyAlignment="1">
      <alignment horizontal="center" vertical="center"/>
    </xf>
    <xf numFmtId="1" fontId="35" fillId="0" borderId="81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" fontId="1" fillId="0" borderId="54" xfId="0" applyNumberFormat="1" applyFont="1" applyBorder="1" applyAlignment="1">
      <alignment horizontal="center" vertical="center"/>
    </xf>
    <xf numFmtId="1" fontId="1" fillId="0" borderId="71" xfId="0" applyNumberFormat="1" applyFont="1" applyBorder="1" applyAlignment="1">
      <alignment horizontal="center" vertical="center"/>
    </xf>
    <xf numFmtId="1" fontId="38" fillId="0" borderId="33" xfId="0" applyNumberFormat="1" applyFont="1" applyBorder="1" applyAlignment="1">
      <alignment horizontal="center" vertical="center"/>
    </xf>
    <xf numFmtId="1" fontId="38" fillId="0" borderId="54" xfId="0" applyNumberFormat="1" applyFont="1" applyBorder="1" applyAlignment="1">
      <alignment horizontal="center" vertical="center"/>
    </xf>
    <xf numFmtId="164" fontId="38" fillId="0" borderId="33" xfId="0" applyNumberFormat="1" applyFont="1" applyBorder="1" applyAlignment="1">
      <alignment horizontal="center" vertical="center"/>
    </xf>
    <xf numFmtId="1" fontId="38" fillId="0" borderId="68" xfId="0" applyNumberFormat="1" applyFont="1" applyBorder="1" applyAlignment="1">
      <alignment horizontal="center" vertical="center"/>
    </xf>
    <xf numFmtId="1" fontId="38" fillId="0" borderId="46" xfId="0" applyNumberFormat="1" applyFont="1" applyBorder="1" applyAlignment="1">
      <alignment horizontal="center" vertical="center"/>
    </xf>
    <xf numFmtId="1" fontId="37" fillId="0" borderId="82" xfId="0" applyNumberFormat="1" applyFont="1" applyBorder="1" applyAlignment="1">
      <alignment horizontal="center" vertical="center"/>
    </xf>
    <xf numFmtId="1" fontId="37" fillId="0" borderId="8" xfId="0" applyNumberFormat="1" applyFont="1" applyBorder="1" applyAlignment="1">
      <alignment horizontal="center" vertical="center"/>
    </xf>
    <xf numFmtId="1" fontId="39" fillId="0" borderId="8" xfId="0" applyNumberFormat="1" applyFont="1" applyBorder="1" applyAlignment="1">
      <alignment horizontal="center" vertical="center"/>
    </xf>
    <xf numFmtId="164" fontId="37" fillId="0" borderId="83" xfId="0" applyNumberFormat="1" applyFont="1" applyBorder="1" applyAlignment="1">
      <alignment horizontal="center" vertical="center"/>
    </xf>
    <xf numFmtId="1" fontId="37" fillId="0" borderId="11" xfId="0" applyNumberFormat="1" applyFont="1" applyBorder="1" applyAlignment="1">
      <alignment horizontal="center" vertical="center"/>
    </xf>
    <xf numFmtId="164" fontId="37" fillId="0" borderId="11" xfId="0" applyNumberFormat="1" applyFont="1" applyBorder="1" applyAlignment="1">
      <alignment horizontal="center" vertical="center"/>
    </xf>
    <xf numFmtId="1" fontId="37" fillId="0" borderId="84" xfId="0" applyNumberFormat="1" applyFont="1" applyBorder="1" applyAlignment="1">
      <alignment horizontal="center" vertical="center"/>
    </xf>
    <xf numFmtId="1" fontId="1" fillId="0" borderId="85" xfId="0" applyNumberFormat="1" applyFont="1" applyBorder="1" applyAlignment="1">
      <alignment horizontal="center" vertical="center"/>
    </xf>
    <xf numFmtId="1" fontId="35" fillId="0" borderId="45" xfId="0" applyNumberFormat="1" applyFont="1" applyBorder="1" applyAlignment="1">
      <alignment horizontal="center" vertical="center"/>
    </xf>
    <xf numFmtId="1" fontId="37" fillId="0" borderId="86" xfId="0" applyNumberFormat="1" applyFont="1" applyBorder="1" applyAlignment="1">
      <alignment horizontal="center" vertical="center"/>
    </xf>
    <xf numFmtId="1" fontId="35" fillId="0" borderId="87" xfId="0" applyNumberFormat="1" applyFont="1" applyBorder="1" applyAlignment="1">
      <alignment horizontal="center" vertical="center"/>
    </xf>
    <xf numFmtId="49" fontId="35" fillId="0" borderId="54" xfId="0" applyNumberFormat="1" applyFont="1" applyBorder="1" applyAlignment="1">
      <alignment horizontal="center" vertical="center" shrinkToFit="1"/>
    </xf>
    <xf numFmtId="1" fontId="37" fillId="0" borderId="7" xfId="0" applyNumberFormat="1" applyFont="1" applyBorder="1" applyAlignment="1">
      <alignment horizontal="center" vertical="center"/>
    </xf>
    <xf numFmtId="49" fontId="37" fillId="0" borderId="48" xfId="0" applyNumberFormat="1" applyFont="1" applyBorder="1" applyAlignment="1">
      <alignment horizontal="center" vertical="center" shrinkToFit="1"/>
    </xf>
    <xf numFmtId="1" fontId="1" fillId="0" borderId="88" xfId="0" applyNumberFormat="1" applyFont="1" applyBorder="1" applyAlignment="1">
      <alignment horizontal="center" vertical="center"/>
    </xf>
    <xf numFmtId="1" fontId="1" fillId="0" borderId="83" xfId="0" applyNumberFormat="1" applyFont="1" applyBorder="1" applyAlignment="1">
      <alignment horizontal="center" vertical="center"/>
    </xf>
    <xf numFmtId="0" fontId="37" fillId="0" borderId="84" xfId="0" applyFont="1" applyBorder="1" applyAlignment="1">
      <alignment horizontal="center" vertical="center"/>
    </xf>
    <xf numFmtId="49" fontId="35" fillId="0" borderId="9" xfId="0" applyNumberFormat="1" applyFont="1" applyBorder="1" applyAlignment="1">
      <alignment horizontal="center" vertical="center" shrinkToFit="1"/>
    </xf>
    <xf numFmtId="0" fontId="38" fillId="0" borderId="4" xfId="0" applyFont="1" applyBorder="1" applyAlignment="1">
      <alignment wrapText="1"/>
    </xf>
    <xf numFmtId="49" fontId="35" fillId="0" borderId="67" xfId="0" applyNumberFormat="1" applyFont="1" applyBorder="1" applyAlignment="1">
      <alignment horizontal="center" vertical="center" shrinkToFit="1"/>
    </xf>
    <xf numFmtId="1" fontId="35" fillId="0" borderId="89" xfId="0" applyNumberFormat="1" applyFont="1" applyBorder="1" applyAlignment="1">
      <alignment horizontal="center" vertical="center"/>
    </xf>
    <xf numFmtId="1" fontId="37" fillId="0" borderId="90" xfId="0" applyNumberFormat="1" applyFont="1" applyBorder="1" applyAlignment="1">
      <alignment horizontal="center" vertical="center"/>
    </xf>
    <xf numFmtId="49" fontId="35" fillId="0" borderId="7" xfId="0" applyNumberFormat="1" applyFont="1" applyBorder="1" applyAlignment="1">
      <alignment horizontal="center" vertical="center" shrinkToFit="1"/>
    </xf>
    <xf numFmtId="49" fontId="35" fillId="0" borderId="20" xfId="0" applyNumberFormat="1" applyFont="1" applyBorder="1" applyAlignment="1">
      <alignment horizontal="center" vertical="center" shrinkToFit="1"/>
    </xf>
    <xf numFmtId="164" fontId="35" fillId="0" borderId="7" xfId="0" applyNumberFormat="1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shrinkToFit="1"/>
    </xf>
    <xf numFmtId="0" fontId="35" fillId="0" borderId="54" xfId="0" applyFont="1" applyBorder="1" applyAlignment="1">
      <alignment horizontal="center" vertical="center" shrinkToFit="1"/>
    </xf>
    <xf numFmtId="49" fontId="35" fillId="0" borderId="8" xfId="0" applyNumberFormat="1" applyFont="1" applyBorder="1" applyAlignment="1">
      <alignment horizontal="center" vertical="center" shrinkToFit="1"/>
    </xf>
    <xf numFmtId="49" fontId="35" fillId="0" borderId="48" xfId="0" applyNumberFormat="1" applyFont="1" applyBorder="1" applyAlignment="1">
      <alignment horizontal="center" vertical="center" shrinkToFit="1"/>
    </xf>
    <xf numFmtId="1" fontId="37" fillId="0" borderId="3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38" fillId="0" borderId="6" xfId="0" applyFont="1" applyBorder="1" applyAlignment="1">
      <alignment horizontal="center" wrapText="1"/>
    </xf>
    <xf numFmtId="49" fontId="35" fillId="0" borderId="20" xfId="0" applyNumberFormat="1" applyFont="1" applyBorder="1" applyAlignment="1">
      <alignment horizontal="center" shrinkToFit="1"/>
    </xf>
    <xf numFmtId="0" fontId="35" fillId="0" borderId="58" xfId="0" applyFont="1" applyBorder="1" applyAlignment="1">
      <alignment horizontal="center" vertical="center" shrinkToFit="1"/>
    </xf>
    <xf numFmtId="1" fontId="35" fillId="0" borderId="91" xfId="0" applyNumberFormat="1" applyFont="1" applyBorder="1" applyAlignment="1">
      <alignment horizontal="center" vertical="center"/>
    </xf>
    <xf numFmtId="1" fontId="37" fillId="0" borderId="92" xfId="0" applyNumberFormat="1" applyFont="1" applyBorder="1" applyAlignment="1">
      <alignment horizontal="center" vertical="center"/>
    </xf>
    <xf numFmtId="1" fontId="38" fillId="0" borderId="52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7" fillId="0" borderId="48" xfId="0" applyNumberFormat="1" applyFont="1" applyBorder="1" applyAlignment="1">
      <alignment horizontal="center" vertical="center"/>
    </xf>
    <xf numFmtId="1" fontId="37" fillId="0" borderId="83" xfId="0" applyNumberFormat="1" applyFont="1" applyBorder="1" applyAlignment="1">
      <alignment horizontal="center" vertical="center"/>
    </xf>
    <xf numFmtId="49" fontId="35" fillId="0" borderId="10" xfId="0" applyNumberFormat="1" applyFont="1" applyBorder="1" applyAlignment="1">
      <alignment horizontal="center" vertical="center" shrinkToFit="1"/>
    </xf>
    <xf numFmtId="1" fontId="37" fillId="0" borderId="93" xfId="0" applyNumberFormat="1" applyFont="1" applyBorder="1" applyAlignment="1">
      <alignment horizontal="center" vertical="center"/>
    </xf>
    <xf numFmtId="49" fontId="35" fillId="0" borderId="11" xfId="0" applyNumberFormat="1" applyFont="1" applyBorder="1" applyAlignment="1">
      <alignment horizontal="center" vertical="center" shrinkToFit="1"/>
    </xf>
    <xf numFmtId="49" fontId="35" fillId="0" borderId="84" xfId="0" applyNumberFormat="1" applyFont="1" applyBorder="1" applyAlignment="1">
      <alignment horizontal="center" vertical="center" shrinkToFit="1"/>
    </xf>
    <xf numFmtId="49" fontId="37" fillId="0" borderId="12" xfId="0" applyNumberFormat="1" applyFont="1" applyBorder="1" applyAlignment="1">
      <alignment horizontal="center" vertical="center" shrinkToFit="1"/>
    </xf>
    <xf numFmtId="49" fontId="37" fillId="0" borderId="43" xfId="0" applyNumberFormat="1" applyFont="1" applyBorder="1" applyAlignment="1">
      <alignment horizontal="center" vertical="center" shrinkToFit="1"/>
    </xf>
    <xf numFmtId="1" fontId="37" fillId="0" borderId="44" xfId="0" applyNumberFormat="1" applyFont="1" applyBorder="1" applyAlignment="1">
      <alignment horizontal="center" vertical="center"/>
    </xf>
    <xf numFmtId="0" fontId="38" fillId="0" borderId="94" xfId="0" applyFont="1" applyBorder="1" applyAlignment="1">
      <alignment horizontal="center"/>
    </xf>
    <xf numFmtId="49" fontId="38" fillId="0" borderId="32" xfId="0" applyNumberFormat="1" applyFont="1" applyBorder="1" applyAlignment="1">
      <alignment horizontal="center" vertical="center" shrinkToFit="1"/>
    </xf>
    <xf numFmtId="0" fontId="38" fillId="0" borderId="32" xfId="0" applyFont="1" applyBorder="1" applyAlignment="1">
      <alignment horizontal="center" vertical="center" shrinkToFit="1"/>
    </xf>
    <xf numFmtId="0" fontId="38" fillId="0" borderId="74" xfId="0" applyFont="1" applyBorder="1" applyAlignment="1">
      <alignment horizontal="center" vertical="center" shrinkToFit="1"/>
    </xf>
    <xf numFmtId="1" fontId="38" fillId="0" borderId="73" xfId="0" applyNumberFormat="1" applyFont="1" applyBorder="1" applyAlignment="1">
      <alignment horizontal="center" vertical="center"/>
    </xf>
    <xf numFmtId="1" fontId="38" fillId="0" borderId="32" xfId="0" applyNumberFormat="1" applyFont="1" applyBorder="1" applyAlignment="1">
      <alignment horizontal="center" vertical="center"/>
    </xf>
    <xf numFmtId="1" fontId="38" fillId="0" borderId="34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49" fontId="38" fillId="0" borderId="22" xfId="0" applyNumberFormat="1" applyFont="1" applyBorder="1" applyAlignment="1">
      <alignment horizontal="center" vertical="center" shrinkToFit="1"/>
    </xf>
    <xf numFmtId="49" fontId="38" fillId="0" borderId="29" xfId="0" applyNumberFormat="1" applyFont="1" applyBorder="1" applyAlignment="1">
      <alignment horizontal="center" vertical="center" shrinkToFit="1"/>
    </xf>
    <xf numFmtId="49" fontId="38" fillId="0" borderId="56" xfId="0" applyNumberFormat="1" applyFont="1" applyBorder="1" applyAlignment="1">
      <alignment horizontal="center" vertical="center" shrinkToFit="1"/>
    </xf>
    <xf numFmtId="1" fontId="38" fillId="0" borderId="95" xfId="0" applyNumberFormat="1" applyFont="1" applyBorder="1" applyAlignment="1">
      <alignment horizontal="center" vertical="center"/>
    </xf>
    <xf numFmtId="1" fontId="38" fillId="0" borderId="81" xfId="0" applyNumberFormat="1" applyFont="1" applyBorder="1" applyAlignment="1">
      <alignment horizontal="center" vertical="center"/>
    </xf>
    <xf numFmtId="1" fontId="38" fillId="0" borderId="29" xfId="0" applyNumberFormat="1" applyFont="1" applyBorder="1" applyAlignment="1">
      <alignment horizontal="center" vertical="center"/>
    </xf>
    <xf numFmtId="1" fontId="37" fillId="0" borderId="96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/>
    </xf>
    <xf numFmtId="49" fontId="38" fillId="0" borderId="7" xfId="0" applyNumberFormat="1" applyFont="1" applyBorder="1" applyAlignment="1">
      <alignment horizontal="center" vertical="center" shrinkToFit="1"/>
    </xf>
    <xf numFmtId="0" fontId="38" fillId="0" borderId="7" xfId="0" applyFont="1" applyBorder="1" applyAlignment="1">
      <alignment horizontal="center" vertical="center" shrinkToFit="1"/>
    </xf>
    <xf numFmtId="0" fontId="38" fillId="0" borderId="46" xfId="0" applyFont="1" applyBorder="1" applyAlignment="1">
      <alignment horizontal="center" vertical="center" shrinkToFit="1"/>
    </xf>
    <xf numFmtId="1" fontId="38" fillId="0" borderId="19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/>
    </xf>
    <xf numFmtId="0" fontId="38" fillId="0" borderId="56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 vertical="center" shrinkToFit="1"/>
    </xf>
    <xf numFmtId="0" fontId="1" fillId="0" borderId="48" xfId="0" applyFont="1" applyBorder="1" applyAlignment="1">
      <alignment horizontal="center" vertical="center" shrinkToFit="1"/>
    </xf>
    <xf numFmtId="164" fontId="37" fillId="0" borderId="38" xfId="0" applyNumberFormat="1" applyFont="1" applyBorder="1" applyAlignment="1">
      <alignment horizontal="center" vertical="center"/>
    </xf>
    <xf numFmtId="164" fontId="35" fillId="0" borderId="5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shrinkToFit="1"/>
    </xf>
    <xf numFmtId="1" fontId="37" fillId="0" borderId="68" xfId="0" applyNumberFormat="1" applyFont="1" applyBorder="1" applyAlignment="1">
      <alignment horizontal="center" vertical="center"/>
    </xf>
    <xf numFmtId="164" fontId="35" fillId="0" borderId="68" xfId="0" applyNumberFormat="1" applyFont="1" applyBorder="1" applyAlignment="1">
      <alignment horizontal="center" vertical="center"/>
    </xf>
    <xf numFmtId="1" fontId="37" fillId="0" borderId="46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shrinkToFit="1"/>
    </xf>
    <xf numFmtId="1" fontId="38" fillId="0" borderId="62" xfId="0" applyNumberFormat="1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center"/>
    </xf>
    <xf numFmtId="49" fontId="35" fillId="0" borderId="58" xfId="0" applyNumberFormat="1" applyFont="1" applyBorder="1" applyAlignment="1">
      <alignment horizontal="center" vertical="center" shrinkToFit="1"/>
    </xf>
    <xf numFmtId="1" fontId="37" fillId="0" borderId="57" xfId="0" applyNumberFormat="1" applyFont="1" applyBorder="1" applyAlignment="1">
      <alignment horizontal="center" vertical="center"/>
    </xf>
    <xf numFmtId="164" fontId="37" fillId="0" borderId="57" xfId="0" applyNumberFormat="1" applyFont="1" applyBorder="1" applyAlignment="1">
      <alignment horizontal="center" vertical="center"/>
    </xf>
    <xf numFmtId="1" fontId="37" fillId="0" borderId="74" xfId="0" applyNumberFormat="1" applyFont="1" applyBorder="1" applyAlignment="1">
      <alignment horizontal="center" vertical="center"/>
    </xf>
    <xf numFmtId="49" fontId="35" fillId="0" borderId="23" xfId="0" applyNumberFormat="1" applyFont="1" applyBorder="1" applyAlignment="1">
      <alignment horizontal="center" vertical="center" shrinkToFit="1"/>
    </xf>
    <xf numFmtId="49" fontId="35" fillId="0" borderId="12" xfId="0" applyNumberFormat="1" applyFont="1" applyBorder="1" applyAlignment="1">
      <alignment horizontal="center" vertical="center" shrinkToFit="1"/>
    </xf>
    <xf numFmtId="49" fontId="35" fillId="0" borderId="43" xfId="0" applyNumberFormat="1" applyFont="1" applyBorder="1" applyAlignment="1">
      <alignment horizontal="center" vertical="center" shrinkToFit="1"/>
    </xf>
    <xf numFmtId="164" fontId="37" fillId="0" borderId="23" xfId="0" applyNumberFormat="1" applyFont="1" applyBorder="1" applyAlignment="1">
      <alignment horizontal="center" vertical="center"/>
    </xf>
    <xf numFmtId="1" fontId="38" fillId="0" borderId="6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shrinkToFit="1"/>
    </xf>
    <xf numFmtId="0" fontId="35" fillId="0" borderId="67" xfId="0" applyFont="1" applyBorder="1" applyAlignment="1">
      <alignment horizontal="center" vertical="center" shrinkToFit="1"/>
    </xf>
    <xf numFmtId="2" fontId="38" fillId="0" borderId="97" xfId="0" applyNumberFormat="1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2" fontId="38" fillId="0" borderId="87" xfId="0" applyNumberFormat="1" applyFont="1" applyBorder="1" applyAlignment="1">
      <alignment horizontal="center"/>
    </xf>
    <xf numFmtId="164" fontId="38" fillId="0" borderId="7" xfId="0" applyNumberFormat="1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1" fontId="37" fillId="0" borderId="98" xfId="0" applyNumberFormat="1" applyFont="1" applyBorder="1" applyAlignment="1">
      <alignment horizontal="center" vertical="center"/>
    </xf>
    <xf numFmtId="1" fontId="39" fillId="0" borderId="62" xfId="0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 shrinkToFit="1"/>
    </xf>
    <xf numFmtId="0" fontId="38" fillId="0" borderId="99" xfId="0" applyFont="1" applyBorder="1" applyAlignment="1">
      <alignment horizontal="center"/>
    </xf>
    <xf numFmtId="2" fontId="38" fillId="0" borderId="10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8" fillId="0" borderId="87" xfId="0" applyFont="1" applyBorder="1" applyAlignment="1">
      <alignment horizontal="center"/>
    </xf>
    <xf numFmtId="2" fontId="38" fillId="0" borderId="7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/>
    </xf>
    <xf numFmtId="49" fontId="35" fillId="0" borderId="22" xfId="0" applyNumberFormat="1" applyFont="1" applyBorder="1" applyAlignment="1">
      <alignment horizontal="center" vertical="center" shrinkToFit="1"/>
    </xf>
    <xf numFmtId="164" fontId="37" fillId="0" borderId="100" xfId="0" applyNumberFormat="1" applyFont="1" applyBorder="1" applyAlignment="1">
      <alignment horizontal="center" vertical="center"/>
    </xf>
    <xf numFmtId="1" fontId="39" fillId="0" borderId="24" xfId="0" applyNumberFormat="1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shrinkToFit="1"/>
    </xf>
    <xf numFmtId="49" fontId="37" fillId="0" borderId="84" xfId="0" applyNumberFormat="1" applyFont="1" applyBorder="1" applyAlignment="1">
      <alignment horizontal="center" vertical="center" shrinkToFit="1"/>
    </xf>
    <xf numFmtId="1" fontId="38" fillId="0" borderId="87" xfId="0" applyNumberFormat="1" applyFont="1" applyBorder="1" applyAlignment="1">
      <alignment horizontal="center"/>
    </xf>
    <xf numFmtId="1" fontId="37" fillId="0" borderId="101" xfId="0" applyNumberFormat="1" applyFont="1" applyBorder="1" applyAlignment="1">
      <alignment horizontal="center" vertical="center"/>
    </xf>
    <xf numFmtId="1" fontId="37" fillId="0" borderId="50" xfId="0" applyNumberFormat="1" applyFont="1" applyBorder="1" applyAlignment="1">
      <alignment horizontal="center" vertical="center"/>
    </xf>
    <xf numFmtId="1" fontId="37" fillId="0" borderId="85" xfId="0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center" vertical="center" shrinkToFit="1"/>
    </xf>
    <xf numFmtId="0" fontId="37" fillId="0" borderId="84" xfId="0" applyFont="1" applyBorder="1" applyAlignment="1">
      <alignment horizontal="center" vertical="center" shrinkToFit="1"/>
    </xf>
    <xf numFmtId="0" fontId="37" fillId="0" borderId="11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1" fontId="37" fillId="0" borderId="41" xfId="0" applyNumberFormat="1" applyFont="1" applyBorder="1" applyAlignment="1">
      <alignment horizontal="center" vertical="center"/>
    </xf>
    <xf numFmtId="0" fontId="38" fillId="0" borderId="77" xfId="0" applyFont="1" applyBorder="1" applyAlignment="1">
      <alignment horizontal="center"/>
    </xf>
    <xf numFmtId="49" fontId="38" fillId="0" borderId="5" xfId="0" applyNumberFormat="1" applyFont="1" applyBorder="1" applyAlignment="1">
      <alignment horizontal="center" vertical="center" shrinkToFit="1"/>
    </xf>
    <xf numFmtId="1" fontId="38" fillId="0" borderId="65" xfId="0" applyNumberFormat="1" applyFont="1" applyBorder="1" applyAlignment="1">
      <alignment horizontal="center"/>
    </xf>
    <xf numFmtId="1" fontId="37" fillId="0" borderId="69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/>
    </xf>
    <xf numFmtId="1" fontId="38" fillId="0" borderId="102" xfId="0" applyNumberFormat="1" applyFont="1" applyBorder="1" applyAlignment="1">
      <alignment horizontal="center"/>
    </xf>
    <xf numFmtId="1" fontId="39" fillId="0" borderId="33" xfId="0" applyNumberFormat="1" applyFont="1" applyBorder="1" applyAlignment="1">
      <alignment horizontal="center" vertical="center"/>
    </xf>
    <xf numFmtId="1" fontId="35" fillId="0" borderId="100" xfId="0" applyNumberFormat="1" applyFont="1" applyBorder="1" applyAlignment="1">
      <alignment horizontal="center" vertical="center"/>
    </xf>
    <xf numFmtId="1" fontId="35" fillId="0" borderId="8" xfId="0" applyNumberFormat="1" applyFont="1" applyBorder="1" applyAlignment="1">
      <alignment horizontal="center" vertical="center"/>
    </xf>
    <xf numFmtId="49" fontId="37" fillId="0" borderId="20" xfId="0" applyNumberFormat="1" applyFont="1" applyBorder="1" applyAlignment="1">
      <alignment horizontal="center" vertical="center" shrinkToFit="1"/>
    </xf>
    <xf numFmtId="0" fontId="35" fillId="0" borderId="20" xfId="0" applyFont="1" applyBorder="1" applyAlignment="1">
      <alignment horizontal="center" vertical="center" shrinkToFit="1"/>
    </xf>
    <xf numFmtId="0" fontId="38" fillId="0" borderId="103" xfId="0" applyFont="1" applyBorder="1" applyAlignment="1">
      <alignment horizontal="center"/>
    </xf>
    <xf numFmtId="0" fontId="38" fillId="0" borderId="104" xfId="0" applyFont="1" applyBorder="1" applyAlignment="1">
      <alignment horizontal="center"/>
    </xf>
    <xf numFmtId="0" fontId="38" fillId="0" borderId="61" xfId="0" applyFont="1" applyBorder="1" applyAlignment="1">
      <alignment horizontal="center"/>
    </xf>
    <xf numFmtId="49" fontId="37" fillId="0" borderId="8" xfId="0" applyNumberFormat="1" applyFont="1" applyBorder="1" applyAlignment="1">
      <alignment horizontal="center" vertical="center" shrinkToFit="1"/>
    </xf>
    <xf numFmtId="49" fontId="37" fillId="0" borderId="10" xfId="0" applyNumberFormat="1" applyFont="1" applyBorder="1" applyAlignment="1">
      <alignment horizontal="center" vertical="center" shrinkToFit="1"/>
    </xf>
    <xf numFmtId="49" fontId="37" fillId="0" borderId="5" xfId="0" applyNumberFormat="1" applyFont="1" applyBorder="1" applyAlignment="1">
      <alignment horizontal="center" vertical="center" shrinkToFit="1"/>
    </xf>
    <xf numFmtId="49" fontId="35" fillId="0" borderId="32" xfId="0" applyNumberFormat="1" applyFont="1" applyBorder="1" applyAlignment="1">
      <alignment horizontal="center" vertical="center" shrinkToFit="1"/>
    </xf>
    <xf numFmtId="0" fontId="35" fillId="0" borderId="32" xfId="0" applyFont="1" applyBorder="1" applyAlignment="1">
      <alignment horizontal="center" vertical="center" shrinkToFit="1"/>
    </xf>
    <xf numFmtId="49" fontId="35" fillId="0" borderId="74" xfId="0" applyNumberFormat="1" applyFont="1" applyBorder="1" applyAlignment="1">
      <alignment horizontal="center" vertical="center" shrinkToFit="1"/>
    </xf>
    <xf numFmtId="49" fontId="38" fillId="0" borderId="77" xfId="0" applyNumberFormat="1" applyFont="1" applyBorder="1" applyAlignment="1">
      <alignment horizontal="center" vertical="center" shrinkToFit="1"/>
    </xf>
    <xf numFmtId="0" fontId="38" fillId="0" borderId="77" xfId="0" applyFont="1" applyBorder="1" applyAlignment="1">
      <alignment horizontal="center" vertical="center" shrinkToFit="1"/>
    </xf>
    <xf numFmtId="0" fontId="38" fillId="0" borderId="53" xfId="0" applyFont="1" applyBorder="1" applyAlignment="1">
      <alignment horizontal="center" vertical="center" shrinkToFit="1"/>
    </xf>
    <xf numFmtId="49" fontId="35" fillId="0" borderId="25" xfId="0" applyNumberFormat="1" applyFont="1" applyBorder="1" applyAlignment="1">
      <alignment horizontal="center" vertical="center" shrinkToFit="1"/>
    </xf>
    <xf numFmtId="49" fontId="35" fillId="0" borderId="26" xfId="0" applyNumberFormat="1" applyFont="1" applyBorder="1" applyAlignment="1">
      <alignment horizontal="center" vertical="center" shrinkToFit="1"/>
    </xf>
    <xf numFmtId="49" fontId="35" fillId="0" borderId="29" xfId="0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vertical="center" shrinkToFit="1"/>
    </xf>
    <xf numFmtId="0" fontId="1" fillId="0" borderId="54" xfId="0" applyFont="1" applyBorder="1" applyAlignment="1">
      <alignment horizontal="center" vertical="center" shrinkToFit="1"/>
    </xf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49" fontId="38" fillId="0" borderId="105" xfId="0" applyNumberFormat="1" applyFont="1" applyBorder="1" applyAlignment="1">
      <alignment horizontal="center" vertical="center" shrinkToFit="1"/>
    </xf>
    <xf numFmtId="49" fontId="38" fillId="0" borderId="106" xfId="0" applyNumberFormat="1" applyFont="1" applyBorder="1" applyAlignment="1">
      <alignment horizontal="center" vertical="center" shrinkToFit="1"/>
    </xf>
    <xf numFmtId="49" fontId="38" fillId="0" borderId="107" xfId="0" applyNumberFormat="1" applyFont="1" applyBorder="1" applyAlignment="1">
      <alignment horizontal="center" vertical="center" shrinkToFit="1"/>
    </xf>
    <xf numFmtId="2" fontId="35" fillId="0" borderId="68" xfId="0" applyNumberFormat="1" applyFont="1" applyBorder="1" applyAlignment="1">
      <alignment horizontal="center" vertical="center"/>
    </xf>
    <xf numFmtId="1" fontId="37" fillId="0" borderId="100" xfId="0" applyNumberFormat="1" applyFont="1" applyBorder="1" applyAlignment="1">
      <alignment horizontal="center" vertical="center"/>
    </xf>
    <xf numFmtId="1" fontId="37" fillId="0" borderId="108" xfId="0" applyNumberFormat="1" applyFont="1" applyBorder="1" applyAlignment="1">
      <alignment horizontal="center" vertical="center"/>
    </xf>
    <xf numFmtId="1" fontId="38" fillId="0" borderId="109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1" fontId="38" fillId="0" borderId="51" xfId="0" applyNumberFormat="1" applyFont="1" applyBorder="1" applyAlignment="1">
      <alignment horizontal="center" vertical="center"/>
    </xf>
    <xf numFmtId="1" fontId="38" fillId="0" borderId="45" xfId="0" applyNumberFormat="1" applyFont="1" applyBorder="1" applyAlignment="1">
      <alignment horizontal="center" vertical="center"/>
    </xf>
    <xf numFmtId="0" fontId="41" fillId="0" borderId="0" xfId="0" applyFont="1"/>
    <xf numFmtId="1" fontId="39" fillId="0" borderId="50" xfId="0" applyNumberFormat="1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1" fontId="39" fillId="0" borderId="84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38" fillId="0" borderId="48" xfId="0" applyNumberFormat="1" applyFont="1" applyBorder="1" applyAlignment="1">
      <alignment horizontal="center" vertical="center"/>
    </xf>
    <xf numFmtId="1" fontId="1" fillId="0" borderId="70" xfId="0" applyNumberFormat="1" applyFont="1" applyBorder="1" applyAlignment="1">
      <alignment horizontal="center" vertical="center"/>
    </xf>
    <xf numFmtId="49" fontId="38" fillId="0" borderId="20" xfId="0" applyNumberFormat="1" applyFont="1" applyBorder="1" applyAlignment="1">
      <alignment horizontal="center" vertical="center" shrinkToFit="1"/>
    </xf>
    <xf numFmtId="49" fontId="35" fillId="0" borderId="35" xfId="0" applyNumberFormat="1" applyFont="1" applyBorder="1" applyAlignment="1">
      <alignment horizontal="center" vertical="center" shrinkToFit="1"/>
    </xf>
    <xf numFmtId="0" fontId="35" fillId="0" borderId="105" xfId="0" applyFont="1" applyBorder="1" applyAlignment="1">
      <alignment horizontal="center" vertical="center" shrinkToFit="1"/>
    </xf>
    <xf numFmtId="0" fontId="38" fillId="0" borderId="58" xfId="0" applyFont="1" applyBorder="1" applyAlignment="1">
      <alignment horizontal="center"/>
    </xf>
    <xf numFmtId="0" fontId="38" fillId="0" borderId="110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1" fontId="38" fillId="0" borderId="57" xfId="0" applyNumberFormat="1" applyFont="1" applyBorder="1" applyAlignment="1">
      <alignment horizontal="center" vertical="center"/>
    </xf>
    <xf numFmtId="1" fontId="38" fillId="0" borderId="20" xfId="0" applyNumberFormat="1" applyFont="1" applyBorder="1" applyAlignment="1">
      <alignment horizontal="center" vertical="center"/>
    </xf>
    <xf numFmtId="1" fontId="40" fillId="0" borderId="57" xfId="0" applyNumberFormat="1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 shrinkToFit="1"/>
    </xf>
    <xf numFmtId="1" fontId="37" fillId="0" borderId="1" xfId="0" applyNumberFormat="1" applyFont="1" applyBorder="1" applyAlignment="1">
      <alignment horizontal="center" vertical="center"/>
    </xf>
    <xf numFmtId="1" fontId="35" fillId="0" borderId="99" xfId="0" applyNumberFormat="1" applyFont="1" applyBorder="1" applyAlignment="1">
      <alignment horizontal="center" vertical="center"/>
    </xf>
    <xf numFmtId="1" fontId="37" fillId="0" borderId="111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 shrinkToFit="1"/>
    </xf>
    <xf numFmtId="1" fontId="38" fillId="0" borderId="31" xfId="0" applyNumberFormat="1" applyFont="1" applyBorder="1" applyAlignment="1">
      <alignment horizontal="center" vertical="center"/>
    </xf>
    <xf numFmtId="1" fontId="37" fillId="0" borderId="112" xfId="0" applyNumberFormat="1" applyFont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113" xfId="0" applyNumberFormat="1" applyFont="1" applyBorder="1" applyAlignment="1">
      <alignment horizontal="center" vertical="center"/>
    </xf>
    <xf numFmtId="1" fontId="35" fillId="0" borderId="114" xfId="4" applyNumberFormat="1" applyFont="1" applyBorder="1" applyAlignment="1">
      <alignment horizontal="center" vertical="center"/>
    </xf>
    <xf numFmtId="1" fontId="35" fillId="0" borderId="10" xfId="4" applyNumberFormat="1" applyFont="1" applyBorder="1" applyAlignment="1">
      <alignment horizontal="center" vertical="center"/>
    </xf>
    <xf numFmtId="1" fontId="35" fillId="0" borderId="45" xfId="4" applyNumberFormat="1" applyFont="1" applyBorder="1" applyAlignment="1">
      <alignment horizontal="center" vertical="center"/>
    </xf>
    <xf numFmtId="1" fontId="35" fillId="0" borderId="52" xfId="4" applyNumberFormat="1" applyFont="1" applyBorder="1" applyAlignment="1">
      <alignment horizontal="center" vertical="center"/>
    </xf>
    <xf numFmtId="1" fontId="35" fillId="0" borderId="7" xfId="4" applyNumberFormat="1" applyFont="1" applyBorder="1" applyAlignment="1">
      <alignment horizontal="center" vertical="center"/>
    </xf>
    <xf numFmtId="1" fontId="35" fillId="0" borderId="68" xfId="4" applyNumberFormat="1" applyFont="1" applyBorder="1" applyAlignment="1">
      <alignment horizontal="center" vertical="center"/>
    </xf>
    <xf numFmtId="1" fontId="37" fillId="0" borderId="38" xfId="4" applyNumberFormat="1" applyFont="1" applyBorder="1" applyAlignment="1">
      <alignment horizontal="center" vertical="center"/>
    </xf>
    <xf numFmtId="164" fontId="37" fillId="0" borderId="38" xfId="4" applyNumberFormat="1" applyFont="1" applyBorder="1" applyAlignment="1">
      <alignment horizontal="center" vertical="center"/>
    </xf>
    <xf numFmtId="1" fontId="37" fillId="0" borderId="48" xfId="4" applyNumberFormat="1" applyFont="1" applyBorder="1" applyAlignment="1">
      <alignment horizontal="center" vertical="center"/>
    </xf>
    <xf numFmtId="1" fontId="37" fillId="0" borderId="99" xfId="0" applyNumberFormat="1" applyFont="1" applyBorder="1" applyAlignment="1">
      <alignment horizontal="center" vertical="center"/>
    </xf>
    <xf numFmtId="1" fontId="37" fillId="0" borderId="10" xfId="0" applyNumberFormat="1" applyFont="1" applyBorder="1" applyAlignment="1">
      <alignment horizontal="center" vertical="center"/>
    </xf>
    <xf numFmtId="1" fontId="37" fillId="0" borderId="45" xfId="0" applyNumberFormat="1" applyFont="1" applyBorder="1" applyAlignment="1">
      <alignment horizontal="center" vertical="center"/>
    </xf>
    <xf numFmtId="1" fontId="37" fillId="0" borderId="100" xfId="2" applyNumberFormat="1" applyFont="1" applyBorder="1" applyAlignment="1">
      <alignment horizontal="center" vertical="center"/>
    </xf>
    <xf numFmtId="1" fontId="37" fillId="0" borderId="8" xfId="2" applyNumberFormat="1" applyFont="1" applyBorder="1" applyAlignment="1">
      <alignment horizontal="center" vertical="center"/>
    </xf>
    <xf numFmtId="164" fontId="37" fillId="0" borderId="8" xfId="2" applyNumberFormat="1" applyFont="1" applyBorder="1" applyAlignment="1">
      <alignment horizontal="center" vertical="center"/>
    </xf>
    <xf numFmtId="1" fontId="37" fillId="0" borderId="48" xfId="2" applyNumberFormat="1" applyFont="1" applyBorder="1" applyAlignment="1">
      <alignment horizontal="center" vertical="center"/>
    </xf>
    <xf numFmtId="1" fontId="35" fillId="0" borderId="46" xfId="4" applyNumberFormat="1" applyFont="1" applyBorder="1" applyAlignment="1">
      <alignment horizontal="center" vertical="center"/>
    </xf>
    <xf numFmtId="1" fontId="37" fillId="0" borderId="82" xfId="4" applyNumberFormat="1" applyFont="1" applyBorder="1" applyAlignment="1">
      <alignment horizontal="center" vertical="center"/>
    </xf>
    <xf numFmtId="1" fontId="37" fillId="0" borderId="8" xfId="4" applyNumberFormat="1" applyFont="1" applyBorder="1" applyAlignment="1">
      <alignment horizontal="center" vertical="center"/>
    </xf>
    <xf numFmtId="1" fontId="37" fillId="0" borderId="87" xfId="0" applyNumberFormat="1" applyFont="1" applyBorder="1" applyAlignment="1">
      <alignment horizontal="center" vertical="center"/>
    </xf>
    <xf numFmtId="1" fontId="38" fillId="0" borderId="19" xfId="4" applyNumberFormat="1" applyFont="1" applyBorder="1" applyAlignment="1">
      <alignment horizontal="center" vertical="center"/>
    </xf>
    <xf numFmtId="1" fontId="38" fillId="0" borderId="7" xfId="4" applyNumberFormat="1" applyFont="1" applyBorder="1" applyAlignment="1">
      <alignment horizontal="center" vertical="center"/>
    </xf>
    <xf numFmtId="1" fontId="38" fillId="0" borderId="46" xfId="4" applyNumberFormat="1" applyFont="1" applyBorder="1" applyAlignment="1">
      <alignment horizontal="center" vertical="center"/>
    </xf>
    <xf numFmtId="1" fontId="35" fillId="0" borderId="115" xfId="4" applyNumberFormat="1" applyFont="1" applyBorder="1" applyAlignment="1">
      <alignment horizontal="center" vertical="center"/>
    </xf>
    <xf numFmtId="1" fontId="38" fillId="0" borderId="45" xfId="2" applyNumberFormat="1" applyFont="1" applyBorder="1" applyAlignment="1">
      <alignment horizontal="center" vertical="center"/>
    </xf>
    <xf numFmtId="1" fontId="38" fillId="0" borderId="46" xfId="2" applyNumberFormat="1" applyFont="1" applyBorder="1" applyAlignment="1">
      <alignment horizontal="center" vertical="center"/>
    </xf>
    <xf numFmtId="1" fontId="35" fillId="0" borderId="8" xfId="4" applyNumberFormat="1" applyFont="1" applyBorder="1" applyAlignment="1">
      <alignment horizontal="center" vertical="center"/>
    </xf>
    <xf numFmtId="1" fontId="37" fillId="0" borderId="99" xfId="2" applyNumberFormat="1" applyFont="1" applyBorder="1" applyAlignment="1">
      <alignment horizontal="center" vertical="center"/>
    </xf>
    <xf numFmtId="1" fontId="37" fillId="0" borderId="10" xfId="2" applyNumberFormat="1" applyFont="1" applyBorder="1" applyAlignment="1">
      <alignment horizontal="center" vertical="center"/>
    </xf>
    <xf numFmtId="1" fontId="37" fillId="0" borderId="45" xfId="2" applyNumberFormat="1" applyFont="1" applyBorder="1" applyAlignment="1">
      <alignment horizontal="center" vertical="center"/>
    </xf>
    <xf numFmtId="1" fontId="37" fillId="0" borderId="87" xfId="2" applyNumberFormat="1" applyFont="1" applyBorder="1" applyAlignment="1">
      <alignment horizontal="center" vertical="center"/>
    </xf>
    <xf numFmtId="1" fontId="37" fillId="0" borderId="7" xfId="2" applyNumberFormat="1" applyFont="1" applyBorder="1" applyAlignment="1">
      <alignment horizontal="center" vertical="center"/>
    </xf>
    <xf numFmtId="1" fontId="37" fillId="0" borderId="46" xfId="2" applyNumberFormat="1" applyFont="1" applyBorder="1" applyAlignment="1">
      <alignment horizontal="center" vertical="center"/>
    </xf>
    <xf numFmtId="1" fontId="1" fillId="0" borderId="8" xfId="2" applyNumberFormat="1" applyFont="1" applyBorder="1" applyAlignment="1">
      <alignment horizontal="center" vertical="center"/>
    </xf>
    <xf numFmtId="1" fontId="1" fillId="0" borderId="48" xfId="2" applyNumberFormat="1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left" vertical="center" wrapText="1"/>
    </xf>
    <xf numFmtId="1" fontId="1" fillId="0" borderId="82" xfId="2" applyNumberFormat="1" applyFont="1" applyBorder="1" applyAlignment="1">
      <alignment horizontal="center" vertical="center"/>
    </xf>
    <xf numFmtId="49" fontId="34" fillId="0" borderId="5" xfId="2" applyNumberFormat="1" applyFont="1" applyBorder="1" applyAlignment="1">
      <alignment vertical="center" wrapText="1"/>
    </xf>
    <xf numFmtId="49" fontId="34" fillId="0" borderId="20" xfId="2" applyNumberFormat="1" applyFont="1" applyBorder="1" applyAlignment="1">
      <alignment horizontal="center" vertical="center" wrapText="1"/>
    </xf>
    <xf numFmtId="49" fontId="34" fillId="0" borderId="30" xfId="2" applyNumberFormat="1" applyFont="1" applyBorder="1" applyAlignment="1">
      <alignment horizontal="center" vertical="center"/>
    </xf>
    <xf numFmtId="1" fontId="37" fillId="0" borderId="5" xfId="2" applyNumberFormat="1" applyFont="1" applyBorder="1" applyAlignment="1">
      <alignment horizontal="center" vertical="center"/>
    </xf>
    <xf numFmtId="1" fontId="37" fillId="0" borderId="54" xfId="2" applyNumberFormat="1" applyFont="1" applyBorder="1" applyAlignment="1">
      <alignment horizontal="center" vertical="center"/>
    </xf>
    <xf numFmtId="49" fontId="33" fillId="0" borderId="9" xfId="2" applyNumberFormat="1" applyFont="1" applyBorder="1" applyAlignment="1">
      <alignment vertical="center" wrapText="1"/>
    </xf>
    <xf numFmtId="49" fontId="33" fillId="0" borderId="9" xfId="2" applyNumberFormat="1" applyFont="1" applyBorder="1" applyAlignment="1">
      <alignment horizontal="center" vertical="center" wrapText="1"/>
    </xf>
    <xf numFmtId="49" fontId="33" fillId="0" borderId="67" xfId="2" applyNumberFormat="1" applyFont="1" applyBorder="1" applyAlignment="1">
      <alignment horizontal="center" vertical="center"/>
    </xf>
    <xf numFmtId="1" fontId="35" fillId="0" borderId="116" xfId="4" applyNumberFormat="1" applyFont="1" applyBorder="1" applyAlignment="1">
      <alignment horizontal="center" vertical="center"/>
    </xf>
    <xf numFmtId="1" fontId="35" fillId="0" borderId="9" xfId="4" applyNumberFormat="1" applyFont="1" applyBorder="1" applyAlignment="1">
      <alignment horizontal="center" vertical="center"/>
    </xf>
    <xf numFmtId="1" fontId="35" fillId="0" borderId="67" xfId="4" applyNumberFormat="1" applyFont="1" applyBorder="1" applyAlignment="1">
      <alignment horizontal="center" vertical="center"/>
    </xf>
    <xf numFmtId="1" fontId="37" fillId="0" borderId="52" xfId="2" applyNumberFormat="1" applyFont="1" applyBorder="1" applyAlignment="1">
      <alignment horizontal="center" vertical="center"/>
    </xf>
    <xf numFmtId="1" fontId="1" fillId="0" borderId="52" xfId="2" applyNumberFormat="1" applyFont="1" applyBorder="1" applyAlignment="1">
      <alignment horizontal="center" vertical="center"/>
    </xf>
    <xf numFmtId="1" fontId="1" fillId="0" borderId="7" xfId="2" applyNumberFormat="1" applyFont="1" applyBorder="1" applyAlignment="1">
      <alignment horizontal="center" vertical="center"/>
    </xf>
    <xf numFmtId="1" fontId="1" fillId="0" borderId="46" xfId="2" applyNumberFormat="1" applyFont="1" applyBorder="1" applyAlignment="1">
      <alignment horizontal="center" vertical="center"/>
    </xf>
    <xf numFmtId="1" fontId="37" fillId="0" borderId="117" xfId="2" applyNumberFormat="1" applyFont="1" applyBorder="1" applyAlignment="1">
      <alignment horizontal="center" vertical="center"/>
    </xf>
    <xf numFmtId="1" fontId="37" fillId="0" borderId="118" xfId="2" applyNumberFormat="1" applyFont="1" applyBorder="1" applyAlignment="1">
      <alignment horizontal="center" vertical="center"/>
    </xf>
    <xf numFmtId="1" fontId="37" fillId="0" borderId="119" xfId="2" applyNumberFormat="1" applyFont="1" applyBorder="1" applyAlignment="1">
      <alignment horizontal="center" vertical="center"/>
    </xf>
    <xf numFmtId="1" fontId="37" fillId="0" borderId="112" xfId="2" applyNumberFormat="1" applyFont="1" applyBorder="1" applyAlignment="1">
      <alignment horizontal="center" vertical="center"/>
    </xf>
    <xf numFmtId="1" fontId="37" fillId="0" borderId="116" xfId="2" applyNumberFormat="1" applyFont="1" applyBorder="1" applyAlignment="1">
      <alignment horizontal="center" vertical="center"/>
    </xf>
    <xf numFmtId="1" fontId="37" fillId="0" borderId="91" xfId="2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7" fillId="0" borderId="23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19" fillId="0" borderId="0" xfId="2" applyFont="1" applyAlignment="1">
      <alignment horizontal="center"/>
    </xf>
    <xf numFmtId="1" fontId="37" fillId="0" borderId="0" xfId="0" applyNumberFormat="1" applyFont="1" applyAlignment="1">
      <alignment horizontal="center" vertical="center"/>
    </xf>
    <xf numFmtId="0" fontId="19" fillId="0" borderId="72" xfId="2" applyFont="1" applyBorder="1" applyAlignment="1">
      <alignment horizontal="center" vertical="center" wrapText="1"/>
    </xf>
    <xf numFmtId="1" fontId="35" fillId="0" borderId="13" xfId="0" applyNumberFormat="1" applyFont="1" applyBorder="1" applyAlignment="1">
      <alignment horizontal="center" vertical="center"/>
    </xf>
    <xf numFmtId="1" fontId="37" fillId="0" borderId="114" xfId="0" applyNumberFormat="1" applyFont="1" applyBorder="1" applyAlignment="1">
      <alignment horizontal="center" vertical="center"/>
    </xf>
    <xf numFmtId="1" fontId="37" fillId="0" borderId="52" xfId="0" applyNumberFormat="1" applyFont="1" applyBorder="1" applyAlignment="1">
      <alignment horizontal="center" vertical="center"/>
    </xf>
    <xf numFmtId="1" fontId="37" fillId="0" borderId="82" xfId="2" applyNumberFormat="1" applyFont="1" applyBorder="1" applyAlignment="1">
      <alignment horizontal="center" vertical="center"/>
    </xf>
    <xf numFmtId="1" fontId="35" fillId="0" borderId="98" xfId="0" applyNumberFormat="1" applyFont="1" applyBorder="1" applyAlignment="1">
      <alignment horizontal="center" vertical="center"/>
    </xf>
    <xf numFmtId="1" fontId="35" fillId="0" borderId="114" xfId="0" applyNumberFormat="1" applyFont="1" applyBorder="1" applyAlignment="1">
      <alignment horizontal="center" vertical="center"/>
    </xf>
    <xf numFmtId="1" fontId="37" fillId="0" borderId="123" xfId="2" applyNumberFormat="1" applyFont="1" applyBorder="1" applyAlignment="1">
      <alignment horizontal="center" vertical="center"/>
    </xf>
    <xf numFmtId="1" fontId="37" fillId="0" borderId="69" xfId="2" applyNumberFormat="1" applyFont="1" applyBorder="1" applyAlignment="1">
      <alignment horizontal="center" vertical="center"/>
    </xf>
    <xf numFmtId="1" fontId="37" fillId="0" borderId="125" xfId="2" applyNumberFormat="1" applyFont="1" applyBorder="1" applyAlignment="1">
      <alignment horizontal="center" vertical="center"/>
    </xf>
    <xf numFmtId="1" fontId="35" fillId="0" borderId="116" xfId="0" applyNumberFormat="1" applyFont="1" applyBorder="1" applyAlignment="1">
      <alignment horizontal="center" vertical="center"/>
    </xf>
    <xf numFmtId="1" fontId="37" fillId="0" borderId="116" xfId="0" applyNumberFormat="1" applyFont="1" applyBorder="1" applyAlignment="1">
      <alignment horizontal="center" vertical="center"/>
    </xf>
    <xf numFmtId="1" fontId="37" fillId="0" borderId="120" xfId="0" applyNumberFormat="1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 wrapText="1"/>
    </xf>
    <xf numFmtId="0" fontId="4" fillId="0" borderId="7" xfId="5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2" fontId="34" fillId="0" borderId="7" xfId="2" applyNumberFormat="1" applyFont="1" applyBorder="1" applyAlignment="1">
      <alignment horizontal="center" vertical="center"/>
    </xf>
    <xf numFmtId="0" fontId="33" fillId="0" borderId="7" xfId="2" applyFont="1" applyBorder="1" applyAlignment="1">
      <alignment horizontal="center" vertical="center"/>
    </xf>
    <xf numFmtId="0" fontId="19" fillId="0" borderId="72" xfId="2" applyFont="1" applyBorder="1"/>
    <xf numFmtId="0" fontId="19" fillId="0" borderId="113" xfId="2" applyFont="1" applyBorder="1"/>
    <xf numFmtId="0" fontId="19" fillId="0" borderId="44" xfId="2" applyFont="1" applyBorder="1"/>
    <xf numFmtId="0" fontId="4" fillId="0" borderId="32" xfId="2" applyFont="1" applyBorder="1" applyAlignment="1">
      <alignment horizontal="center" vertical="center"/>
    </xf>
    <xf numFmtId="1" fontId="33" fillId="0" borderId="7" xfId="2" applyNumberFormat="1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/>
    </xf>
    <xf numFmtId="1" fontId="43" fillId="0" borderId="7" xfId="0" applyNumberFormat="1" applyFont="1" applyBorder="1" applyAlignment="1">
      <alignment horizontal="center" vertical="center"/>
    </xf>
    <xf numFmtId="2" fontId="32" fillId="0" borderId="7" xfId="2" applyNumberFormat="1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0" fontId="19" fillId="0" borderId="74" xfId="2" applyFont="1" applyBorder="1" applyAlignment="1">
      <alignment horizontal="center" vertical="center" wrapText="1"/>
    </xf>
    <xf numFmtId="0" fontId="19" fillId="0" borderId="84" xfId="2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3" fillId="0" borderId="32" xfId="2" applyNumberFormat="1" applyFont="1" applyBorder="1" applyAlignment="1">
      <alignment horizontal="left" vertical="center" wrapText="1"/>
    </xf>
    <xf numFmtId="49" fontId="33" fillId="0" borderId="20" xfId="2" applyNumberFormat="1" applyFont="1" applyBorder="1" applyAlignment="1">
      <alignment horizontal="left" vertical="center" wrapText="1"/>
    </xf>
    <xf numFmtId="49" fontId="33" fillId="0" borderId="11" xfId="2" applyNumberFormat="1" applyFont="1" applyBorder="1" applyAlignment="1">
      <alignment horizontal="left" vertical="center" wrapText="1"/>
    </xf>
    <xf numFmtId="0" fontId="33" fillId="0" borderId="91" xfId="2" applyFont="1" applyBorder="1" applyAlignment="1">
      <alignment horizontal="center" vertical="center"/>
    </xf>
    <xf numFmtId="0" fontId="33" fillId="0" borderId="122" xfId="2" applyFont="1" applyBorder="1" applyAlignment="1">
      <alignment horizontal="center" vertical="center"/>
    </xf>
    <xf numFmtId="0" fontId="33" fillId="0" borderId="121" xfId="2" applyFont="1" applyBorder="1" applyAlignment="1">
      <alignment horizontal="center" vertical="center"/>
    </xf>
    <xf numFmtId="0" fontId="19" fillId="0" borderId="91" xfId="2" applyFont="1" applyBorder="1" applyAlignment="1">
      <alignment horizontal="center" vertical="center" textRotation="90"/>
    </xf>
    <xf numFmtId="0" fontId="19" fillId="0" borderId="121" xfId="2" applyFont="1" applyBorder="1" applyAlignment="1">
      <alignment horizontal="center" vertical="center" textRotation="90"/>
    </xf>
    <xf numFmtId="0" fontId="19" fillId="0" borderId="32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49" fontId="19" fillId="0" borderId="32" xfId="2" applyNumberFormat="1" applyFont="1" applyBorder="1" applyAlignment="1">
      <alignment horizontal="center" vertical="center"/>
    </xf>
    <xf numFmtId="49" fontId="19" fillId="0" borderId="11" xfId="2" applyNumberFormat="1" applyFont="1" applyBorder="1" applyAlignment="1">
      <alignment horizontal="center" vertical="center"/>
    </xf>
    <xf numFmtId="0" fontId="7" fillId="0" borderId="32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33" fillId="0" borderId="99" xfId="2" applyFont="1" applyBorder="1" applyAlignment="1">
      <alignment horizontal="center" vertical="center"/>
    </xf>
    <xf numFmtId="0" fontId="33" fillId="0" borderId="87" xfId="2" applyFont="1" applyBorder="1" applyAlignment="1">
      <alignment horizontal="center" vertical="center"/>
    </xf>
    <xf numFmtId="0" fontId="33" fillId="0" borderId="100" xfId="2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34" fillId="0" borderId="112" xfId="2" applyNumberFormat="1" applyFont="1" applyBorder="1" applyAlignment="1">
      <alignment horizontal="center" vertical="center" wrapText="1"/>
    </xf>
    <xf numFmtId="49" fontId="34" fillId="0" borderId="13" xfId="2" applyNumberFormat="1" applyFont="1" applyBorder="1" applyAlignment="1">
      <alignment horizontal="center" vertical="center" wrapText="1"/>
    </xf>
    <xf numFmtId="49" fontId="34" fillId="0" borderId="73" xfId="2" applyNumberFormat="1" applyFont="1" applyBorder="1" applyAlignment="1">
      <alignment horizontal="center" vertical="center" wrapText="1"/>
    </xf>
    <xf numFmtId="49" fontId="34" fillId="0" borderId="120" xfId="2" applyNumberFormat="1" applyFont="1" applyBorder="1" applyAlignment="1">
      <alignment horizontal="center" vertical="center" wrapText="1"/>
    </xf>
    <xf numFmtId="49" fontId="34" fillId="0" borderId="0" xfId="2" applyNumberFormat="1" applyFont="1" applyAlignment="1">
      <alignment horizontal="center" vertical="center" wrapText="1"/>
    </xf>
    <xf numFmtId="49" fontId="34" fillId="0" borderId="57" xfId="2" applyNumberFormat="1" applyFont="1" applyBorder="1" applyAlignment="1">
      <alignment horizontal="center" vertical="center" wrapText="1"/>
    </xf>
    <xf numFmtId="49" fontId="34" fillId="0" borderId="101" xfId="2" applyNumberFormat="1" applyFont="1" applyBorder="1" applyAlignment="1">
      <alignment horizontal="center" vertical="center" wrapText="1"/>
    </xf>
    <xf numFmtId="49" fontId="34" fillId="0" borderId="1" xfId="2" applyNumberFormat="1" applyFont="1" applyBorder="1" applyAlignment="1">
      <alignment horizontal="center" vertical="center" wrapText="1"/>
    </xf>
    <xf numFmtId="49" fontId="34" fillId="0" borderId="2" xfId="2" applyNumberFormat="1" applyFont="1" applyBorder="1" applyAlignment="1">
      <alignment horizontal="center" vertical="center" wrapText="1"/>
    </xf>
    <xf numFmtId="49" fontId="33" fillId="0" borderId="10" xfId="2" applyNumberFormat="1" applyFont="1" applyBorder="1" applyAlignment="1">
      <alignment horizontal="left" vertical="center" wrapText="1"/>
    </xf>
    <xf numFmtId="49" fontId="33" fillId="0" borderId="7" xfId="2" applyNumberFormat="1" applyFont="1" applyBorder="1" applyAlignment="1">
      <alignment horizontal="left" vertical="center" wrapText="1"/>
    </xf>
    <xf numFmtId="49" fontId="33" fillId="0" borderId="5" xfId="2" applyNumberFormat="1" applyFont="1" applyBorder="1" applyAlignment="1">
      <alignment horizontal="left" vertical="center" wrapText="1"/>
    </xf>
    <xf numFmtId="49" fontId="33" fillId="0" borderId="9" xfId="2" applyNumberFormat="1" applyFont="1" applyBorder="1" applyAlignment="1">
      <alignment horizontal="left" vertical="center" wrapText="1"/>
    </xf>
    <xf numFmtId="49" fontId="33" fillId="0" borderId="8" xfId="2" applyNumberFormat="1" applyFont="1" applyBorder="1" applyAlignment="1">
      <alignment horizontal="left" vertical="center" wrapText="1"/>
    </xf>
    <xf numFmtId="0" fontId="33" fillId="0" borderId="97" xfId="2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19" fillId="0" borderId="32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32" fillId="0" borderId="97" xfId="2" applyFont="1" applyBorder="1" applyAlignment="1">
      <alignment horizontal="center" vertical="center"/>
    </xf>
    <xf numFmtId="0" fontId="32" fillId="0" borderId="87" xfId="2" applyFont="1" applyBorder="1" applyAlignment="1">
      <alignment horizontal="center" vertical="center"/>
    </xf>
    <xf numFmtId="0" fontId="32" fillId="0" borderId="100" xfId="2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4" fillId="0" borderId="91" xfId="0" applyFont="1" applyBorder="1" applyAlignment="1">
      <alignment horizontal="center" vertical="center" textRotation="90"/>
    </xf>
    <xf numFmtId="0" fontId="4" fillId="0" borderId="121" xfId="0" applyFont="1" applyBorder="1" applyAlignment="1">
      <alignment horizontal="center" vertical="center" textRotation="90"/>
    </xf>
    <xf numFmtId="0" fontId="6" fillId="0" borderId="32" xfId="3" applyFont="1" applyBorder="1" applyAlignment="1">
      <alignment horizontal="center" vertical="center" wrapText="1"/>
    </xf>
    <xf numFmtId="0" fontId="6" fillId="0" borderId="11" xfId="3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75" xfId="0" applyFont="1" applyBorder="1" applyAlignment="1">
      <alignment horizontal="center" vertical="center" textRotation="90"/>
    </xf>
    <xf numFmtId="0" fontId="4" fillId="0" borderId="85" xfId="0" applyFont="1" applyBorder="1" applyAlignment="1">
      <alignment horizontal="center" vertical="center" textRotation="90"/>
    </xf>
    <xf numFmtId="0" fontId="34" fillId="0" borderId="72" xfId="0" applyFont="1" applyBorder="1" applyAlignment="1">
      <alignment horizontal="center" vertical="center"/>
    </xf>
    <xf numFmtId="0" fontId="34" fillId="0" borderId="113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2" fontId="33" fillId="0" borderId="34" xfId="0" applyNumberFormat="1" applyFont="1" applyBorder="1" applyAlignment="1">
      <alignment horizontal="center" vertical="center" textRotation="90"/>
    </xf>
    <xf numFmtId="2" fontId="33" fillId="0" borderId="30" xfId="0" applyNumberFormat="1" applyFont="1" applyBorder="1" applyAlignment="1">
      <alignment horizontal="center" vertical="center" textRotation="90"/>
    </xf>
    <xf numFmtId="2" fontId="33" fillId="0" borderId="50" xfId="0" applyNumberFormat="1" applyFont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left"/>
    </xf>
    <xf numFmtId="0" fontId="15" fillId="0" borderId="0" xfId="0" applyFont="1"/>
    <xf numFmtId="0" fontId="4" fillId="0" borderId="5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32" xfId="0" applyNumberFormat="1" applyFont="1" applyBorder="1" applyAlignment="1">
      <alignment horizontal="center" vertical="center" textRotation="90"/>
    </xf>
    <xf numFmtId="49" fontId="4" fillId="0" borderId="11" xfId="0" applyNumberFormat="1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0" borderId="1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2" fontId="33" fillId="0" borderId="32" xfId="0" applyNumberFormat="1" applyFont="1" applyBorder="1" applyAlignment="1">
      <alignment horizontal="center" vertical="center" textRotation="90"/>
    </xf>
    <xf numFmtId="2" fontId="33" fillId="0" borderId="20" xfId="0" applyNumberFormat="1" applyFont="1" applyBorder="1" applyAlignment="1">
      <alignment horizontal="center" vertical="center" textRotation="90"/>
    </xf>
    <xf numFmtId="2" fontId="33" fillId="0" borderId="11" xfId="0" applyNumberFormat="1" applyFont="1" applyBorder="1" applyAlignment="1">
      <alignment horizontal="center" vertical="center" textRotation="90"/>
    </xf>
    <xf numFmtId="0" fontId="33" fillId="0" borderId="91" xfId="0" applyFont="1" applyBorder="1" applyAlignment="1">
      <alignment horizontal="center" vertical="center"/>
    </xf>
    <xf numFmtId="0" fontId="33" fillId="0" borderId="122" xfId="0" applyFont="1" applyBorder="1" applyAlignment="1">
      <alignment horizontal="center" vertical="center"/>
    </xf>
    <xf numFmtId="0" fontId="33" fillId="0" borderId="121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 textRotation="90"/>
    </xf>
    <xf numFmtId="49" fontId="4" fillId="0" borderId="8" xfId="0" applyNumberFormat="1" applyFont="1" applyBorder="1" applyAlignment="1">
      <alignment horizontal="center" vertical="center" textRotation="90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8" xfId="0" applyFont="1" applyBorder="1" applyAlignment="1">
      <alignment horizontal="center" vertical="center" textRotation="90" wrapText="1"/>
    </xf>
    <xf numFmtId="0" fontId="4" fillId="0" borderId="86" xfId="0" applyFont="1" applyBorder="1" applyAlignment="1">
      <alignment horizontal="center" vertical="center" textRotation="90"/>
    </xf>
    <xf numFmtId="0" fontId="4" fillId="0" borderId="83" xfId="0" applyFont="1" applyBorder="1" applyAlignment="1">
      <alignment horizontal="center" vertical="center" textRotation="90"/>
    </xf>
    <xf numFmtId="0" fontId="6" fillId="0" borderId="10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textRotation="90" wrapText="1"/>
    </xf>
    <xf numFmtId="0" fontId="4" fillId="0" borderId="84" xfId="0" applyFont="1" applyBorder="1" applyAlignment="1">
      <alignment horizontal="center" vertical="center" textRotation="90" wrapText="1"/>
    </xf>
    <xf numFmtId="0" fontId="4" fillId="0" borderId="114" xfId="0" applyFont="1" applyBorder="1" applyAlignment="1">
      <alignment horizontal="center"/>
    </xf>
    <xf numFmtId="0" fontId="4" fillId="0" borderId="123" xfId="0" applyFont="1" applyBorder="1" applyAlignment="1">
      <alignment horizontal="center"/>
    </xf>
    <xf numFmtId="0" fontId="4" fillId="0" borderId="1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2" fontId="33" fillId="0" borderId="10" xfId="0" applyNumberFormat="1" applyFont="1" applyBorder="1" applyAlignment="1">
      <alignment horizontal="center" vertical="center" textRotation="90"/>
    </xf>
    <xf numFmtId="0" fontId="8" fillId="0" borderId="72" xfId="0" applyFont="1" applyBorder="1" applyAlignment="1">
      <alignment horizontal="center" vertical="center"/>
    </xf>
    <xf numFmtId="0" fontId="8" fillId="0" borderId="11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66" xfId="0" applyFont="1" applyBorder="1" applyAlignment="1">
      <alignment horizontal="center" vertical="center" textRotation="90"/>
    </xf>
    <xf numFmtId="0" fontId="4" fillId="0" borderId="46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124" xfId="0" applyFont="1" applyBorder="1" applyAlignment="1">
      <alignment horizontal="center" vertical="center" textRotation="90"/>
    </xf>
    <xf numFmtId="49" fontId="4" fillId="0" borderId="7" xfId="0" applyNumberFormat="1" applyFont="1" applyBorder="1" applyAlignment="1">
      <alignment horizontal="center" vertical="center" textRotation="90"/>
    </xf>
    <xf numFmtId="0" fontId="6" fillId="0" borderId="7" xfId="3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textRotation="90"/>
    </xf>
    <xf numFmtId="0" fontId="17" fillId="0" borderId="0" xfId="0" applyFont="1" applyAlignment="1">
      <alignment horizontal="center" vertical="center"/>
    </xf>
    <xf numFmtId="0" fontId="8" fillId="0" borderId="10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33" fillId="0" borderId="97" xfId="0" applyFont="1" applyBorder="1" applyAlignment="1">
      <alignment horizontal="center" vertical="center"/>
    </xf>
    <xf numFmtId="0" fontId="33" fillId="0" borderId="87" xfId="0" applyFont="1" applyBorder="1" applyAlignment="1">
      <alignment horizontal="center" vertical="center"/>
    </xf>
    <xf numFmtId="0" fontId="33" fillId="0" borderId="124" xfId="0" applyFont="1" applyBorder="1" applyAlignment="1">
      <alignment horizontal="center" vertical="center"/>
    </xf>
    <xf numFmtId="0" fontId="33" fillId="0" borderId="100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 textRotation="90"/>
    </xf>
    <xf numFmtId="2" fontId="33" fillId="0" borderId="49" xfId="0" applyNumberFormat="1" applyFont="1" applyBorder="1" applyAlignment="1">
      <alignment horizontal="center" vertical="center" textRotation="90"/>
    </xf>
    <xf numFmtId="2" fontId="33" fillId="0" borderId="19" xfId="0" applyNumberFormat="1" applyFont="1" applyBorder="1" applyAlignment="1">
      <alignment horizontal="center" vertical="center" textRotation="90"/>
    </xf>
    <xf numFmtId="2" fontId="33" fillId="0" borderId="31" xfId="0" applyNumberFormat="1" applyFont="1" applyBorder="1" applyAlignment="1">
      <alignment horizontal="center" vertical="center" textRotation="90"/>
    </xf>
    <xf numFmtId="0" fontId="34" fillId="0" borderId="112" xfId="0" applyFont="1" applyBorder="1" applyAlignment="1">
      <alignment horizontal="center" vertical="center"/>
    </xf>
    <xf numFmtId="0" fontId="34" fillId="0" borderId="120" xfId="0" applyFont="1" applyBorder="1" applyAlignment="1">
      <alignment horizontal="center" vertical="center"/>
    </xf>
    <xf numFmtId="0" fontId="34" fillId="0" borderId="101" xfId="0" applyFont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 textRotation="90"/>
    </xf>
    <xf numFmtId="2" fontId="33" fillId="0" borderId="1" xfId="0" applyNumberFormat="1" applyFont="1" applyBorder="1" applyAlignment="1">
      <alignment horizontal="center" vertical="center" textRotation="90"/>
    </xf>
  </cellXfs>
  <cellStyles count="6">
    <cellStyle name="TableStyleLight1" xfId="5" xr:uid="{00000000-0005-0000-0000-000000000000}"/>
    <cellStyle name="Обычный" xfId="0" builtinId="0"/>
    <cellStyle name="Обычный 2" xfId="1" xr:uid="{00000000-0005-0000-0000-000002000000}"/>
    <cellStyle name="Обычный_2015_Зразок-заповнення-Розподілу" xfId="2" xr:uid="{00000000-0005-0000-0000-000003000000}"/>
    <cellStyle name="Обычный_Бланк Форма №3" xfId="3" xr:uid="{00000000-0005-0000-0000-000004000000}"/>
    <cellStyle name="Обычный_Лист1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52"/>
  <sheetViews>
    <sheetView tabSelected="1" topLeftCell="A3" workbookViewId="0">
      <selection activeCell="C4" sqref="C4:C5"/>
    </sheetView>
  </sheetViews>
  <sheetFormatPr defaultRowHeight="14.25" x14ac:dyDescent="0.45"/>
  <cols>
    <col min="1" max="29" width="19.1328125" customWidth="1"/>
  </cols>
  <sheetData>
    <row r="2" spans="1:34" ht="17.25" x14ac:dyDescent="0.45">
      <c r="A2" s="551" t="s">
        <v>0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551"/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</row>
    <row r="3" spans="1:34" ht="19.149999999999999" customHeight="1" thickBot="1" x14ac:dyDescent="0.5">
      <c r="A3" s="585" t="s">
        <v>174</v>
      </c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  <c r="R3" s="585"/>
      <c r="S3" s="585"/>
      <c r="T3" s="585"/>
      <c r="U3" s="585"/>
      <c r="V3" s="585"/>
      <c r="W3" s="585"/>
      <c r="X3" s="585"/>
      <c r="Y3" s="585"/>
      <c r="Z3" s="585"/>
      <c r="AA3" s="585"/>
      <c r="AB3" s="585"/>
      <c r="AC3" s="516"/>
      <c r="AD3" s="115"/>
      <c r="AE3" s="115"/>
      <c r="AF3" s="114"/>
      <c r="AG3" s="114"/>
      <c r="AH3" s="114"/>
    </row>
    <row r="4" spans="1:34" ht="14.65" thickBot="1" x14ac:dyDescent="0.5">
      <c r="A4" s="558" t="s">
        <v>1</v>
      </c>
      <c r="B4" s="564" t="s">
        <v>2</v>
      </c>
      <c r="C4" s="564" t="s">
        <v>3</v>
      </c>
      <c r="D4" s="586" t="s">
        <v>4</v>
      </c>
      <c r="E4" s="560"/>
      <c r="F4" s="560" t="s">
        <v>6</v>
      </c>
      <c r="G4" s="562" t="s">
        <v>53</v>
      </c>
      <c r="H4" s="549" t="s">
        <v>9</v>
      </c>
      <c r="I4" s="540" t="s">
        <v>11</v>
      </c>
      <c r="J4" s="541"/>
      <c r="K4" s="541"/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1"/>
      <c r="X4" s="541"/>
      <c r="Y4" s="541"/>
      <c r="Z4" s="541"/>
      <c r="AA4" s="541"/>
      <c r="AB4" s="542"/>
      <c r="AC4" s="520"/>
      <c r="AD4" s="116"/>
      <c r="AE4" s="117"/>
      <c r="AF4" s="117"/>
      <c r="AG4" s="117"/>
      <c r="AH4" s="117"/>
    </row>
    <row r="5" spans="1:34" ht="39.4" thickBot="1" x14ac:dyDescent="0.5">
      <c r="A5" s="559"/>
      <c r="B5" s="565"/>
      <c r="C5" s="565"/>
      <c r="D5" s="587"/>
      <c r="E5" s="561"/>
      <c r="F5" s="561"/>
      <c r="G5" s="563"/>
      <c r="H5" s="550"/>
      <c r="I5" s="517" t="s">
        <v>54</v>
      </c>
      <c r="J5" s="518" t="s">
        <v>55</v>
      </c>
      <c r="K5" s="518" t="s">
        <v>56</v>
      </c>
      <c r="L5" s="518" t="s">
        <v>57</v>
      </c>
      <c r="M5" s="519" t="s">
        <v>58</v>
      </c>
      <c r="N5" s="519" t="s">
        <v>59</v>
      </c>
      <c r="O5" s="519" t="s">
        <v>19</v>
      </c>
      <c r="P5" s="519" t="s">
        <v>60</v>
      </c>
      <c r="Q5" s="519" t="s">
        <v>61</v>
      </c>
      <c r="R5" s="519" t="s">
        <v>62</v>
      </c>
      <c r="S5" s="519" t="s">
        <v>63</v>
      </c>
      <c r="T5" s="519" t="s">
        <v>64</v>
      </c>
      <c r="U5" s="519" t="s">
        <v>65</v>
      </c>
      <c r="V5" s="535" t="s">
        <v>200</v>
      </c>
      <c r="W5" s="535" t="s">
        <v>27</v>
      </c>
      <c r="X5" s="535" t="s">
        <v>29</v>
      </c>
      <c r="Y5" s="535" t="s">
        <v>201</v>
      </c>
      <c r="Z5" s="535" t="s">
        <v>30</v>
      </c>
      <c r="AA5" s="536" t="s">
        <v>202</v>
      </c>
      <c r="AB5" s="522" t="s">
        <v>12</v>
      </c>
      <c r="AC5" s="537" t="s">
        <v>203</v>
      </c>
      <c r="AD5" s="116"/>
      <c r="AE5" s="117"/>
      <c r="AF5" s="117"/>
      <c r="AG5" s="117"/>
      <c r="AH5" s="117"/>
    </row>
    <row r="6" spans="1:34" ht="40.5" customHeight="1" thickBot="1" x14ac:dyDescent="0.5">
      <c r="A6" s="118">
        <v>1</v>
      </c>
      <c r="B6" s="119">
        <v>2</v>
      </c>
      <c r="C6" s="119">
        <v>3</v>
      </c>
      <c r="D6" s="543">
        <v>4</v>
      </c>
      <c r="E6" s="120">
        <v>5</v>
      </c>
      <c r="F6" s="120">
        <v>6</v>
      </c>
      <c r="G6" s="121" t="s">
        <v>66</v>
      </c>
      <c r="H6" s="122">
        <v>8</v>
      </c>
      <c r="I6" s="123">
        <v>9</v>
      </c>
      <c r="J6" s="120">
        <v>10</v>
      </c>
      <c r="K6" s="120">
        <v>11</v>
      </c>
      <c r="L6" s="120">
        <v>12</v>
      </c>
      <c r="M6" s="120">
        <v>13</v>
      </c>
      <c r="N6" s="120">
        <v>14</v>
      </c>
      <c r="O6" s="120">
        <v>15</v>
      </c>
      <c r="P6" s="120">
        <v>16</v>
      </c>
      <c r="Q6" s="120">
        <v>17</v>
      </c>
      <c r="R6" s="120">
        <v>18</v>
      </c>
      <c r="S6" s="120">
        <v>19</v>
      </c>
      <c r="T6" s="120">
        <v>20</v>
      </c>
      <c r="U6" s="120">
        <v>21</v>
      </c>
      <c r="V6" s="120">
        <v>22</v>
      </c>
      <c r="W6" s="120">
        <v>23</v>
      </c>
      <c r="X6" s="120">
        <v>24</v>
      </c>
      <c r="Y6" s="120">
        <v>25</v>
      </c>
      <c r="Z6" s="120">
        <v>26</v>
      </c>
      <c r="AA6" s="120">
        <v>27</v>
      </c>
      <c r="AB6" s="120">
        <v>28</v>
      </c>
      <c r="AC6" s="120">
        <v>29</v>
      </c>
      <c r="AD6" s="116"/>
      <c r="AE6" s="117"/>
      <c r="AF6" s="117"/>
      <c r="AG6" s="117"/>
      <c r="AH6" s="117"/>
    </row>
    <row r="7" spans="1:34" ht="40.5" customHeight="1" x14ac:dyDescent="0.45">
      <c r="A7" s="555">
        <v>1</v>
      </c>
      <c r="B7" s="552" t="s">
        <v>32</v>
      </c>
      <c r="C7" s="552" t="s">
        <v>33</v>
      </c>
      <c r="D7" s="544">
        <v>1</v>
      </c>
      <c r="E7" s="124" t="s">
        <v>31</v>
      </c>
      <c r="F7" s="125"/>
      <c r="G7" s="125"/>
      <c r="H7" s="126"/>
      <c r="I7" s="458">
        <f>Лист1!K23</f>
        <v>106</v>
      </c>
      <c r="J7" s="459">
        <f>Лист1!L23</f>
        <v>195.99000000000004</v>
      </c>
      <c r="K7" s="459"/>
      <c r="L7" s="459">
        <f>Лист1!N23</f>
        <v>33</v>
      </c>
      <c r="M7" s="459">
        <f>Лист1!O23</f>
        <v>6</v>
      </c>
      <c r="N7" s="459"/>
      <c r="O7" s="459"/>
      <c r="P7" s="459"/>
      <c r="Q7" s="459"/>
      <c r="R7" s="459"/>
      <c r="S7" s="459">
        <f>Лист1!U23</f>
        <v>24</v>
      </c>
      <c r="T7" s="459"/>
      <c r="U7" s="459"/>
      <c r="V7" s="459"/>
      <c r="W7" s="459"/>
      <c r="X7" s="459"/>
      <c r="Y7" s="459"/>
      <c r="Z7" s="459"/>
      <c r="AA7" s="460"/>
      <c r="AB7" s="523">
        <f>SUM(I7:AA7)</f>
        <v>364.99</v>
      </c>
      <c r="AC7" s="185"/>
      <c r="AD7" s="127"/>
      <c r="AE7" s="128"/>
      <c r="AF7" s="128"/>
      <c r="AG7" s="128"/>
      <c r="AH7" s="128"/>
    </row>
    <row r="8" spans="1:34" ht="40.5" customHeight="1" x14ac:dyDescent="0.45">
      <c r="A8" s="556"/>
      <c r="B8" s="553"/>
      <c r="C8" s="553"/>
      <c r="D8" s="544">
        <v>1</v>
      </c>
      <c r="E8" s="129" t="s">
        <v>40</v>
      </c>
      <c r="F8" s="130"/>
      <c r="G8" s="130"/>
      <c r="H8" s="131"/>
      <c r="I8" s="461">
        <f>Лист1!K52</f>
        <v>28</v>
      </c>
      <c r="J8" s="462">
        <f>Лист1!L52</f>
        <v>60</v>
      </c>
      <c r="K8" s="462"/>
      <c r="L8" s="462">
        <f>Лист1!N52</f>
        <v>2</v>
      </c>
      <c r="M8" s="462">
        <f>Лист1!O52</f>
        <v>1</v>
      </c>
      <c r="N8" s="462">
        <f>Лист1!P52</f>
        <v>3</v>
      </c>
      <c r="O8" s="462"/>
      <c r="P8" s="462">
        <f>Лист1!R52</f>
        <v>16</v>
      </c>
      <c r="Q8" s="462"/>
      <c r="R8" s="462">
        <f>Лист1!T52</f>
        <v>28</v>
      </c>
      <c r="S8" s="462">
        <f>Лист1!U52</f>
        <v>10</v>
      </c>
      <c r="T8" s="462"/>
      <c r="U8" s="462"/>
      <c r="V8" s="462"/>
      <c r="W8" s="462"/>
      <c r="X8" s="462"/>
      <c r="Y8" s="462"/>
      <c r="Z8" s="462"/>
      <c r="AA8" s="463"/>
      <c r="AB8" s="184">
        <f>SUM(I8:AA8)</f>
        <v>148</v>
      </c>
      <c r="AC8" s="185"/>
      <c r="AD8" s="127"/>
      <c r="AE8" s="128"/>
      <c r="AF8" s="128"/>
      <c r="AG8" s="128"/>
      <c r="AH8" s="128"/>
    </row>
    <row r="9" spans="1:34" ht="40.5" customHeight="1" thickBot="1" x14ac:dyDescent="0.5">
      <c r="A9" s="557"/>
      <c r="B9" s="554"/>
      <c r="C9" s="554"/>
      <c r="D9" s="544">
        <v>1</v>
      </c>
      <c r="E9" s="180" t="s">
        <v>67</v>
      </c>
      <c r="F9" s="132"/>
      <c r="G9" s="132"/>
      <c r="H9" s="131"/>
      <c r="I9" s="464">
        <f>I7+I8</f>
        <v>134</v>
      </c>
      <c r="J9" s="464">
        <f>J7+J8</f>
        <v>255.99000000000004</v>
      </c>
      <c r="K9" s="464"/>
      <c r="L9" s="464">
        <f>L7+L8</f>
        <v>35</v>
      </c>
      <c r="M9" s="464">
        <f>M7+M8</f>
        <v>7</v>
      </c>
      <c r="N9" s="464">
        <f>N7+N8</f>
        <v>3</v>
      </c>
      <c r="O9" s="465"/>
      <c r="P9" s="465">
        <f>P7+P8</f>
        <v>16</v>
      </c>
      <c r="Q9" s="464"/>
      <c r="R9" s="464">
        <f>R7+R8</f>
        <v>28</v>
      </c>
      <c r="S9" s="464">
        <f>S7+S8</f>
        <v>34</v>
      </c>
      <c r="T9" s="464"/>
      <c r="U9" s="464"/>
      <c r="V9" s="464"/>
      <c r="W9" s="464"/>
      <c r="X9" s="464"/>
      <c r="Y9" s="464"/>
      <c r="Z9" s="464"/>
      <c r="AA9" s="466"/>
      <c r="AB9" s="521">
        <f>SUM(I9:AA9)</f>
        <v>512.99</v>
      </c>
      <c r="AC9" s="283"/>
      <c r="AD9" s="127"/>
      <c r="AE9" s="128"/>
      <c r="AF9" s="128"/>
      <c r="AG9" s="128"/>
      <c r="AH9" s="128"/>
    </row>
    <row r="10" spans="1:34" ht="40.5" customHeight="1" x14ac:dyDescent="0.45">
      <c r="A10" s="570" t="s">
        <v>68</v>
      </c>
      <c r="B10" s="571"/>
      <c r="C10" s="572"/>
      <c r="D10" s="545">
        <v>1</v>
      </c>
      <c r="E10" s="124" t="s">
        <v>31</v>
      </c>
      <c r="F10" s="133"/>
      <c r="G10" s="133"/>
      <c r="H10" s="134"/>
      <c r="I10" s="467">
        <f t="shared" ref="I10:J12" si="0">I7</f>
        <v>106</v>
      </c>
      <c r="J10" s="468">
        <f t="shared" si="0"/>
        <v>195.99000000000004</v>
      </c>
      <c r="K10" s="468"/>
      <c r="L10" s="468">
        <f t="shared" ref="L10:M12" si="1">L7</f>
        <v>33</v>
      </c>
      <c r="M10" s="468">
        <f t="shared" si="1"/>
        <v>6</v>
      </c>
      <c r="N10" s="468"/>
      <c r="O10" s="468"/>
      <c r="P10" s="468"/>
      <c r="Q10" s="468"/>
      <c r="R10" s="468"/>
      <c r="S10" s="468">
        <f>S7</f>
        <v>24</v>
      </c>
      <c r="T10" s="468"/>
      <c r="U10" s="468"/>
      <c r="V10" s="468"/>
      <c r="W10" s="468"/>
      <c r="X10" s="468"/>
      <c r="Y10" s="468"/>
      <c r="Z10" s="468"/>
      <c r="AA10" s="469"/>
      <c r="AB10" s="524">
        <f>AB7</f>
        <v>364.99</v>
      </c>
      <c r="AC10" s="283"/>
      <c r="AD10" s="135"/>
      <c r="AE10" s="136"/>
      <c r="AF10" s="136"/>
      <c r="AG10" s="136"/>
      <c r="AH10" s="136"/>
    </row>
    <row r="11" spans="1:34" ht="40.5" customHeight="1" x14ac:dyDescent="0.45">
      <c r="A11" s="573"/>
      <c r="B11" s="574"/>
      <c r="C11" s="575"/>
      <c r="D11" s="545">
        <v>1</v>
      </c>
      <c r="E11" s="129" t="s">
        <v>40</v>
      </c>
      <c r="F11" s="137"/>
      <c r="G11" s="137"/>
      <c r="H11" s="138"/>
      <c r="I11" s="283">
        <f t="shared" si="0"/>
        <v>28</v>
      </c>
      <c r="J11" s="283">
        <f t="shared" si="0"/>
        <v>60</v>
      </c>
      <c r="K11" s="283"/>
      <c r="L11" s="283">
        <f t="shared" si="1"/>
        <v>2</v>
      </c>
      <c r="M11" s="283">
        <f t="shared" si="1"/>
        <v>1</v>
      </c>
      <c r="N11" s="283">
        <f>N8</f>
        <v>3</v>
      </c>
      <c r="O11" s="283"/>
      <c r="P11" s="283">
        <f>P8</f>
        <v>16</v>
      </c>
      <c r="Q11" s="283"/>
      <c r="R11" s="283">
        <f>R8</f>
        <v>28</v>
      </c>
      <c r="S11" s="283">
        <f>S8</f>
        <v>10</v>
      </c>
      <c r="T11" s="283"/>
      <c r="U11" s="283"/>
      <c r="V11" s="283"/>
      <c r="W11" s="283"/>
      <c r="X11" s="283"/>
      <c r="Y11" s="283"/>
      <c r="Z11" s="283"/>
      <c r="AA11" s="347"/>
      <c r="AB11" s="525">
        <f>AB8</f>
        <v>148</v>
      </c>
      <c r="AC11" s="283"/>
      <c r="AD11" s="135"/>
      <c r="AE11" s="136"/>
      <c r="AF11" s="136"/>
      <c r="AG11" s="136"/>
      <c r="AH11" s="136"/>
    </row>
    <row r="12" spans="1:34" ht="40.5" customHeight="1" thickBot="1" x14ac:dyDescent="0.5">
      <c r="A12" s="576"/>
      <c r="B12" s="577"/>
      <c r="C12" s="578"/>
      <c r="D12" s="545">
        <v>1</v>
      </c>
      <c r="E12" s="139" t="s">
        <v>67</v>
      </c>
      <c r="F12" s="140"/>
      <c r="G12" s="140"/>
      <c r="H12" s="141"/>
      <c r="I12" s="470">
        <f t="shared" si="0"/>
        <v>134</v>
      </c>
      <c r="J12" s="471">
        <f t="shared" si="0"/>
        <v>255.99000000000004</v>
      </c>
      <c r="K12" s="471"/>
      <c r="L12" s="471">
        <f t="shared" si="1"/>
        <v>35</v>
      </c>
      <c r="M12" s="471">
        <f t="shared" si="1"/>
        <v>7</v>
      </c>
      <c r="N12" s="471">
        <f>N9</f>
        <v>3</v>
      </c>
      <c r="O12" s="472"/>
      <c r="P12" s="471">
        <f>P9</f>
        <v>16</v>
      </c>
      <c r="Q12" s="471"/>
      <c r="R12" s="471">
        <f>R9</f>
        <v>28</v>
      </c>
      <c r="S12" s="471">
        <f>S9</f>
        <v>34</v>
      </c>
      <c r="T12" s="471"/>
      <c r="U12" s="471"/>
      <c r="V12" s="471"/>
      <c r="W12" s="471"/>
      <c r="X12" s="471"/>
      <c r="Y12" s="471"/>
      <c r="Z12" s="471"/>
      <c r="AA12" s="473"/>
      <c r="AB12" s="526">
        <f>AB9</f>
        <v>512.99</v>
      </c>
      <c r="AC12" s="489"/>
      <c r="AD12" s="135"/>
      <c r="AE12" s="136"/>
      <c r="AF12" s="136"/>
      <c r="AG12" s="136"/>
      <c r="AH12" s="136"/>
    </row>
    <row r="13" spans="1:34" ht="40.5" customHeight="1" x14ac:dyDescent="0.45">
      <c r="A13" s="567">
        <v>2</v>
      </c>
      <c r="B13" s="580" t="s">
        <v>47</v>
      </c>
      <c r="C13" s="580" t="s">
        <v>48</v>
      </c>
      <c r="D13" s="539">
        <v>1</v>
      </c>
      <c r="E13" s="129" t="s">
        <v>31</v>
      </c>
      <c r="F13" s="130"/>
      <c r="G13" s="130"/>
      <c r="H13" s="142"/>
      <c r="I13" s="458">
        <f>Лист1!K101</f>
        <v>36.020000000000003</v>
      </c>
      <c r="J13" s="459">
        <f>Лист1!L101</f>
        <v>188.01</v>
      </c>
      <c r="K13" s="459"/>
      <c r="L13" s="459">
        <f>Лист1!N101</f>
        <v>5</v>
      </c>
      <c r="M13" s="459">
        <f>Лист1!O101</f>
        <v>2</v>
      </c>
      <c r="N13" s="459"/>
      <c r="O13" s="459"/>
      <c r="P13" s="459"/>
      <c r="Q13" s="459"/>
      <c r="R13" s="459"/>
      <c r="S13" s="459">
        <f>Лист1!U101</f>
        <v>36</v>
      </c>
      <c r="T13" s="459"/>
      <c r="U13" s="459"/>
      <c r="V13" s="459"/>
      <c r="W13" s="459"/>
      <c r="X13" s="459"/>
      <c r="Y13" s="459"/>
      <c r="Z13" s="459"/>
      <c r="AA13" s="460"/>
      <c r="AB13" s="523">
        <f>SUM(I13:AA13)</f>
        <v>267.02999999999997</v>
      </c>
      <c r="AC13" s="185"/>
      <c r="AD13" s="143"/>
      <c r="AE13" s="144"/>
      <c r="AF13" s="145"/>
      <c r="AG13" s="145"/>
      <c r="AH13" s="145"/>
    </row>
    <row r="14" spans="1:34" ht="40.5" customHeight="1" x14ac:dyDescent="0.45">
      <c r="A14" s="567"/>
      <c r="B14" s="580"/>
      <c r="C14" s="580"/>
      <c r="D14" s="539">
        <v>1</v>
      </c>
      <c r="E14" s="129" t="s">
        <v>40</v>
      </c>
      <c r="F14" s="130"/>
      <c r="G14" s="130"/>
      <c r="H14" s="142"/>
      <c r="I14" s="461">
        <f>Лист1!K121</f>
        <v>68</v>
      </c>
      <c r="J14" s="462">
        <f>Лист1!L121</f>
        <v>136</v>
      </c>
      <c r="K14" s="462"/>
      <c r="L14" s="462">
        <f>Лист1!N121</f>
        <v>13</v>
      </c>
      <c r="M14" s="462">
        <f>Лист1!O121</f>
        <v>2</v>
      </c>
      <c r="N14" s="462">
        <f>Лист1!P121</f>
        <v>9.5</v>
      </c>
      <c r="O14" s="462"/>
      <c r="P14" s="462"/>
      <c r="Q14" s="462"/>
      <c r="R14" s="462"/>
      <c r="S14" s="462">
        <f>Лист1!U121</f>
        <v>35</v>
      </c>
      <c r="T14" s="462"/>
      <c r="U14" s="462"/>
      <c r="V14" s="462"/>
      <c r="W14" s="462"/>
      <c r="X14" s="462"/>
      <c r="Y14" s="462"/>
      <c r="Z14" s="462"/>
      <c r="AA14" s="474"/>
      <c r="AB14" s="226">
        <f>SUM(I14:AA14)</f>
        <v>263.5</v>
      </c>
      <c r="AC14" s="185"/>
      <c r="AD14" s="144"/>
      <c r="AE14" s="144"/>
      <c r="AF14" s="145"/>
      <c r="AG14" s="145"/>
      <c r="AH14" s="145"/>
    </row>
    <row r="15" spans="1:34" ht="40.5" customHeight="1" thickBot="1" x14ac:dyDescent="0.5">
      <c r="A15" s="568"/>
      <c r="B15" s="583"/>
      <c r="C15" s="583"/>
      <c r="D15" s="539">
        <v>1</v>
      </c>
      <c r="E15" s="139" t="s">
        <v>67</v>
      </c>
      <c r="F15" s="132"/>
      <c r="G15" s="132"/>
      <c r="H15" s="146"/>
      <c r="I15" s="475">
        <f>I13+I14</f>
        <v>104.02000000000001</v>
      </c>
      <c r="J15" s="476">
        <f>J13+J14</f>
        <v>324.01</v>
      </c>
      <c r="K15" s="476"/>
      <c r="L15" s="476">
        <f>L13+L14</f>
        <v>18</v>
      </c>
      <c r="M15" s="476">
        <f>M13+M14</f>
        <v>4</v>
      </c>
      <c r="N15" s="476">
        <f>N13+N14</f>
        <v>9.5</v>
      </c>
      <c r="O15" s="476"/>
      <c r="P15" s="476"/>
      <c r="Q15" s="476"/>
      <c r="R15" s="476"/>
      <c r="S15" s="476">
        <f>S13+S14</f>
        <v>71</v>
      </c>
      <c r="T15" s="476"/>
      <c r="U15" s="476"/>
      <c r="V15" s="476"/>
      <c r="W15" s="476"/>
      <c r="X15" s="476"/>
      <c r="Y15" s="476"/>
      <c r="Z15" s="476"/>
      <c r="AA15" s="466"/>
      <c r="AB15" s="521">
        <f>SUM(I15:AA15)</f>
        <v>530.53</v>
      </c>
      <c r="AC15" s="283"/>
      <c r="AD15" s="144"/>
      <c r="AE15" s="144"/>
      <c r="AF15" s="145"/>
      <c r="AG15" s="145"/>
      <c r="AH15" s="145"/>
    </row>
    <row r="16" spans="1:34" ht="40.5" customHeight="1" x14ac:dyDescent="0.45">
      <c r="A16" s="570" t="s">
        <v>69</v>
      </c>
      <c r="B16" s="571"/>
      <c r="C16" s="572"/>
      <c r="D16" s="545">
        <f>D13</f>
        <v>1</v>
      </c>
      <c r="E16" s="124" t="s">
        <v>31</v>
      </c>
      <c r="F16" s="133"/>
      <c r="G16" s="133"/>
      <c r="H16" s="134"/>
      <c r="I16" s="467">
        <f t="shared" ref="I16:J18" si="2">I13</f>
        <v>36.020000000000003</v>
      </c>
      <c r="J16" s="468">
        <f t="shared" si="2"/>
        <v>188.01</v>
      </c>
      <c r="K16" s="468"/>
      <c r="L16" s="468">
        <f t="shared" ref="L16:M18" si="3">L13</f>
        <v>5</v>
      </c>
      <c r="M16" s="468">
        <f t="shared" si="3"/>
        <v>2</v>
      </c>
      <c r="N16" s="468"/>
      <c r="O16" s="468"/>
      <c r="P16" s="468"/>
      <c r="Q16" s="468"/>
      <c r="R16" s="468"/>
      <c r="S16" s="468">
        <f>S13</f>
        <v>36</v>
      </c>
      <c r="T16" s="468"/>
      <c r="U16" s="468"/>
      <c r="V16" s="468"/>
      <c r="W16" s="468"/>
      <c r="X16" s="468"/>
      <c r="Y16" s="468"/>
      <c r="Z16" s="468"/>
      <c r="AA16" s="469"/>
      <c r="AB16" s="524">
        <f>AB13</f>
        <v>267.02999999999997</v>
      </c>
      <c r="AC16" s="283"/>
      <c r="AD16" s="144"/>
      <c r="AE16" s="144"/>
      <c r="AF16" s="145"/>
      <c r="AG16" s="145"/>
      <c r="AH16" s="145"/>
    </row>
    <row r="17" spans="1:34" ht="40.5" customHeight="1" x14ac:dyDescent="0.45">
      <c r="A17" s="573"/>
      <c r="B17" s="574"/>
      <c r="C17" s="575"/>
      <c r="D17" s="545">
        <f t="shared" ref="D17:D18" si="4">D14</f>
        <v>1</v>
      </c>
      <c r="E17" s="129" t="s">
        <v>40</v>
      </c>
      <c r="F17" s="137"/>
      <c r="G17" s="137"/>
      <c r="H17" s="138"/>
      <c r="I17" s="477">
        <f t="shared" si="2"/>
        <v>68</v>
      </c>
      <c r="J17" s="283">
        <f t="shared" si="2"/>
        <v>136</v>
      </c>
      <c r="K17" s="283"/>
      <c r="L17" s="283">
        <f t="shared" si="3"/>
        <v>13</v>
      </c>
      <c r="M17" s="283">
        <f t="shared" si="3"/>
        <v>2</v>
      </c>
      <c r="N17" s="283">
        <f>N14</f>
        <v>9.5</v>
      </c>
      <c r="O17" s="283"/>
      <c r="P17" s="283"/>
      <c r="Q17" s="283"/>
      <c r="R17" s="283"/>
      <c r="S17" s="283">
        <f>S14</f>
        <v>35</v>
      </c>
      <c r="T17" s="283"/>
      <c r="U17" s="283"/>
      <c r="V17" s="283"/>
      <c r="W17" s="283"/>
      <c r="X17" s="283"/>
      <c r="Y17" s="283"/>
      <c r="Z17" s="283"/>
      <c r="AA17" s="347"/>
      <c r="AB17" s="525">
        <f>AB14</f>
        <v>263.5</v>
      </c>
      <c r="AC17" s="283"/>
      <c r="AD17" s="145"/>
      <c r="AE17" s="147"/>
      <c r="AF17" s="147"/>
      <c r="AG17" s="147"/>
      <c r="AH17" s="147"/>
    </row>
    <row r="18" spans="1:34" ht="40.5" customHeight="1" thickBot="1" x14ac:dyDescent="0.5">
      <c r="A18" s="576"/>
      <c r="B18" s="577"/>
      <c r="C18" s="578"/>
      <c r="D18" s="545">
        <f t="shared" si="4"/>
        <v>1</v>
      </c>
      <c r="E18" s="139" t="s">
        <v>67</v>
      </c>
      <c r="F18" s="140"/>
      <c r="G18" s="140"/>
      <c r="H18" s="141"/>
      <c r="I18" s="470">
        <f t="shared" si="2"/>
        <v>104.02000000000001</v>
      </c>
      <c r="J18" s="471">
        <f t="shared" si="2"/>
        <v>324.01</v>
      </c>
      <c r="K18" s="471"/>
      <c r="L18" s="471">
        <f t="shared" si="3"/>
        <v>18</v>
      </c>
      <c r="M18" s="471">
        <f t="shared" si="3"/>
        <v>4</v>
      </c>
      <c r="N18" s="471">
        <f>N15</f>
        <v>9.5</v>
      </c>
      <c r="O18" s="471"/>
      <c r="P18" s="471"/>
      <c r="Q18" s="471"/>
      <c r="R18" s="471"/>
      <c r="S18" s="471">
        <f>S15</f>
        <v>71</v>
      </c>
      <c r="T18" s="471"/>
      <c r="U18" s="471"/>
      <c r="V18" s="471"/>
      <c r="W18" s="471"/>
      <c r="X18" s="471"/>
      <c r="Y18" s="471"/>
      <c r="Z18" s="471"/>
      <c r="AA18" s="473"/>
      <c r="AB18" s="526">
        <f>AB15</f>
        <v>530.53</v>
      </c>
      <c r="AC18" s="489"/>
      <c r="AD18" s="145"/>
      <c r="AE18" s="147"/>
      <c r="AF18" s="147"/>
      <c r="AG18" s="147"/>
      <c r="AH18" s="147"/>
    </row>
    <row r="19" spans="1:34" ht="40.5" customHeight="1" x14ac:dyDescent="0.45">
      <c r="A19" s="566">
        <v>3</v>
      </c>
      <c r="B19" s="579" t="s">
        <v>149</v>
      </c>
      <c r="C19" s="579" t="s">
        <v>50</v>
      </c>
      <c r="D19" s="539">
        <v>1</v>
      </c>
      <c r="E19" s="124" t="s">
        <v>31</v>
      </c>
      <c r="F19" s="125"/>
      <c r="G19" s="148"/>
      <c r="H19" s="149"/>
      <c r="I19" s="458">
        <f>Лист1!K179</f>
        <v>47.970476190476191</v>
      </c>
      <c r="J19" s="459">
        <f>Лист1!L179</f>
        <v>223.84000000000003</v>
      </c>
      <c r="K19" s="459"/>
      <c r="L19" s="459"/>
      <c r="M19" s="459"/>
      <c r="N19" s="459"/>
      <c r="O19" s="459"/>
      <c r="P19" s="459"/>
      <c r="Q19" s="459"/>
      <c r="R19" s="459"/>
      <c r="S19" s="459">
        <f>Лист1!U179</f>
        <v>30</v>
      </c>
      <c r="T19" s="459"/>
      <c r="U19" s="459"/>
      <c r="V19" s="459"/>
      <c r="W19" s="459"/>
      <c r="X19" s="459"/>
      <c r="Y19" s="459"/>
      <c r="Z19" s="459"/>
      <c r="AA19" s="460"/>
      <c r="AB19" s="523">
        <f t="shared" ref="AB19:AB27" si="5">SUM(I19:AA19)</f>
        <v>301.81047619047621</v>
      </c>
      <c r="AC19" s="185"/>
      <c r="AD19" s="145"/>
      <c r="AE19" s="147"/>
      <c r="AF19" s="147"/>
      <c r="AG19" s="147"/>
      <c r="AH19" s="147"/>
    </row>
    <row r="20" spans="1:34" ht="40.5" customHeight="1" x14ac:dyDescent="0.45">
      <c r="A20" s="567"/>
      <c r="B20" s="580"/>
      <c r="C20" s="580"/>
      <c r="D20" s="539">
        <v>1</v>
      </c>
      <c r="E20" s="129" t="s">
        <v>40</v>
      </c>
      <c r="F20" s="130"/>
      <c r="G20" s="150"/>
      <c r="H20" s="151"/>
      <c r="I20" s="478">
        <f>Лист1!K197</f>
        <v>15.98</v>
      </c>
      <c r="J20" s="479">
        <f>Лист1!L197</f>
        <v>186.01760000000002</v>
      </c>
      <c r="K20" s="479"/>
      <c r="L20" s="479"/>
      <c r="M20" s="479"/>
      <c r="N20" s="479"/>
      <c r="O20" s="479"/>
      <c r="P20" s="479"/>
      <c r="Q20" s="479"/>
      <c r="R20" s="479"/>
      <c r="S20" s="479">
        <f>Лист1!U197</f>
        <v>21</v>
      </c>
      <c r="T20" s="479"/>
      <c r="U20" s="479"/>
      <c r="V20" s="479"/>
      <c r="W20" s="479"/>
      <c r="X20" s="479"/>
      <c r="Y20" s="479"/>
      <c r="Z20" s="479"/>
      <c r="AA20" s="480"/>
      <c r="AB20" s="527">
        <f t="shared" si="5"/>
        <v>222.99760000000001</v>
      </c>
      <c r="AC20" s="185"/>
      <c r="AD20" s="145"/>
      <c r="AE20" s="147"/>
      <c r="AF20" s="147"/>
      <c r="AG20" s="147"/>
      <c r="AH20" s="147"/>
    </row>
    <row r="21" spans="1:34" ht="40.5" customHeight="1" thickBot="1" x14ac:dyDescent="0.5">
      <c r="A21" s="568"/>
      <c r="B21" s="583"/>
      <c r="C21" s="583"/>
      <c r="D21" s="539">
        <v>1</v>
      </c>
      <c r="E21" s="139" t="s">
        <v>67</v>
      </c>
      <c r="F21" s="132"/>
      <c r="G21" s="152"/>
      <c r="H21" s="153"/>
      <c r="I21" s="475">
        <f>I19+I20</f>
        <v>63.950476190476195</v>
      </c>
      <c r="J21" s="476">
        <f>J19+J20</f>
        <v>409.85760000000005</v>
      </c>
      <c r="K21" s="476"/>
      <c r="L21" s="476"/>
      <c r="M21" s="476"/>
      <c r="N21" s="476"/>
      <c r="O21" s="476"/>
      <c r="P21" s="476"/>
      <c r="Q21" s="476"/>
      <c r="R21" s="476"/>
      <c r="S21" s="476">
        <f>S19+S20</f>
        <v>51</v>
      </c>
      <c r="T21" s="476"/>
      <c r="U21" s="476"/>
      <c r="V21" s="476"/>
      <c r="W21" s="476"/>
      <c r="X21" s="476"/>
      <c r="Y21" s="476"/>
      <c r="Z21" s="476"/>
      <c r="AA21" s="466"/>
      <c r="AB21" s="367">
        <f t="shared" si="5"/>
        <v>524.80807619047619</v>
      </c>
      <c r="AC21" s="283"/>
      <c r="AD21" s="145"/>
      <c r="AE21" s="147"/>
      <c r="AF21" s="147"/>
      <c r="AG21" s="147"/>
      <c r="AH21" s="147"/>
    </row>
    <row r="22" spans="1:34" ht="40.5" customHeight="1" x14ac:dyDescent="0.45">
      <c r="A22" s="566">
        <v>4</v>
      </c>
      <c r="B22" s="579" t="s">
        <v>99</v>
      </c>
      <c r="C22" s="579" t="s">
        <v>98</v>
      </c>
      <c r="D22" s="539">
        <v>1</v>
      </c>
      <c r="E22" s="124" t="s">
        <v>31</v>
      </c>
      <c r="F22" s="125"/>
      <c r="G22" s="125"/>
      <c r="H22" s="126"/>
      <c r="I22" s="458">
        <f>Лист1!K249</f>
        <v>80</v>
      </c>
      <c r="J22" s="459">
        <f>Лист1!L249</f>
        <v>192</v>
      </c>
      <c r="K22" s="459"/>
      <c r="L22" s="459">
        <f>Лист1!N249</f>
        <v>10</v>
      </c>
      <c r="M22" s="459">
        <f>Лист1!O249</f>
        <v>3</v>
      </c>
      <c r="N22" s="459">
        <f>Лист1!P249</f>
        <v>2</v>
      </c>
      <c r="O22" s="459"/>
      <c r="P22" s="459"/>
      <c r="Q22" s="459"/>
      <c r="R22" s="459"/>
      <c r="S22" s="459">
        <f>Лист1!U249</f>
        <v>33</v>
      </c>
      <c r="T22" s="459"/>
      <c r="U22" s="459"/>
      <c r="V22" s="459"/>
      <c r="W22" s="459"/>
      <c r="X22" s="459"/>
      <c r="Y22" s="459"/>
      <c r="Z22" s="459"/>
      <c r="AA22" s="460"/>
      <c r="AB22" s="528">
        <f t="shared" si="5"/>
        <v>320</v>
      </c>
      <c r="AC22" s="185"/>
      <c r="AD22" s="145"/>
      <c r="AE22" s="147"/>
      <c r="AF22" s="147"/>
      <c r="AG22" s="147"/>
      <c r="AH22" s="147"/>
    </row>
    <row r="23" spans="1:34" ht="40.5" customHeight="1" x14ac:dyDescent="0.45">
      <c r="A23" s="567"/>
      <c r="B23" s="580"/>
      <c r="C23" s="580"/>
      <c r="D23" s="539">
        <v>1</v>
      </c>
      <c r="E23" s="129" t="s">
        <v>40</v>
      </c>
      <c r="F23" s="130"/>
      <c r="G23" s="130"/>
      <c r="H23" s="131"/>
      <c r="I23" s="461">
        <f>Лист1!K268</f>
        <v>15.978222222222223</v>
      </c>
      <c r="J23" s="462">
        <f>Лист1!L268</f>
        <v>53.980283333333333</v>
      </c>
      <c r="K23" s="462"/>
      <c r="L23" s="462">
        <f>Лист1!N268</f>
        <v>6</v>
      </c>
      <c r="M23" s="462">
        <f>Лист1!O268</f>
        <v>2.5</v>
      </c>
      <c r="N23" s="462"/>
      <c r="O23" s="462"/>
      <c r="P23" s="462"/>
      <c r="Q23" s="462">
        <f>Лист1!S268</f>
        <v>68</v>
      </c>
      <c r="R23" s="462">
        <f>Лист1!T268</f>
        <v>12</v>
      </c>
      <c r="S23" s="462">
        <f>Лист1!U268</f>
        <v>12</v>
      </c>
      <c r="T23" s="462"/>
      <c r="U23" s="462"/>
      <c r="V23" s="462"/>
      <c r="W23" s="462"/>
      <c r="X23" s="462"/>
      <c r="Y23" s="462"/>
      <c r="Z23" s="462"/>
      <c r="AA23" s="481"/>
      <c r="AB23" s="226">
        <f t="shared" si="5"/>
        <v>170.45850555555558</v>
      </c>
      <c r="AC23" s="185"/>
      <c r="AD23" s="145"/>
      <c r="AE23" s="147"/>
      <c r="AF23" s="147"/>
      <c r="AG23" s="147"/>
      <c r="AH23" s="147"/>
    </row>
    <row r="24" spans="1:34" ht="40.5" customHeight="1" thickBot="1" x14ac:dyDescent="0.5">
      <c r="A24" s="568"/>
      <c r="B24" s="583"/>
      <c r="C24" s="583"/>
      <c r="D24" s="539">
        <v>1</v>
      </c>
      <c r="E24" s="139" t="s">
        <v>67</v>
      </c>
      <c r="F24" s="132"/>
      <c r="G24" s="132"/>
      <c r="H24" s="154"/>
      <c r="I24" s="475">
        <f>I22+I23</f>
        <v>95.978222222222229</v>
      </c>
      <c r="J24" s="476">
        <f>J22+J23</f>
        <v>245.98028333333332</v>
      </c>
      <c r="K24" s="476"/>
      <c r="L24" s="476">
        <f>L22+L23</f>
        <v>16</v>
      </c>
      <c r="M24" s="476">
        <f>M22+M23</f>
        <v>5.5</v>
      </c>
      <c r="N24" s="476">
        <f>N22+N23</f>
        <v>2</v>
      </c>
      <c r="O24" s="476"/>
      <c r="P24" s="476"/>
      <c r="Q24" s="476">
        <f>Q22+Q23</f>
        <v>68</v>
      </c>
      <c r="R24" s="476">
        <f>R22+R23</f>
        <v>12</v>
      </c>
      <c r="S24" s="476">
        <f>S22+S23</f>
        <v>45</v>
      </c>
      <c r="T24" s="476"/>
      <c r="U24" s="476"/>
      <c r="V24" s="476"/>
      <c r="W24" s="476"/>
      <c r="X24" s="476"/>
      <c r="Y24" s="476"/>
      <c r="Z24" s="476"/>
      <c r="AA24" s="466"/>
      <c r="AB24" s="521">
        <f t="shared" si="5"/>
        <v>490.45850555555558</v>
      </c>
      <c r="AC24" s="283"/>
      <c r="AD24" s="145"/>
      <c r="AE24" s="147"/>
      <c r="AF24" s="147"/>
      <c r="AG24" s="147"/>
      <c r="AH24" s="147"/>
    </row>
    <row r="25" spans="1:34" ht="40.5" customHeight="1" x14ac:dyDescent="0.45">
      <c r="A25" s="588">
        <v>5</v>
      </c>
      <c r="B25" s="579" t="s">
        <v>51</v>
      </c>
      <c r="C25" s="579" t="s">
        <v>52</v>
      </c>
      <c r="D25" s="539">
        <v>1</v>
      </c>
      <c r="E25" s="124" t="s">
        <v>31</v>
      </c>
      <c r="F25" s="155"/>
      <c r="G25" s="155"/>
      <c r="H25" s="156"/>
      <c r="I25" s="458">
        <f>Лист1!K301</f>
        <v>64</v>
      </c>
      <c r="J25" s="459">
        <f>Лист1!L301</f>
        <v>152</v>
      </c>
      <c r="K25" s="459"/>
      <c r="L25" s="459">
        <f>Лист1!N301</f>
        <v>32</v>
      </c>
      <c r="M25" s="459">
        <f>Лист1!O301</f>
        <v>4</v>
      </c>
      <c r="N25" s="459">
        <f>Лист1!P301</f>
        <v>4</v>
      </c>
      <c r="O25" s="459"/>
      <c r="P25" s="459"/>
      <c r="Q25" s="459"/>
      <c r="R25" s="459"/>
      <c r="S25" s="459">
        <f>Лист1!U301</f>
        <v>28</v>
      </c>
      <c r="T25" s="459"/>
      <c r="U25" s="459"/>
      <c r="V25" s="459"/>
      <c r="W25" s="459"/>
      <c r="X25" s="459"/>
      <c r="Y25" s="459"/>
      <c r="Z25" s="459"/>
      <c r="AA25" s="482"/>
      <c r="AB25" s="528">
        <f t="shared" si="5"/>
        <v>284</v>
      </c>
      <c r="AC25" s="185"/>
      <c r="AD25" s="145"/>
      <c r="AE25" s="147"/>
      <c r="AF25" s="147"/>
      <c r="AG25" s="147"/>
      <c r="AH25" s="147"/>
    </row>
    <row r="26" spans="1:34" ht="40.5" customHeight="1" x14ac:dyDescent="0.45">
      <c r="A26" s="589"/>
      <c r="B26" s="580"/>
      <c r="C26" s="580"/>
      <c r="D26" s="539">
        <v>1</v>
      </c>
      <c r="E26" s="157" t="s">
        <v>40</v>
      </c>
      <c r="F26" s="150"/>
      <c r="G26" s="150"/>
      <c r="H26" s="158"/>
      <c r="I26" s="461">
        <f>Лист1!K313</f>
        <v>78</v>
      </c>
      <c r="J26" s="462">
        <f>Лист1!L313</f>
        <v>136</v>
      </c>
      <c r="K26" s="462"/>
      <c r="L26" s="462">
        <f>Лист1!N313</f>
        <v>18</v>
      </c>
      <c r="M26" s="462">
        <f>Лист1!O313</f>
        <v>4</v>
      </c>
      <c r="N26" s="462">
        <f>Лист1!P313</f>
        <v>2</v>
      </c>
      <c r="O26" s="462"/>
      <c r="P26" s="462"/>
      <c r="Q26" s="462"/>
      <c r="R26" s="462"/>
      <c r="S26" s="462">
        <f>Лист1!U313</f>
        <v>21</v>
      </c>
      <c r="T26" s="462"/>
      <c r="U26" s="462"/>
      <c r="V26" s="462"/>
      <c r="W26" s="462"/>
      <c r="X26" s="462"/>
      <c r="Y26" s="462"/>
      <c r="Z26" s="462"/>
      <c r="AA26" s="483"/>
      <c r="AB26" s="226">
        <f t="shared" si="5"/>
        <v>259</v>
      </c>
      <c r="AC26" s="185"/>
      <c r="AD26" s="145"/>
      <c r="AE26" s="147"/>
      <c r="AF26" s="147"/>
      <c r="AG26" s="147"/>
      <c r="AH26" s="147"/>
    </row>
    <row r="27" spans="1:34" ht="40.5" customHeight="1" thickBot="1" x14ac:dyDescent="0.5">
      <c r="A27" s="590"/>
      <c r="B27" s="583"/>
      <c r="C27" s="583"/>
      <c r="D27" s="539">
        <v>1</v>
      </c>
      <c r="E27" s="159" t="s">
        <v>67</v>
      </c>
      <c r="F27" s="152"/>
      <c r="G27" s="152"/>
      <c r="H27" s="160"/>
      <c r="I27" s="461">
        <f>Лист1!K314</f>
        <v>142</v>
      </c>
      <c r="J27" s="484">
        <f>Лист1!L314</f>
        <v>288</v>
      </c>
      <c r="K27" s="484"/>
      <c r="L27" s="484">
        <f>Лист1!N314</f>
        <v>50</v>
      </c>
      <c r="M27" s="484">
        <f>Лист1!O314</f>
        <v>8</v>
      </c>
      <c r="N27" s="484">
        <f>Лист1!P314</f>
        <v>6</v>
      </c>
      <c r="O27" s="484"/>
      <c r="P27" s="484"/>
      <c r="Q27" s="484"/>
      <c r="R27" s="484"/>
      <c r="S27" s="484">
        <f>Лист1!U314</f>
        <v>49</v>
      </c>
      <c r="T27" s="484"/>
      <c r="U27" s="484"/>
      <c r="V27" s="484"/>
      <c r="W27" s="484"/>
      <c r="X27" s="484"/>
      <c r="Y27" s="484"/>
      <c r="Z27" s="484"/>
      <c r="AA27" s="466"/>
      <c r="AB27" s="521">
        <f t="shared" si="5"/>
        <v>543</v>
      </c>
      <c r="AC27" s="283"/>
      <c r="AD27" s="145"/>
      <c r="AE27" s="147"/>
      <c r="AF27" s="147"/>
      <c r="AG27" s="147"/>
      <c r="AH27" s="147"/>
    </row>
    <row r="28" spans="1:34" ht="40.5" customHeight="1" x14ac:dyDescent="0.45">
      <c r="A28" s="570" t="s">
        <v>70</v>
      </c>
      <c r="B28" s="571"/>
      <c r="C28" s="572"/>
      <c r="D28" s="538">
        <v>3</v>
      </c>
      <c r="E28" s="161" t="s">
        <v>31</v>
      </c>
      <c r="F28" s="133"/>
      <c r="G28" s="133"/>
      <c r="H28" s="134"/>
      <c r="I28" s="485">
        <f t="shared" ref="I28:J30" si="6">I19+I22+I25</f>
        <v>191.97047619047618</v>
      </c>
      <c r="J28" s="486">
        <f t="shared" si="6"/>
        <v>567.84</v>
      </c>
      <c r="K28" s="486"/>
      <c r="L28" s="486">
        <f t="shared" ref="L28:N30" si="7">L19+L22+L25</f>
        <v>42</v>
      </c>
      <c r="M28" s="486">
        <f t="shared" si="7"/>
        <v>7</v>
      </c>
      <c r="N28" s="486">
        <f t="shared" si="7"/>
        <v>6</v>
      </c>
      <c r="O28" s="486"/>
      <c r="P28" s="486"/>
      <c r="Q28" s="486"/>
      <c r="R28" s="486"/>
      <c r="S28" s="486">
        <f>S19+S22+S25</f>
        <v>91</v>
      </c>
      <c r="T28" s="486"/>
      <c r="U28" s="486"/>
      <c r="V28" s="486"/>
      <c r="W28" s="486"/>
      <c r="X28" s="486"/>
      <c r="Y28" s="486"/>
      <c r="Z28" s="486"/>
      <c r="AA28" s="487"/>
      <c r="AB28" s="529">
        <f>AB19+AB22+AB25</f>
        <v>905.81047619047627</v>
      </c>
      <c r="AC28" s="489"/>
      <c r="AD28" s="145"/>
      <c r="AE28" s="147"/>
      <c r="AF28" s="147"/>
      <c r="AG28" s="147"/>
      <c r="AH28" s="147"/>
    </row>
    <row r="29" spans="1:34" ht="40.5" customHeight="1" x14ac:dyDescent="0.45">
      <c r="A29" s="573"/>
      <c r="B29" s="574"/>
      <c r="C29" s="575"/>
      <c r="D29" s="538">
        <v>3</v>
      </c>
      <c r="E29" s="162" t="s">
        <v>40</v>
      </c>
      <c r="F29" s="137"/>
      <c r="G29" s="137"/>
      <c r="H29" s="138"/>
      <c r="I29" s="488">
        <f t="shared" si="6"/>
        <v>109.95822222222222</v>
      </c>
      <c r="J29" s="489">
        <f t="shared" si="6"/>
        <v>375.99788333333333</v>
      </c>
      <c r="K29" s="489"/>
      <c r="L29" s="489">
        <f t="shared" si="7"/>
        <v>24</v>
      </c>
      <c r="M29" s="489">
        <f t="shared" si="7"/>
        <v>6.5</v>
      </c>
      <c r="N29" s="489">
        <f t="shared" si="7"/>
        <v>2</v>
      </c>
      <c r="O29" s="489"/>
      <c r="P29" s="489"/>
      <c r="Q29" s="489">
        <f>Q20+Q23+Q26</f>
        <v>68</v>
      </c>
      <c r="R29" s="489">
        <f>R20+R23+R26</f>
        <v>12</v>
      </c>
      <c r="S29" s="489">
        <f>S20+S23+S26</f>
        <v>54</v>
      </c>
      <c r="T29" s="489"/>
      <c r="U29" s="489"/>
      <c r="V29" s="489"/>
      <c r="W29" s="489"/>
      <c r="X29" s="489"/>
      <c r="Y29" s="489"/>
      <c r="Z29" s="489"/>
      <c r="AA29" s="490"/>
      <c r="AB29" s="530">
        <f>AB20+AB23+AB26</f>
        <v>652.45610555555561</v>
      </c>
      <c r="AC29" s="489"/>
      <c r="AD29" s="145"/>
      <c r="AE29" s="147"/>
      <c r="AF29" s="147"/>
      <c r="AG29" s="147"/>
      <c r="AH29" s="147"/>
    </row>
    <row r="30" spans="1:34" ht="40.5" customHeight="1" thickBot="1" x14ac:dyDescent="0.5">
      <c r="A30" s="576"/>
      <c r="B30" s="577"/>
      <c r="C30" s="578"/>
      <c r="D30" s="538">
        <v>3</v>
      </c>
      <c r="E30" s="163" t="s">
        <v>67</v>
      </c>
      <c r="F30" s="164"/>
      <c r="G30" s="164"/>
      <c r="H30" s="165"/>
      <c r="I30" s="510">
        <f t="shared" si="6"/>
        <v>301.9286984126984</v>
      </c>
      <c r="J30" s="511">
        <f t="shared" si="6"/>
        <v>943.83788333333337</v>
      </c>
      <c r="K30" s="511"/>
      <c r="L30" s="511">
        <f t="shared" si="7"/>
        <v>66</v>
      </c>
      <c r="M30" s="511">
        <f t="shared" si="7"/>
        <v>13.5</v>
      </c>
      <c r="N30" s="511">
        <f t="shared" si="7"/>
        <v>8</v>
      </c>
      <c r="O30" s="511"/>
      <c r="P30" s="511"/>
      <c r="Q30" s="511">
        <f>Q21+Q24+Q27</f>
        <v>68</v>
      </c>
      <c r="R30" s="511">
        <f>R21+R24+R27</f>
        <v>12</v>
      </c>
      <c r="S30" s="511">
        <f>S21+S24+S27</f>
        <v>145</v>
      </c>
      <c r="T30" s="511"/>
      <c r="U30" s="511"/>
      <c r="V30" s="511"/>
      <c r="W30" s="511"/>
      <c r="X30" s="511"/>
      <c r="Y30" s="511"/>
      <c r="Z30" s="511"/>
      <c r="AA30" s="512"/>
      <c r="AB30" s="531">
        <f>AB21+AB24+AB27</f>
        <v>1558.2665817460318</v>
      </c>
      <c r="AC30" s="489"/>
      <c r="AD30" s="145"/>
      <c r="AE30" s="147"/>
      <c r="AF30" s="147"/>
      <c r="AG30" s="147"/>
      <c r="AH30" s="147"/>
    </row>
    <row r="31" spans="1:34" ht="40.5" customHeight="1" x14ac:dyDescent="0.45">
      <c r="A31" s="566">
        <v>6</v>
      </c>
      <c r="B31" s="579" t="s">
        <v>204</v>
      </c>
      <c r="C31" s="579" t="s">
        <v>208</v>
      </c>
      <c r="D31" s="547" t="s">
        <v>209</v>
      </c>
      <c r="E31" s="124" t="s">
        <v>31</v>
      </c>
      <c r="F31" s="125"/>
      <c r="G31" s="125"/>
      <c r="H31" s="126"/>
      <c r="I31" s="458">
        <f>Лист1!K340</f>
        <v>22</v>
      </c>
      <c r="J31" s="459">
        <f>Лист1!L340</f>
        <v>26</v>
      </c>
      <c r="K31" s="459"/>
      <c r="L31" s="459"/>
      <c r="M31" s="459"/>
      <c r="N31" s="459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  <c r="AA31" s="460"/>
      <c r="AB31" s="528">
        <f>SUM(I31:AA31)</f>
        <v>48</v>
      </c>
      <c r="AC31" s="546" t="s">
        <v>205</v>
      </c>
      <c r="AD31" s="145"/>
      <c r="AE31" s="147"/>
      <c r="AF31" s="147"/>
      <c r="AG31" s="147"/>
      <c r="AH31" s="147"/>
    </row>
    <row r="32" spans="1:34" ht="40.5" customHeight="1" x14ac:dyDescent="0.45">
      <c r="A32" s="567"/>
      <c r="B32" s="580"/>
      <c r="C32" s="580"/>
      <c r="D32" s="547" t="s">
        <v>210</v>
      </c>
      <c r="E32" s="129" t="s">
        <v>40</v>
      </c>
      <c r="F32" s="130"/>
      <c r="G32" s="130"/>
      <c r="H32" s="131"/>
      <c r="I32" s="503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  <c r="AA32" s="505"/>
      <c r="AB32" s="532"/>
      <c r="AC32" s="185"/>
      <c r="AD32" s="145"/>
      <c r="AE32" s="147"/>
      <c r="AF32" s="147"/>
      <c r="AG32" s="147"/>
      <c r="AH32" s="147"/>
    </row>
    <row r="33" spans="1:34" ht="40.5" customHeight="1" x14ac:dyDescent="0.45">
      <c r="A33" s="567"/>
      <c r="B33" s="580"/>
      <c r="C33" s="581"/>
      <c r="D33" s="547" t="s">
        <v>211</v>
      </c>
      <c r="E33" s="493" t="s">
        <v>67</v>
      </c>
      <c r="F33" s="130"/>
      <c r="G33" s="130"/>
      <c r="H33" s="131"/>
      <c r="I33" s="507">
        <f>I31+I32</f>
        <v>22</v>
      </c>
      <c r="J33" s="508">
        <f>J31+J32</f>
        <v>26</v>
      </c>
      <c r="K33" s="508"/>
      <c r="L33" s="508"/>
      <c r="M33" s="508"/>
      <c r="N33" s="508"/>
      <c r="O33" s="508"/>
      <c r="P33" s="508"/>
      <c r="Q33" s="508"/>
      <c r="R33" s="508"/>
      <c r="S33" s="508"/>
      <c r="T33" s="508"/>
      <c r="U33" s="508"/>
      <c r="V33" s="508"/>
      <c r="W33" s="508"/>
      <c r="X33" s="508"/>
      <c r="Y33" s="508"/>
      <c r="Z33" s="508"/>
      <c r="AA33" s="509"/>
      <c r="AB33" s="533">
        <f>SUM(I33:AA33)</f>
        <v>48</v>
      </c>
      <c r="AC33" s="283"/>
      <c r="AD33" s="145"/>
      <c r="AE33" s="147"/>
      <c r="AF33" s="147"/>
      <c r="AG33" s="147"/>
      <c r="AH33" s="147"/>
    </row>
    <row r="34" spans="1:34" ht="40.5" customHeight="1" x14ac:dyDescent="0.45">
      <c r="A34" s="584">
        <v>7</v>
      </c>
      <c r="B34" s="582" t="s">
        <v>206</v>
      </c>
      <c r="C34" s="580" t="s">
        <v>208</v>
      </c>
      <c r="D34" s="547" t="s">
        <v>210</v>
      </c>
      <c r="E34" s="500" t="s">
        <v>31</v>
      </c>
      <c r="F34" s="501"/>
      <c r="G34" s="501"/>
      <c r="H34" s="502"/>
      <c r="I34" s="503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  <c r="AA34" s="505"/>
      <c r="AB34" s="532"/>
      <c r="AC34" s="185"/>
      <c r="AD34" s="145"/>
      <c r="AE34" s="147"/>
      <c r="AF34" s="147"/>
      <c r="AG34" s="147"/>
      <c r="AH34" s="147"/>
    </row>
    <row r="35" spans="1:34" ht="40.5" customHeight="1" x14ac:dyDescent="0.45">
      <c r="A35" s="567"/>
      <c r="B35" s="580"/>
      <c r="C35" s="580"/>
      <c r="D35" s="547" t="s">
        <v>209</v>
      </c>
      <c r="E35" s="129" t="s">
        <v>40</v>
      </c>
      <c r="F35" s="130"/>
      <c r="G35" s="130"/>
      <c r="H35" s="131"/>
      <c r="I35" s="461"/>
      <c r="J35" s="462">
        <f>Лист1!L360</f>
        <v>48</v>
      </c>
      <c r="K35" s="462"/>
      <c r="L35" s="462"/>
      <c r="M35" s="462"/>
      <c r="N35" s="462"/>
      <c r="O35" s="462"/>
      <c r="P35" s="462"/>
      <c r="Q35" s="462"/>
      <c r="R35" s="462">
        <f>Лист1!T361</f>
        <v>26</v>
      </c>
      <c r="S35" s="462"/>
      <c r="T35" s="462"/>
      <c r="U35" s="462"/>
      <c r="V35" s="462"/>
      <c r="W35" s="462"/>
      <c r="X35" s="462"/>
      <c r="Y35" s="462"/>
      <c r="Z35" s="462"/>
      <c r="AA35" s="474"/>
      <c r="AB35" s="226">
        <f t="shared" ref="AB35:AB42" si="8">SUM(I35:AA35)</f>
        <v>74</v>
      </c>
      <c r="AC35" s="546" t="s">
        <v>207</v>
      </c>
      <c r="AD35" s="145"/>
      <c r="AE35" s="147"/>
      <c r="AF35" s="147"/>
      <c r="AG35" s="147"/>
      <c r="AH35" s="147"/>
    </row>
    <row r="36" spans="1:34" ht="40.5" customHeight="1" thickBot="1" x14ac:dyDescent="0.5">
      <c r="A36" s="568"/>
      <c r="B36" s="583"/>
      <c r="C36" s="583"/>
      <c r="D36" s="547" t="s">
        <v>211</v>
      </c>
      <c r="E36" s="180" t="s">
        <v>67</v>
      </c>
      <c r="F36" s="132"/>
      <c r="G36" s="132"/>
      <c r="H36" s="154"/>
      <c r="I36" s="494"/>
      <c r="J36" s="491">
        <f>J34+J35</f>
        <v>48</v>
      </c>
      <c r="K36" s="491"/>
      <c r="L36" s="491"/>
      <c r="M36" s="491"/>
      <c r="N36" s="491"/>
      <c r="O36" s="491"/>
      <c r="P36" s="491"/>
      <c r="Q36" s="491"/>
      <c r="R36" s="491">
        <f>R34+R35</f>
        <v>26</v>
      </c>
      <c r="S36" s="491"/>
      <c r="T36" s="491"/>
      <c r="U36" s="491"/>
      <c r="V36" s="491"/>
      <c r="W36" s="491"/>
      <c r="X36" s="491"/>
      <c r="Y36" s="491"/>
      <c r="Z36" s="491"/>
      <c r="AA36" s="492"/>
      <c r="AB36" s="521">
        <f t="shared" si="8"/>
        <v>74</v>
      </c>
      <c r="AC36" s="283"/>
      <c r="AD36" s="145"/>
      <c r="AE36" s="147"/>
      <c r="AF36" s="147"/>
      <c r="AG36" s="147"/>
      <c r="AH36" s="147"/>
    </row>
    <row r="37" spans="1:34" ht="40.5" customHeight="1" x14ac:dyDescent="0.45">
      <c r="A37" s="570" t="s">
        <v>196</v>
      </c>
      <c r="B37" s="571"/>
      <c r="C37" s="572"/>
      <c r="D37" s="548">
        <v>0.25</v>
      </c>
      <c r="E37" s="161" t="s">
        <v>31</v>
      </c>
      <c r="F37" s="133"/>
      <c r="G37" s="133"/>
      <c r="H37" s="134"/>
      <c r="I37" s="513">
        <f>I31+I34</f>
        <v>22</v>
      </c>
      <c r="J37" s="486">
        <f>J31+J34</f>
        <v>26</v>
      </c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7"/>
      <c r="AB37" s="528">
        <f t="shared" si="8"/>
        <v>48</v>
      </c>
      <c r="AC37" s="185"/>
      <c r="AD37" s="145"/>
      <c r="AE37" s="147"/>
      <c r="AF37" s="147"/>
      <c r="AG37" s="147"/>
      <c r="AH37" s="147"/>
    </row>
    <row r="38" spans="1:34" ht="40.5" customHeight="1" x14ac:dyDescent="0.45">
      <c r="A38" s="573"/>
      <c r="B38" s="574"/>
      <c r="C38" s="575"/>
      <c r="D38" s="548">
        <v>0.25</v>
      </c>
      <c r="E38" s="162" t="s">
        <v>40</v>
      </c>
      <c r="F38" s="137"/>
      <c r="G38" s="137"/>
      <c r="H38" s="138"/>
      <c r="I38" s="506"/>
      <c r="J38" s="489">
        <f>J32+J35</f>
        <v>48</v>
      </c>
      <c r="K38" s="489"/>
      <c r="L38" s="489"/>
      <c r="M38" s="489"/>
      <c r="N38" s="489"/>
      <c r="O38" s="489"/>
      <c r="P38" s="489"/>
      <c r="Q38" s="489"/>
      <c r="R38" s="489">
        <f>R32+R35</f>
        <v>26</v>
      </c>
      <c r="S38" s="489"/>
      <c r="T38" s="489"/>
      <c r="U38" s="489"/>
      <c r="V38" s="489"/>
      <c r="W38" s="489"/>
      <c r="X38" s="489"/>
      <c r="Y38" s="489"/>
      <c r="Z38" s="489"/>
      <c r="AA38" s="490"/>
      <c r="AB38" s="184">
        <f t="shared" si="8"/>
        <v>74</v>
      </c>
      <c r="AC38" s="185"/>
      <c r="AD38" s="145"/>
      <c r="AE38" s="147"/>
      <c r="AF38" s="147"/>
      <c r="AG38" s="147"/>
      <c r="AH38" s="147"/>
    </row>
    <row r="39" spans="1:34" ht="40.5" customHeight="1" thickBot="1" x14ac:dyDescent="0.5">
      <c r="A39" s="573"/>
      <c r="B39" s="574"/>
      <c r="C39" s="575"/>
      <c r="D39" s="548">
        <v>0.25</v>
      </c>
      <c r="E39" s="495" t="s">
        <v>67</v>
      </c>
      <c r="F39" s="496"/>
      <c r="G39" s="496"/>
      <c r="H39" s="497"/>
      <c r="I39" s="514">
        <f>I33+I36</f>
        <v>22</v>
      </c>
      <c r="J39" s="471">
        <f>J33+J36</f>
        <v>74</v>
      </c>
      <c r="K39" s="498"/>
      <c r="L39" s="498"/>
      <c r="M39" s="498"/>
      <c r="N39" s="498"/>
      <c r="O39" s="498"/>
      <c r="P39" s="498"/>
      <c r="Q39" s="498"/>
      <c r="R39" s="471">
        <f>R33+R36</f>
        <v>26</v>
      </c>
      <c r="S39" s="498"/>
      <c r="T39" s="498"/>
      <c r="U39" s="498"/>
      <c r="V39" s="498"/>
      <c r="W39" s="498"/>
      <c r="X39" s="498"/>
      <c r="Y39" s="498"/>
      <c r="Z39" s="498"/>
      <c r="AA39" s="499"/>
      <c r="AB39" s="534">
        <f t="shared" si="8"/>
        <v>122</v>
      </c>
      <c r="AC39" s="283"/>
      <c r="AD39" s="145"/>
      <c r="AE39" s="147"/>
      <c r="AF39" s="147"/>
      <c r="AG39" s="147"/>
      <c r="AH39" s="147"/>
    </row>
    <row r="40" spans="1:34" ht="40.5" customHeight="1" x14ac:dyDescent="0.45">
      <c r="A40" s="570" t="s">
        <v>71</v>
      </c>
      <c r="B40" s="571"/>
      <c r="C40" s="572"/>
      <c r="D40" s="548">
        <v>5.25</v>
      </c>
      <c r="E40" s="161" t="s">
        <v>31</v>
      </c>
      <c r="F40" s="133"/>
      <c r="G40" s="133"/>
      <c r="H40" s="134"/>
      <c r="I40" s="515">
        <f t="shared" ref="I40:J42" si="9">I7+I13+I19+I22+I25+I31+I34</f>
        <v>355.99047619047622</v>
      </c>
      <c r="J40" s="486">
        <f t="shared" si="9"/>
        <v>977.84</v>
      </c>
      <c r="K40" s="486"/>
      <c r="L40" s="486">
        <f t="shared" ref="L40:N42" si="10">L7+L13+L19+L22+L25+L31+L34</f>
        <v>80</v>
      </c>
      <c r="M40" s="486">
        <f t="shared" si="10"/>
        <v>15</v>
      </c>
      <c r="N40" s="486">
        <f t="shared" si="10"/>
        <v>6</v>
      </c>
      <c r="O40" s="486"/>
      <c r="P40" s="486"/>
      <c r="Q40" s="486"/>
      <c r="R40" s="486"/>
      <c r="S40" s="486">
        <f>S7+S13+S19+S22+S25+S31+S34</f>
        <v>151</v>
      </c>
      <c r="T40" s="486"/>
      <c r="U40" s="486"/>
      <c r="V40" s="486"/>
      <c r="W40" s="486"/>
      <c r="X40" s="486"/>
      <c r="Y40" s="486"/>
      <c r="Z40" s="486"/>
      <c r="AA40" s="487"/>
      <c r="AB40" s="524">
        <f t="shared" si="8"/>
        <v>1585.8304761904762</v>
      </c>
      <c r="AC40" s="283"/>
    </row>
    <row r="41" spans="1:34" ht="40.5" customHeight="1" x14ac:dyDescent="0.45">
      <c r="A41" s="573"/>
      <c r="B41" s="574"/>
      <c r="C41" s="575"/>
      <c r="D41" s="548">
        <v>5.25</v>
      </c>
      <c r="E41" s="162" t="s">
        <v>40</v>
      </c>
      <c r="F41" s="137"/>
      <c r="G41" s="137"/>
      <c r="H41" s="138"/>
      <c r="I41" s="506">
        <f t="shared" si="9"/>
        <v>205.95822222222222</v>
      </c>
      <c r="J41" s="489">
        <f t="shared" si="9"/>
        <v>619.99788333333333</v>
      </c>
      <c r="K41" s="489"/>
      <c r="L41" s="489">
        <f t="shared" si="10"/>
        <v>39</v>
      </c>
      <c r="M41" s="489">
        <f t="shared" si="10"/>
        <v>9.5</v>
      </c>
      <c r="N41" s="489">
        <f t="shared" si="10"/>
        <v>14.5</v>
      </c>
      <c r="O41" s="489"/>
      <c r="P41" s="489">
        <f t="shared" ref="P41:R42" si="11">P8+P14+P20+P23+P26+P32+P35</f>
        <v>16</v>
      </c>
      <c r="Q41" s="489">
        <f t="shared" si="11"/>
        <v>68</v>
      </c>
      <c r="R41" s="489">
        <f t="shared" si="11"/>
        <v>66</v>
      </c>
      <c r="S41" s="489">
        <f>S8+S14+S20+S23+S26+S32+S35</f>
        <v>99</v>
      </c>
      <c r="T41" s="489"/>
      <c r="U41" s="489"/>
      <c r="V41" s="489"/>
      <c r="W41" s="489"/>
      <c r="X41" s="489"/>
      <c r="Y41" s="489"/>
      <c r="Z41" s="489"/>
      <c r="AA41" s="490"/>
      <c r="AB41" s="525">
        <f t="shared" si="8"/>
        <v>1137.9561055555555</v>
      </c>
      <c r="AC41" s="283"/>
    </row>
    <row r="42" spans="1:34" ht="40.5" customHeight="1" thickBot="1" x14ac:dyDescent="0.5">
      <c r="A42" s="576"/>
      <c r="B42" s="577"/>
      <c r="C42" s="578"/>
      <c r="D42" s="548">
        <v>5.25</v>
      </c>
      <c r="E42" s="166" t="s">
        <v>67</v>
      </c>
      <c r="F42" s="140"/>
      <c r="G42" s="140"/>
      <c r="H42" s="141"/>
      <c r="I42" s="470">
        <f t="shared" si="9"/>
        <v>561.94869841269849</v>
      </c>
      <c r="J42" s="471">
        <f t="shared" si="9"/>
        <v>1597.8378833333334</v>
      </c>
      <c r="K42" s="471"/>
      <c r="L42" s="471">
        <f t="shared" si="10"/>
        <v>119</v>
      </c>
      <c r="M42" s="471">
        <f t="shared" si="10"/>
        <v>24.5</v>
      </c>
      <c r="N42" s="471">
        <f t="shared" si="10"/>
        <v>20.5</v>
      </c>
      <c r="O42" s="471"/>
      <c r="P42" s="471">
        <f t="shared" si="11"/>
        <v>16</v>
      </c>
      <c r="Q42" s="471">
        <f t="shared" si="11"/>
        <v>68</v>
      </c>
      <c r="R42" s="471">
        <f t="shared" si="11"/>
        <v>66</v>
      </c>
      <c r="S42" s="471">
        <f>S9+S15+S21+S24+S27+S33+S36</f>
        <v>250</v>
      </c>
      <c r="T42" s="471"/>
      <c r="U42" s="471"/>
      <c r="V42" s="471"/>
      <c r="W42" s="471"/>
      <c r="X42" s="471"/>
      <c r="Y42" s="471"/>
      <c r="Z42" s="471"/>
      <c r="AA42" s="473"/>
      <c r="AB42" s="271">
        <f t="shared" si="8"/>
        <v>2723.786581746032</v>
      </c>
      <c r="AC42" s="283"/>
    </row>
    <row r="43" spans="1:34" x14ac:dyDescent="0.45">
      <c r="A43" s="20"/>
      <c r="B43" s="53"/>
      <c r="C43" s="74"/>
      <c r="D43" s="167"/>
      <c r="E43" s="24"/>
      <c r="F43" s="85"/>
      <c r="G43" s="85"/>
      <c r="H43" s="85"/>
      <c r="I43" s="168"/>
      <c r="J43" s="168"/>
      <c r="K43" s="86"/>
      <c r="L43" s="86"/>
      <c r="M43" s="110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AA43" s="86"/>
      <c r="AB43" s="86"/>
      <c r="AC43" s="86"/>
      <c r="AF43" s="169"/>
    </row>
    <row r="44" spans="1:34" x14ac:dyDescent="0.45">
      <c r="A44" s="29"/>
      <c r="B44" s="569" t="s">
        <v>198</v>
      </c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69"/>
      <c r="P44" s="569"/>
      <c r="Q44" s="569"/>
      <c r="R44" s="569"/>
      <c r="S44" s="569"/>
      <c r="T44" s="569"/>
      <c r="U44" s="86"/>
      <c r="V44" s="86"/>
      <c r="W44" s="86"/>
      <c r="X44" s="86"/>
      <c r="Y44" s="86"/>
      <c r="Z44" s="29"/>
      <c r="AA44" s="29"/>
      <c r="AB44" s="170"/>
      <c r="AC44" s="170"/>
    </row>
    <row r="45" spans="1:34" x14ac:dyDescent="0.45">
      <c r="A45" s="31"/>
      <c r="B45" s="31"/>
      <c r="C45" s="31"/>
      <c r="D45" s="31"/>
      <c r="E45" s="33"/>
      <c r="F45" s="31"/>
      <c r="G45" s="31"/>
      <c r="H45" s="3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31"/>
      <c r="AC45" s="31"/>
    </row>
    <row r="46" spans="1:34" x14ac:dyDescent="0.45">
      <c r="A46" s="31"/>
      <c r="B46" s="31"/>
      <c r="C46" s="31"/>
      <c r="D46" s="31"/>
      <c r="E46" s="33"/>
      <c r="F46" s="31"/>
      <c r="G46" s="31"/>
      <c r="H46" s="31"/>
      <c r="I46" s="172"/>
      <c r="J46" s="172"/>
      <c r="K46" s="172"/>
      <c r="L46" s="172"/>
      <c r="M46" s="34" t="s">
        <v>38</v>
      </c>
      <c r="N46" s="172"/>
      <c r="O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31"/>
      <c r="AC46" s="31"/>
    </row>
    <row r="47" spans="1:34" x14ac:dyDescent="0.45">
      <c r="A47" s="31"/>
      <c r="B47" s="31"/>
      <c r="C47" s="31"/>
      <c r="D47" s="31"/>
      <c r="E47" s="33"/>
      <c r="F47" s="31"/>
      <c r="G47" s="31"/>
      <c r="H47" s="31"/>
      <c r="I47" s="172"/>
      <c r="J47" s="31"/>
      <c r="K47" s="31"/>
      <c r="L47" s="31"/>
      <c r="M47" s="37" t="s">
        <v>199</v>
      </c>
      <c r="N47" s="31"/>
      <c r="O47" s="31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4" x14ac:dyDescent="0.45">
      <c r="A48" s="31"/>
      <c r="B48" s="31"/>
      <c r="C48" s="31"/>
      <c r="D48" s="31"/>
      <c r="E48" s="33"/>
      <c r="F48" s="31"/>
      <c r="G48" s="31"/>
      <c r="H48" s="31"/>
      <c r="I48" s="31"/>
      <c r="J48" s="31"/>
      <c r="K48" s="31"/>
      <c r="L48" s="31"/>
      <c r="M48" s="31"/>
      <c r="N48" s="31"/>
      <c r="O48" s="31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:32" x14ac:dyDescent="0.45">
      <c r="A49" s="31"/>
      <c r="B49" s="31"/>
      <c r="C49" s="31"/>
      <c r="D49" s="31"/>
      <c r="E49" s="33"/>
      <c r="F49" s="31"/>
      <c r="G49" s="31"/>
      <c r="H49" s="31"/>
      <c r="I49" s="31"/>
      <c r="J49" s="31"/>
      <c r="K49" s="31"/>
      <c r="L49" s="31"/>
      <c r="M49" s="174" t="s">
        <v>39</v>
      </c>
      <c r="N49" s="31"/>
      <c r="O49" s="3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32" x14ac:dyDescent="0.45">
      <c r="A50" s="31"/>
      <c r="B50" s="31"/>
      <c r="C50" s="31"/>
      <c r="D50" s="31"/>
      <c r="E50" s="33"/>
      <c r="F50" s="31"/>
      <c r="G50" s="31"/>
      <c r="H50" s="31"/>
      <c r="I50" s="31"/>
      <c r="J50" s="31"/>
      <c r="K50" s="31"/>
      <c r="L50" s="31"/>
      <c r="M50" s="37" t="s">
        <v>199</v>
      </c>
      <c r="N50" s="31"/>
      <c r="O50" s="31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32" x14ac:dyDescent="0.45">
      <c r="E51" s="91"/>
    </row>
    <row r="52" spans="1:32" x14ac:dyDescent="0.45">
      <c r="E52" s="91"/>
      <c r="AB52" s="173"/>
      <c r="AC52" s="173"/>
      <c r="AF52" s="169"/>
    </row>
  </sheetData>
  <mergeCells count="37">
    <mergeCell ref="A19:A21"/>
    <mergeCell ref="B25:B27"/>
    <mergeCell ref="A3:AB3"/>
    <mergeCell ref="B13:B15"/>
    <mergeCell ref="A10:C12"/>
    <mergeCell ref="B19:B21"/>
    <mergeCell ref="D4:D5"/>
    <mergeCell ref="A25:A27"/>
    <mergeCell ref="C13:C15"/>
    <mergeCell ref="C19:C21"/>
    <mergeCell ref="A16:C18"/>
    <mergeCell ref="C22:C24"/>
    <mergeCell ref="A13:A15"/>
    <mergeCell ref="C25:C27"/>
    <mergeCell ref="A22:A24"/>
    <mergeCell ref="B44:T44"/>
    <mergeCell ref="A40:C42"/>
    <mergeCell ref="C31:C33"/>
    <mergeCell ref="A37:C39"/>
    <mergeCell ref="A31:A33"/>
    <mergeCell ref="B34:B36"/>
    <mergeCell ref="C34:C36"/>
    <mergeCell ref="A34:A36"/>
    <mergeCell ref="B31:B33"/>
    <mergeCell ref="A28:C30"/>
    <mergeCell ref="B22:B24"/>
    <mergeCell ref="H4:H5"/>
    <mergeCell ref="A2:AH2"/>
    <mergeCell ref="B7:B9"/>
    <mergeCell ref="A7:A9"/>
    <mergeCell ref="C7:C9"/>
    <mergeCell ref="A4:A5"/>
    <mergeCell ref="F4:F5"/>
    <mergeCell ref="G4:G5"/>
    <mergeCell ref="B4:B5"/>
    <mergeCell ref="C4:C5"/>
    <mergeCell ref="E4:E5"/>
  </mergeCells>
  <phoneticPr fontId="2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2"/>
  <sheetViews>
    <sheetView view="pageBreakPreview" topLeftCell="A359" zoomScale="70" zoomScaleNormal="70" zoomScaleSheetLayoutView="70" workbookViewId="0">
      <selection activeCell="A383" sqref="A383:AC438"/>
    </sheetView>
  </sheetViews>
  <sheetFormatPr defaultRowHeight="14.25" x14ac:dyDescent="0.45"/>
  <cols>
    <col min="1" max="1" width="3.73046875" customWidth="1"/>
    <col min="2" max="2" width="18.265625" customWidth="1"/>
    <col min="3" max="3" width="12.265625" customWidth="1"/>
    <col min="4" max="4" width="5.73046875" customWidth="1"/>
    <col min="5" max="5" width="30.59765625" style="91" customWidth="1"/>
    <col min="6" max="6" width="3.73046875" customWidth="1"/>
    <col min="7" max="7" width="6.265625" customWidth="1"/>
    <col min="8" max="8" width="4.3984375" customWidth="1"/>
    <col min="9" max="10" width="7.86328125" customWidth="1"/>
    <col min="11" max="11" width="8" customWidth="1"/>
    <col min="12" max="12" width="8.1328125" customWidth="1"/>
    <col min="13" max="13" width="5.73046875" customWidth="1"/>
    <col min="14" max="14" width="6.1328125" customWidth="1"/>
    <col min="15" max="15" width="6" customWidth="1"/>
    <col min="16" max="16" width="6.73046875" customWidth="1"/>
    <col min="17" max="17" width="6.265625" customWidth="1"/>
    <col min="18" max="18" width="6.59765625" customWidth="1"/>
    <col min="19" max="19" width="7.265625" customWidth="1"/>
    <col min="20" max="20" width="4.73046875" customWidth="1"/>
    <col min="21" max="21" width="6" customWidth="1"/>
    <col min="22" max="22" width="4.3984375" customWidth="1"/>
    <col min="23" max="23" width="4.73046875" customWidth="1"/>
    <col min="24" max="24" width="8.86328125" customWidth="1"/>
    <col min="25" max="25" width="4.265625" customWidth="1"/>
    <col min="26" max="26" width="4.59765625" customWidth="1"/>
    <col min="27" max="27" width="6.73046875" customWidth="1"/>
    <col min="28" max="28" width="4.3984375" customWidth="1"/>
    <col min="29" max="29" width="9.86328125" customWidth="1"/>
  </cols>
  <sheetData>
    <row r="1" spans="1:29" ht="16.5" x14ac:dyDescent="0.45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</row>
    <row r="2" spans="1:29" ht="13.5" customHeight="1" x14ac:dyDescent="0.45">
      <c r="A2" s="178"/>
      <c r="B2" s="178"/>
      <c r="C2" s="178"/>
      <c r="D2" s="178"/>
      <c r="E2" s="1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</row>
    <row r="3" spans="1:29" ht="16.5" x14ac:dyDescent="0.45">
      <c r="A3" s="591" t="s">
        <v>174</v>
      </c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  <c r="P3" s="591"/>
      <c r="Q3" s="591"/>
      <c r="R3" s="591"/>
      <c r="S3" s="591"/>
      <c r="T3" s="591"/>
      <c r="U3" s="591"/>
      <c r="V3" s="591"/>
      <c r="W3" s="591"/>
      <c r="X3" s="591"/>
      <c r="Y3" s="591"/>
      <c r="Z3" s="591"/>
      <c r="AA3" s="591"/>
      <c r="AB3" s="591"/>
      <c r="AC3" s="591"/>
    </row>
    <row r="4" spans="1:29" ht="14.65" thickBot="1" x14ac:dyDescent="0.5">
      <c r="A4" s="2"/>
      <c r="B4" s="2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6"/>
    </row>
    <row r="5" spans="1:29" x14ac:dyDescent="0.45">
      <c r="A5" s="592" t="s">
        <v>1</v>
      </c>
      <c r="B5" s="636" t="s">
        <v>2</v>
      </c>
      <c r="C5" s="636" t="s">
        <v>3</v>
      </c>
      <c r="D5" s="596" t="s">
        <v>4</v>
      </c>
      <c r="E5" s="643" t="s">
        <v>5</v>
      </c>
      <c r="F5" s="616" t="s">
        <v>6</v>
      </c>
      <c r="G5" s="630" t="s">
        <v>7</v>
      </c>
      <c r="H5" s="614" t="s">
        <v>8</v>
      </c>
      <c r="I5" s="616" t="s">
        <v>9</v>
      </c>
      <c r="J5" s="632" t="s">
        <v>10</v>
      </c>
      <c r="K5" s="666" t="s">
        <v>11</v>
      </c>
      <c r="L5" s="613"/>
      <c r="M5" s="613"/>
      <c r="N5" s="613"/>
      <c r="O5" s="613"/>
      <c r="P5" s="613"/>
      <c r="Q5" s="613"/>
      <c r="R5" s="613"/>
      <c r="S5" s="613"/>
      <c r="T5" s="613"/>
      <c r="U5" s="613"/>
      <c r="V5" s="613"/>
      <c r="W5" s="613"/>
      <c r="X5" s="613"/>
      <c r="Y5" s="613"/>
      <c r="Z5" s="613"/>
      <c r="AA5" s="613"/>
      <c r="AB5" s="667"/>
      <c r="AC5" s="634" t="s">
        <v>12</v>
      </c>
    </row>
    <row r="6" spans="1:29" ht="172.9" thickBot="1" x14ac:dyDescent="0.5">
      <c r="A6" s="593"/>
      <c r="B6" s="637"/>
      <c r="C6" s="637"/>
      <c r="D6" s="597"/>
      <c r="E6" s="644"/>
      <c r="F6" s="617"/>
      <c r="G6" s="631"/>
      <c r="H6" s="615"/>
      <c r="I6" s="617"/>
      <c r="J6" s="633"/>
      <c r="K6" s="7" t="s">
        <v>13</v>
      </c>
      <c r="L6" s="177" t="s">
        <v>14</v>
      </c>
      <c r="M6" s="177" t="s">
        <v>15</v>
      </c>
      <c r="N6" s="177" t="s">
        <v>16</v>
      </c>
      <c r="O6" s="177" t="s">
        <v>17</v>
      </c>
      <c r="P6" s="177" t="s">
        <v>18</v>
      </c>
      <c r="Q6" s="177" t="s">
        <v>19</v>
      </c>
      <c r="R6" s="8" t="s">
        <v>20</v>
      </c>
      <c r="S6" s="177" t="s">
        <v>21</v>
      </c>
      <c r="T6" s="177" t="s">
        <v>22</v>
      </c>
      <c r="U6" s="177" t="s">
        <v>23</v>
      </c>
      <c r="V6" s="177" t="s">
        <v>24</v>
      </c>
      <c r="W6" s="177" t="s">
        <v>25</v>
      </c>
      <c r="X6" s="177" t="s">
        <v>26</v>
      </c>
      <c r="Y6" s="177" t="s">
        <v>27</v>
      </c>
      <c r="Z6" s="177" t="s">
        <v>28</v>
      </c>
      <c r="AA6" s="177" t="s">
        <v>29</v>
      </c>
      <c r="AB6" s="177" t="s">
        <v>30</v>
      </c>
      <c r="AC6" s="635"/>
    </row>
    <row r="7" spans="1:29" ht="14.65" thickBot="1" x14ac:dyDescent="0.5">
      <c r="A7" s="649" t="s">
        <v>31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  <c r="P7" s="650"/>
      <c r="Q7" s="650"/>
      <c r="R7" s="650"/>
      <c r="S7" s="650"/>
      <c r="T7" s="650"/>
      <c r="U7" s="650"/>
      <c r="V7" s="650"/>
      <c r="W7" s="650"/>
      <c r="X7" s="650"/>
      <c r="Y7" s="650"/>
      <c r="Z7" s="650"/>
      <c r="AA7" s="650"/>
      <c r="AB7" s="650"/>
      <c r="AC7" s="651"/>
    </row>
    <row r="8" spans="1:29" ht="17.649999999999999" x14ac:dyDescent="0.5">
      <c r="A8" s="668">
        <v>1</v>
      </c>
      <c r="B8" s="622" t="s">
        <v>32</v>
      </c>
      <c r="C8" s="621" t="s">
        <v>33</v>
      </c>
      <c r="D8" s="672">
        <v>1</v>
      </c>
      <c r="E8" s="9" t="s">
        <v>72</v>
      </c>
      <c r="F8" s="288" t="s">
        <v>43</v>
      </c>
      <c r="G8" s="96" t="s">
        <v>44</v>
      </c>
      <c r="H8" s="289"/>
      <c r="I8" s="288" t="s">
        <v>89</v>
      </c>
      <c r="J8" s="290" t="s">
        <v>192</v>
      </c>
      <c r="K8" s="291">
        <v>32</v>
      </c>
      <c r="L8" s="291">
        <v>80</v>
      </c>
      <c r="M8" s="291"/>
      <c r="N8" s="291">
        <v>13</v>
      </c>
      <c r="O8" s="291">
        <v>2</v>
      </c>
      <c r="P8" s="291"/>
      <c r="Q8" s="291"/>
      <c r="R8" s="291"/>
      <c r="S8" s="291"/>
      <c r="T8" s="291"/>
      <c r="U8" s="291">
        <v>7</v>
      </c>
      <c r="V8" s="291"/>
      <c r="W8" s="291"/>
      <c r="X8" s="291"/>
      <c r="Y8" s="291"/>
      <c r="Z8" s="291"/>
      <c r="AA8" s="291"/>
      <c r="AB8" s="223"/>
      <c r="AC8" s="292">
        <f t="shared" ref="AC8:AC19" si="0">SUM(K8:AB8)</f>
        <v>134</v>
      </c>
    </row>
    <row r="9" spans="1:29" ht="30.75" x14ac:dyDescent="0.45">
      <c r="A9" s="668"/>
      <c r="B9" s="622"/>
      <c r="C9" s="622"/>
      <c r="D9" s="673"/>
      <c r="E9" s="11" t="s">
        <v>74</v>
      </c>
      <c r="F9" s="293" t="s">
        <v>43</v>
      </c>
      <c r="G9" s="96" t="s">
        <v>44</v>
      </c>
      <c r="H9" s="294"/>
      <c r="I9" s="294" t="s">
        <v>87</v>
      </c>
      <c r="J9" s="196" t="s">
        <v>193</v>
      </c>
      <c r="K9" s="202">
        <v>16</v>
      </c>
      <c r="L9" s="235">
        <v>48</v>
      </c>
      <c r="M9" s="235"/>
      <c r="N9" s="235">
        <v>9</v>
      </c>
      <c r="O9" s="235">
        <v>2</v>
      </c>
      <c r="P9" s="235"/>
      <c r="Q9" s="235"/>
      <c r="R9" s="235"/>
      <c r="S9" s="235"/>
      <c r="T9" s="235"/>
      <c r="U9" s="235">
        <v>3</v>
      </c>
      <c r="V9" s="235"/>
      <c r="W9" s="235"/>
      <c r="X9" s="235"/>
      <c r="Y9" s="235"/>
      <c r="Z9" s="235"/>
      <c r="AA9" s="235"/>
      <c r="AB9" s="205"/>
      <c r="AC9" s="219">
        <f t="shared" si="0"/>
        <v>78</v>
      </c>
    </row>
    <row r="10" spans="1:29" ht="17.649999999999999" x14ac:dyDescent="0.45">
      <c r="A10" s="668"/>
      <c r="B10" s="622"/>
      <c r="C10" s="622"/>
      <c r="D10" s="673"/>
      <c r="E10" s="13" t="s">
        <v>86</v>
      </c>
      <c r="F10" s="293" t="s">
        <v>43</v>
      </c>
      <c r="G10" s="96" t="s">
        <v>114</v>
      </c>
      <c r="H10" s="293"/>
      <c r="I10" s="293" t="s">
        <v>45</v>
      </c>
      <c r="J10" s="196" t="s">
        <v>165</v>
      </c>
      <c r="K10" s="225">
        <v>2.285714285714286</v>
      </c>
      <c r="L10" s="29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18"/>
      <c r="AC10" s="219">
        <f t="shared" si="0"/>
        <v>2.285714285714286</v>
      </c>
    </row>
    <row r="11" spans="1:29" ht="17.649999999999999" x14ac:dyDescent="0.45">
      <c r="A11" s="668"/>
      <c r="B11" s="622"/>
      <c r="C11" s="622"/>
      <c r="D11" s="673"/>
      <c r="E11" s="13" t="s">
        <v>86</v>
      </c>
      <c r="F11" s="293" t="s">
        <v>43</v>
      </c>
      <c r="G11" s="96" t="s">
        <v>93</v>
      </c>
      <c r="H11" s="293"/>
      <c r="I11" s="293" t="s">
        <v>45</v>
      </c>
      <c r="J11" s="196">
        <v>13</v>
      </c>
      <c r="K11" s="225">
        <v>2.285714285714286</v>
      </c>
      <c r="L11" s="295">
        <v>5.33</v>
      </c>
      <c r="M11" s="225"/>
      <c r="N11" s="225"/>
      <c r="O11" s="225"/>
      <c r="P11" s="225"/>
      <c r="Q11" s="225"/>
      <c r="R11" s="225"/>
      <c r="S11" s="225"/>
      <c r="T11" s="225"/>
      <c r="U11" s="225">
        <v>1</v>
      </c>
      <c r="V11" s="225"/>
      <c r="W11" s="225"/>
      <c r="X11" s="225"/>
      <c r="Y11" s="225"/>
      <c r="Z11" s="225"/>
      <c r="AA11" s="225"/>
      <c r="AB11" s="218"/>
      <c r="AC11" s="219">
        <f t="shared" si="0"/>
        <v>8.6157142857142865</v>
      </c>
    </row>
    <row r="12" spans="1:29" ht="17.649999999999999" x14ac:dyDescent="0.45">
      <c r="A12" s="668"/>
      <c r="B12" s="622"/>
      <c r="C12" s="622"/>
      <c r="D12" s="673"/>
      <c r="E12" s="13" t="s">
        <v>86</v>
      </c>
      <c r="F12" s="293" t="s">
        <v>43</v>
      </c>
      <c r="G12" s="96" t="s">
        <v>115</v>
      </c>
      <c r="H12" s="293"/>
      <c r="I12" s="293" t="s">
        <v>45</v>
      </c>
      <c r="J12" s="196">
        <v>7</v>
      </c>
      <c r="K12" s="225">
        <v>2.285714285714286</v>
      </c>
      <c r="L12" s="29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18"/>
      <c r="AC12" s="219">
        <f t="shared" si="0"/>
        <v>2.285714285714286</v>
      </c>
    </row>
    <row r="13" spans="1:29" ht="17.649999999999999" x14ac:dyDescent="0.45">
      <c r="A13" s="668"/>
      <c r="B13" s="622"/>
      <c r="C13" s="622"/>
      <c r="D13" s="673"/>
      <c r="E13" s="13" t="s">
        <v>86</v>
      </c>
      <c r="F13" s="293" t="s">
        <v>43</v>
      </c>
      <c r="G13" s="96" t="s">
        <v>112</v>
      </c>
      <c r="H13" s="293"/>
      <c r="I13" s="293" t="s">
        <v>45</v>
      </c>
      <c r="J13" s="196">
        <v>8</v>
      </c>
      <c r="K13" s="225">
        <v>2.285714285714286</v>
      </c>
      <c r="L13" s="295">
        <v>5.33</v>
      </c>
      <c r="M13" s="225"/>
      <c r="N13" s="225"/>
      <c r="O13" s="225"/>
      <c r="P13" s="225"/>
      <c r="Q13" s="225"/>
      <c r="R13" s="225"/>
      <c r="S13" s="225"/>
      <c r="T13" s="225"/>
      <c r="U13" s="225">
        <v>1</v>
      </c>
      <c r="V13" s="225"/>
      <c r="W13" s="225"/>
      <c r="X13" s="225"/>
      <c r="Y13" s="225"/>
      <c r="Z13" s="225"/>
      <c r="AA13" s="225"/>
      <c r="AB13" s="218"/>
      <c r="AC13" s="219">
        <f t="shared" si="0"/>
        <v>8.6157142857142865</v>
      </c>
    </row>
    <row r="14" spans="1:29" ht="17.649999999999999" x14ac:dyDescent="0.45">
      <c r="A14" s="668"/>
      <c r="B14" s="622"/>
      <c r="C14" s="622"/>
      <c r="D14" s="673"/>
      <c r="E14" s="13" t="s">
        <v>86</v>
      </c>
      <c r="F14" s="293" t="s">
        <v>43</v>
      </c>
      <c r="G14" s="96" t="s">
        <v>133</v>
      </c>
      <c r="H14" s="293"/>
      <c r="I14" s="293" t="s">
        <v>45</v>
      </c>
      <c r="J14" s="196">
        <v>3</v>
      </c>
      <c r="K14" s="225">
        <v>2.285714285714286</v>
      </c>
      <c r="L14" s="295">
        <v>5.33</v>
      </c>
      <c r="M14" s="225"/>
      <c r="N14" s="225"/>
      <c r="O14" s="225"/>
      <c r="P14" s="225"/>
      <c r="Q14" s="225"/>
      <c r="R14" s="225"/>
      <c r="S14" s="225"/>
      <c r="T14" s="225"/>
      <c r="U14" s="225">
        <v>1</v>
      </c>
      <c r="V14" s="225"/>
      <c r="W14" s="225"/>
      <c r="X14" s="225"/>
      <c r="Y14" s="225"/>
      <c r="Z14" s="225"/>
      <c r="AA14" s="225"/>
      <c r="AB14" s="218"/>
      <c r="AC14" s="219">
        <f t="shared" si="0"/>
        <v>8.6157142857142865</v>
      </c>
    </row>
    <row r="15" spans="1:29" ht="17.649999999999999" x14ac:dyDescent="0.45">
      <c r="A15" s="668"/>
      <c r="B15" s="622"/>
      <c r="C15" s="622"/>
      <c r="D15" s="673"/>
      <c r="E15" s="13" t="s">
        <v>86</v>
      </c>
      <c r="F15" s="293" t="s">
        <v>43</v>
      </c>
      <c r="G15" s="293" t="s">
        <v>134</v>
      </c>
      <c r="H15" s="293"/>
      <c r="I15" s="293" t="s">
        <v>45</v>
      </c>
      <c r="J15" s="296">
        <v>6</v>
      </c>
      <c r="K15" s="225">
        <v>2.285714285714286</v>
      </c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18"/>
      <c r="AC15" s="219">
        <f t="shared" si="0"/>
        <v>2.285714285714286</v>
      </c>
    </row>
    <row r="16" spans="1:29" ht="17.649999999999999" x14ac:dyDescent="0.45">
      <c r="A16" s="668"/>
      <c r="B16" s="622"/>
      <c r="C16" s="622"/>
      <c r="D16" s="673"/>
      <c r="E16" s="13" t="s">
        <v>86</v>
      </c>
      <c r="F16" s="293" t="s">
        <v>43</v>
      </c>
      <c r="G16" s="96" t="s">
        <v>113</v>
      </c>
      <c r="H16" s="96"/>
      <c r="I16" s="96" t="s">
        <v>90</v>
      </c>
      <c r="J16" s="297">
        <v>18</v>
      </c>
      <c r="K16" s="225">
        <v>2.285714285714286</v>
      </c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10"/>
      <c r="AC16" s="219">
        <f t="shared" si="0"/>
        <v>2.285714285714286</v>
      </c>
    </row>
    <row r="17" spans="1:29" ht="18" thickBot="1" x14ac:dyDescent="0.5">
      <c r="A17" s="669"/>
      <c r="B17" s="622"/>
      <c r="C17" s="622"/>
      <c r="D17" s="674"/>
      <c r="E17" s="14" t="s">
        <v>34</v>
      </c>
      <c r="F17" s="298"/>
      <c r="G17" s="298"/>
      <c r="H17" s="298"/>
      <c r="I17" s="298"/>
      <c r="J17" s="299"/>
      <c r="K17" s="300">
        <f>SUM(K8:K16)</f>
        <v>63.999999999999993</v>
      </c>
      <c r="L17" s="300">
        <f>SUM(L8:L16)</f>
        <v>143.99000000000004</v>
      </c>
      <c r="M17" s="300"/>
      <c r="N17" s="300">
        <f>SUM(N8:N16)</f>
        <v>22</v>
      </c>
      <c r="O17" s="300">
        <f>SUM(O8:O16)</f>
        <v>4</v>
      </c>
      <c r="P17" s="300"/>
      <c r="Q17" s="300"/>
      <c r="R17" s="300">
        <f>SUM(R8:R16)</f>
        <v>0</v>
      </c>
      <c r="S17" s="300"/>
      <c r="T17" s="300"/>
      <c r="U17" s="300">
        <f>SUM(U8:U16)</f>
        <v>13</v>
      </c>
      <c r="V17" s="300"/>
      <c r="W17" s="300"/>
      <c r="X17" s="300"/>
      <c r="Y17" s="300"/>
      <c r="Z17" s="300"/>
      <c r="AA17" s="300"/>
      <c r="AB17" s="301"/>
      <c r="AC17" s="300">
        <f>SUM(AC8:AC16)</f>
        <v>246.98999999999998</v>
      </c>
    </row>
    <row r="18" spans="1:29" ht="17.649999999999999" x14ac:dyDescent="0.5">
      <c r="A18" s="669"/>
      <c r="B18" s="622"/>
      <c r="C18" s="622"/>
      <c r="D18" s="674"/>
      <c r="E18" s="11" t="s">
        <v>72</v>
      </c>
      <c r="F18" s="302" t="s">
        <v>46</v>
      </c>
      <c r="G18" s="96" t="s">
        <v>44</v>
      </c>
      <c r="H18" s="302"/>
      <c r="I18" s="303">
        <v>1</v>
      </c>
      <c r="J18" s="304">
        <v>8</v>
      </c>
      <c r="K18" s="305">
        <v>14</v>
      </c>
      <c r="L18" s="250">
        <v>12</v>
      </c>
      <c r="M18" s="250"/>
      <c r="N18" s="250"/>
      <c r="O18" s="250"/>
      <c r="P18" s="250"/>
      <c r="Q18" s="250"/>
      <c r="R18" s="250"/>
      <c r="S18" s="250"/>
      <c r="T18" s="250"/>
      <c r="U18" s="250">
        <v>2</v>
      </c>
      <c r="V18" s="250"/>
      <c r="W18" s="250"/>
      <c r="X18" s="250"/>
      <c r="Y18" s="250"/>
      <c r="Z18" s="250"/>
      <c r="AA18" s="250"/>
      <c r="AB18" s="252"/>
      <c r="AC18" s="306">
        <f t="shared" si="0"/>
        <v>28</v>
      </c>
    </row>
    <row r="19" spans="1:29" ht="30.75" x14ac:dyDescent="0.45">
      <c r="A19" s="669"/>
      <c r="B19" s="622"/>
      <c r="C19" s="622"/>
      <c r="D19" s="674"/>
      <c r="E19" s="15" t="s">
        <v>74</v>
      </c>
      <c r="F19" s="293" t="s">
        <v>46</v>
      </c>
      <c r="G19" s="293" t="s">
        <v>44</v>
      </c>
      <c r="H19" s="293"/>
      <c r="I19" s="293" t="s">
        <v>87</v>
      </c>
      <c r="J19" s="296">
        <v>44</v>
      </c>
      <c r="K19" s="307">
        <v>10</v>
      </c>
      <c r="L19" s="308">
        <v>20</v>
      </c>
      <c r="M19" s="269"/>
      <c r="N19" s="269">
        <v>11</v>
      </c>
      <c r="O19" s="269">
        <v>2</v>
      </c>
      <c r="P19" s="269"/>
      <c r="Q19" s="269"/>
      <c r="R19" s="269"/>
      <c r="S19" s="269"/>
      <c r="T19" s="269"/>
      <c r="U19" s="269">
        <v>9</v>
      </c>
      <c r="V19" s="308"/>
      <c r="W19" s="308"/>
      <c r="X19" s="269"/>
      <c r="Y19" s="269"/>
      <c r="Z19" s="269"/>
      <c r="AA19" s="308"/>
      <c r="AB19" s="270"/>
      <c r="AC19" s="219">
        <f t="shared" si="0"/>
        <v>52</v>
      </c>
    </row>
    <row r="20" spans="1:29" ht="18" thickBot="1" x14ac:dyDescent="0.5">
      <c r="A20" s="669"/>
      <c r="B20" s="622"/>
      <c r="C20" s="622"/>
      <c r="D20" s="674"/>
      <c r="E20" s="14" t="s">
        <v>35</v>
      </c>
      <c r="F20" s="298"/>
      <c r="G20" s="298"/>
      <c r="H20" s="298"/>
      <c r="I20" s="298"/>
      <c r="J20" s="299"/>
      <c r="K20" s="227">
        <f>SUM(K18:K19)</f>
        <v>24</v>
      </c>
      <c r="L20" s="227">
        <f>SUM(L18:L19)</f>
        <v>32</v>
      </c>
      <c r="M20" s="227"/>
      <c r="N20" s="227">
        <f>SUM(N18:N19)</f>
        <v>11</v>
      </c>
      <c r="O20" s="227">
        <f>SUM(O18:O19)</f>
        <v>2</v>
      </c>
      <c r="P20" s="227"/>
      <c r="Q20" s="227"/>
      <c r="R20" s="227">
        <f>SUM(R18:R19)</f>
        <v>0</v>
      </c>
      <c r="S20" s="227"/>
      <c r="T20" s="227"/>
      <c r="U20" s="227">
        <f>SUM(U18:U19)</f>
        <v>11</v>
      </c>
      <c r="V20" s="227"/>
      <c r="W20" s="272"/>
      <c r="X20" s="272"/>
      <c r="Y20" s="272"/>
      <c r="Z20" s="272"/>
      <c r="AA20" s="272"/>
      <c r="AB20" s="309"/>
      <c r="AC20" s="310">
        <f>SUM(AC18:AC19)</f>
        <v>80</v>
      </c>
    </row>
    <row r="21" spans="1:29" ht="17.649999999999999" x14ac:dyDescent="0.45">
      <c r="A21" s="670"/>
      <c r="B21" s="622"/>
      <c r="C21" s="622"/>
      <c r="D21" s="675"/>
      <c r="E21" s="16" t="s">
        <v>128</v>
      </c>
      <c r="F21" s="311" t="s">
        <v>43</v>
      </c>
      <c r="G21" s="311" t="s">
        <v>129</v>
      </c>
      <c r="H21" s="311"/>
      <c r="I21" s="311" t="s">
        <v>45</v>
      </c>
      <c r="J21" s="194" t="s">
        <v>130</v>
      </c>
      <c r="K21" s="183">
        <v>18</v>
      </c>
      <c r="L21" s="183">
        <v>20</v>
      </c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312">
        <f>SUM(K21:AB21)</f>
        <v>38</v>
      </c>
    </row>
    <row r="22" spans="1:29" ht="18" thickBot="1" x14ac:dyDescent="0.5">
      <c r="A22" s="670"/>
      <c r="B22" s="622"/>
      <c r="C22" s="622"/>
      <c r="D22" s="675"/>
      <c r="E22" s="18" t="s">
        <v>36</v>
      </c>
      <c r="F22" s="313"/>
      <c r="G22" s="313"/>
      <c r="H22" s="313"/>
      <c r="I22" s="313"/>
      <c r="J22" s="314"/>
      <c r="K22" s="192">
        <f>SUM(K21:K21)</f>
        <v>18</v>
      </c>
      <c r="L22" s="192">
        <f>SUM(L21:L21)</f>
        <v>20</v>
      </c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277"/>
      <c r="AC22" s="310">
        <f>SUM(AC21:AC21)</f>
        <v>38</v>
      </c>
    </row>
    <row r="23" spans="1:29" ht="17.649999999999999" thickBot="1" x14ac:dyDescent="0.5">
      <c r="A23" s="671"/>
      <c r="B23" s="623"/>
      <c r="C23" s="623"/>
      <c r="D23" s="675"/>
      <c r="E23" s="19" t="s">
        <v>37</v>
      </c>
      <c r="F23" s="315"/>
      <c r="G23" s="315"/>
      <c r="H23" s="315"/>
      <c r="I23" s="315"/>
      <c r="J23" s="316"/>
      <c r="K23" s="247">
        <f>K20+K17+K22</f>
        <v>106</v>
      </c>
      <c r="L23" s="247">
        <f>L20+L17+L22</f>
        <v>195.99000000000004</v>
      </c>
      <c r="M23" s="247"/>
      <c r="N23" s="247">
        <f>N20+N17+N22</f>
        <v>33</v>
      </c>
      <c r="O23" s="247">
        <f>O20+O17+O22</f>
        <v>6</v>
      </c>
      <c r="P23" s="247"/>
      <c r="Q23" s="247"/>
      <c r="R23" s="247">
        <f>R20+R17+R22</f>
        <v>0</v>
      </c>
      <c r="S23" s="247"/>
      <c r="T23" s="247"/>
      <c r="U23" s="247">
        <f>U20+U17+U22</f>
        <v>24</v>
      </c>
      <c r="V23" s="247"/>
      <c r="W23" s="247"/>
      <c r="X23" s="247"/>
      <c r="Y23" s="247"/>
      <c r="Z23" s="247"/>
      <c r="AA23" s="247"/>
      <c r="AB23" s="248"/>
      <c r="AC23" s="317">
        <f>AC20+AC17+AC22</f>
        <v>364.99</v>
      </c>
    </row>
    <row r="24" spans="1:29" x14ac:dyDescent="0.45">
      <c r="A24" s="20"/>
      <c r="B24" s="21"/>
      <c r="C24" s="22"/>
      <c r="D24" s="23"/>
      <c r="E24" s="24"/>
      <c r="F24" s="25"/>
      <c r="G24" s="25"/>
      <c r="H24" s="25"/>
      <c r="I24" s="25"/>
      <c r="J24" s="25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45">
      <c r="A25" s="28"/>
      <c r="B25" s="29"/>
      <c r="C25" s="28"/>
      <c r="D25" s="28"/>
      <c r="E25" s="3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29" x14ac:dyDescent="0.45">
      <c r="A26" s="31"/>
      <c r="B26" s="29"/>
      <c r="C26" s="28"/>
      <c r="D26" s="28"/>
      <c r="E26" s="3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1"/>
    </row>
    <row r="27" spans="1:29" x14ac:dyDescent="0.45">
      <c r="A27" s="31"/>
      <c r="B27" s="29"/>
      <c r="C27" s="29"/>
      <c r="D27" s="29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1"/>
    </row>
    <row r="28" spans="1:29" x14ac:dyDescent="0.45">
      <c r="A28" s="31"/>
      <c r="B28" s="31"/>
      <c r="C28" s="31"/>
      <c r="D28" s="31"/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  <c r="AC28" s="35"/>
    </row>
    <row r="29" spans="1:29" x14ac:dyDescent="0.45">
      <c r="A29" s="31"/>
      <c r="B29" s="31"/>
      <c r="C29" s="31"/>
      <c r="D29" s="31"/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610"/>
      <c r="S29" s="610"/>
      <c r="T29" s="610"/>
      <c r="U29" s="610"/>
      <c r="V29" s="610"/>
      <c r="W29" s="610"/>
      <c r="X29" s="610"/>
      <c r="Y29" s="610"/>
      <c r="Z29" s="610"/>
      <c r="AA29" s="610"/>
      <c r="AB29" s="36"/>
      <c r="AC29" s="35"/>
    </row>
    <row r="30" spans="1:29" x14ac:dyDescent="0.45">
      <c r="A30" s="31"/>
      <c r="B30" s="31"/>
      <c r="C30" s="31"/>
      <c r="D30" s="31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175"/>
      <c r="S30" s="37"/>
      <c r="T30" s="37"/>
      <c r="U30" s="37"/>
      <c r="V30" s="37"/>
      <c r="W30" s="37"/>
      <c r="X30" s="37"/>
      <c r="Y30" s="37"/>
      <c r="Z30" s="37"/>
      <c r="AA30" s="38"/>
      <c r="AB30" s="175"/>
      <c r="AC30" s="35"/>
    </row>
    <row r="31" spans="1:29" x14ac:dyDescent="0.45">
      <c r="A31" s="31"/>
      <c r="B31" s="31"/>
      <c r="C31" s="31"/>
      <c r="D31" s="31"/>
      <c r="E31" s="3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35"/>
    </row>
    <row r="32" spans="1:29" x14ac:dyDescent="0.45">
      <c r="A32" s="31"/>
      <c r="B32" s="31"/>
      <c r="C32" s="31"/>
      <c r="D32" s="31"/>
      <c r="E32" s="3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611"/>
      <c r="S32" s="611"/>
      <c r="T32" s="611"/>
      <c r="U32" s="611"/>
      <c r="V32" s="611"/>
      <c r="W32" s="611"/>
      <c r="X32" s="611"/>
      <c r="Y32" s="611"/>
      <c r="Z32" s="611"/>
      <c r="AA32" s="611"/>
      <c r="AB32" s="611"/>
      <c r="AC32" s="35"/>
    </row>
    <row r="33" spans="1:29" x14ac:dyDescent="0.45">
      <c r="A33" s="31"/>
      <c r="B33" s="31"/>
      <c r="C33" s="31"/>
      <c r="D33" s="31"/>
      <c r="E33" s="3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9"/>
      <c r="S33" s="39"/>
      <c r="T33" s="39"/>
      <c r="U33" s="39"/>
      <c r="V33" s="40"/>
      <c r="W33" s="40"/>
      <c r="X33" s="40"/>
      <c r="Y33" s="40"/>
      <c r="Z33" s="39"/>
      <c r="AA33" s="39"/>
      <c r="AB33" s="39"/>
      <c r="AC33" s="35"/>
    </row>
    <row r="34" spans="1:29" x14ac:dyDescent="0.45">
      <c r="A34" s="31"/>
      <c r="B34" s="31"/>
      <c r="C34" s="31"/>
      <c r="D34" s="31"/>
      <c r="E34" s="33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75"/>
      <c r="S34" s="37"/>
      <c r="T34" s="37"/>
      <c r="U34" s="37"/>
      <c r="V34" s="37"/>
      <c r="W34" s="37"/>
      <c r="X34" s="37"/>
      <c r="Y34" s="37"/>
      <c r="Z34" s="37"/>
      <c r="AA34" s="38"/>
      <c r="AB34" s="175"/>
      <c r="AC34" s="35"/>
    </row>
    <row r="35" spans="1:29" x14ac:dyDescent="0.45">
      <c r="A35" s="31"/>
      <c r="B35" s="31"/>
      <c r="C35" s="31"/>
      <c r="D35" s="31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175"/>
      <c r="S35" s="37"/>
      <c r="T35" s="37"/>
      <c r="U35" s="37"/>
      <c r="V35" s="37"/>
      <c r="W35" s="37"/>
      <c r="X35" s="37"/>
      <c r="Y35" s="37"/>
      <c r="Z35" s="37"/>
      <c r="AA35" s="38"/>
      <c r="AB35" s="175"/>
      <c r="AC35" s="35"/>
    </row>
    <row r="36" spans="1:29" ht="14.65" thickBot="1" x14ac:dyDescent="0.5">
      <c r="A36" s="31"/>
      <c r="B36" s="31"/>
      <c r="C36" s="31"/>
      <c r="D36" s="31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175"/>
      <c r="S36" s="37"/>
      <c r="T36" s="37"/>
      <c r="U36" s="37"/>
      <c r="V36" s="37"/>
      <c r="W36" s="37"/>
      <c r="X36" s="37"/>
      <c r="Y36" s="37"/>
      <c r="Z36" s="37"/>
      <c r="AA36" s="38"/>
      <c r="AB36" s="175"/>
      <c r="AC36" s="35"/>
    </row>
    <row r="37" spans="1:29" x14ac:dyDescent="0.45">
      <c r="A37" s="592" t="s">
        <v>1</v>
      </c>
      <c r="B37" s="636" t="s">
        <v>2</v>
      </c>
      <c r="C37" s="636" t="s">
        <v>3</v>
      </c>
      <c r="D37" s="596" t="s">
        <v>4</v>
      </c>
      <c r="E37" s="643" t="s">
        <v>5</v>
      </c>
      <c r="F37" s="616" t="s">
        <v>6</v>
      </c>
      <c r="G37" s="630" t="s">
        <v>7</v>
      </c>
      <c r="H37" s="614" t="s">
        <v>8</v>
      </c>
      <c r="I37" s="616" t="s">
        <v>9</v>
      </c>
      <c r="J37" s="632" t="s">
        <v>10</v>
      </c>
      <c r="K37" s="666" t="s">
        <v>11</v>
      </c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613"/>
      <c r="AB37" s="667"/>
      <c r="AC37" s="634" t="s">
        <v>12</v>
      </c>
    </row>
    <row r="38" spans="1:29" ht="172.9" thickBot="1" x14ac:dyDescent="0.5">
      <c r="A38" s="593"/>
      <c r="B38" s="637"/>
      <c r="C38" s="637"/>
      <c r="D38" s="597"/>
      <c r="E38" s="644"/>
      <c r="F38" s="617"/>
      <c r="G38" s="631"/>
      <c r="H38" s="615"/>
      <c r="I38" s="617"/>
      <c r="J38" s="633"/>
      <c r="K38" s="7" t="s">
        <v>13</v>
      </c>
      <c r="L38" s="177" t="s">
        <v>14</v>
      </c>
      <c r="M38" s="177" t="s">
        <v>15</v>
      </c>
      <c r="N38" s="177" t="s">
        <v>16</v>
      </c>
      <c r="O38" s="177" t="s">
        <v>17</v>
      </c>
      <c r="P38" s="177" t="s">
        <v>18</v>
      </c>
      <c r="Q38" s="177" t="s">
        <v>19</v>
      </c>
      <c r="R38" s="8" t="s">
        <v>20</v>
      </c>
      <c r="S38" s="177" t="s">
        <v>21</v>
      </c>
      <c r="T38" s="177" t="s">
        <v>22</v>
      </c>
      <c r="U38" s="177" t="s">
        <v>23</v>
      </c>
      <c r="V38" s="177" t="s">
        <v>24</v>
      </c>
      <c r="W38" s="177" t="s">
        <v>25</v>
      </c>
      <c r="X38" s="177" t="s">
        <v>26</v>
      </c>
      <c r="Y38" s="177" t="s">
        <v>27</v>
      </c>
      <c r="Z38" s="177" t="s">
        <v>28</v>
      </c>
      <c r="AA38" s="177" t="s">
        <v>29</v>
      </c>
      <c r="AB38" s="177" t="s">
        <v>30</v>
      </c>
      <c r="AC38" s="635"/>
    </row>
    <row r="39" spans="1:29" ht="14.65" thickBot="1" x14ac:dyDescent="0.5">
      <c r="A39" s="664" t="s">
        <v>40</v>
      </c>
      <c r="B39" s="665"/>
      <c r="C39" s="665"/>
      <c r="D39" s="665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46"/>
      <c r="AB39" s="646"/>
      <c r="AC39" s="647"/>
    </row>
    <row r="40" spans="1:29" ht="17.649999999999999" x14ac:dyDescent="0.5">
      <c r="A40" s="627">
        <v>1</v>
      </c>
      <c r="B40" s="621" t="s">
        <v>32</v>
      </c>
      <c r="C40" s="621" t="s">
        <v>33</v>
      </c>
      <c r="D40" s="624">
        <v>1</v>
      </c>
      <c r="E40" s="41" t="s">
        <v>62</v>
      </c>
      <c r="F40" s="318" t="s">
        <v>43</v>
      </c>
      <c r="G40" s="318" t="s">
        <v>44</v>
      </c>
      <c r="H40" s="319"/>
      <c r="I40" s="320">
        <v>1</v>
      </c>
      <c r="J40" s="321">
        <v>17</v>
      </c>
      <c r="K40" s="322"/>
      <c r="L40" s="323"/>
      <c r="M40" s="323"/>
      <c r="N40" s="323"/>
      <c r="O40" s="323"/>
      <c r="P40" s="323"/>
      <c r="Q40" s="323"/>
      <c r="R40" s="323"/>
      <c r="S40" s="323"/>
      <c r="T40" s="323">
        <v>28</v>
      </c>
      <c r="U40" s="323"/>
      <c r="V40" s="323"/>
      <c r="W40" s="323"/>
      <c r="X40" s="323"/>
      <c r="Y40" s="323"/>
      <c r="Z40" s="323"/>
      <c r="AA40" s="323"/>
      <c r="AB40" s="324"/>
      <c r="AC40" s="253">
        <f t="shared" ref="AC40:AC50" si="1">SUM(K40:AB40)</f>
        <v>28</v>
      </c>
    </row>
    <row r="41" spans="1:29" ht="36" customHeight="1" x14ac:dyDescent="0.5">
      <c r="A41" s="628"/>
      <c r="B41" s="622"/>
      <c r="C41" s="622"/>
      <c r="D41" s="625"/>
      <c r="E41" s="42" t="s">
        <v>88</v>
      </c>
      <c r="F41" s="325" t="s">
        <v>43</v>
      </c>
      <c r="G41" s="325" t="s">
        <v>44</v>
      </c>
      <c r="H41" s="326"/>
      <c r="I41" s="327" t="s">
        <v>90</v>
      </c>
      <c r="J41" s="328" t="s">
        <v>162</v>
      </c>
      <c r="K41" s="329">
        <v>28</v>
      </c>
      <c r="L41" s="330">
        <v>28</v>
      </c>
      <c r="M41" s="330"/>
      <c r="N41" s="330"/>
      <c r="O41" s="330"/>
      <c r="P41" s="330"/>
      <c r="Q41" s="330"/>
      <c r="R41" s="330"/>
      <c r="S41" s="330"/>
      <c r="T41" s="330"/>
      <c r="U41" s="331">
        <v>3</v>
      </c>
      <c r="V41" s="329"/>
      <c r="W41" s="331"/>
      <c r="X41" s="329"/>
      <c r="Y41" s="330"/>
      <c r="Z41" s="331"/>
      <c r="AA41" s="329"/>
      <c r="AB41" s="330"/>
      <c r="AC41" s="332">
        <f t="shared" si="1"/>
        <v>59</v>
      </c>
    </row>
    <row r="42" spans="1:29" ht="17.649999999999999" x14ac:dyDescent="0.45">
      <c r="A42" s="628"/>
      <c r="B42" s="622"/>
      <c r="C42" s="622"/>
      <c r="D42" s="625"/>
      <c r="E42" s="13" t="s">
        <v>86</v>
      </c>
      <c r="F42" s="288" t="s">
        <v>43</v>
      </c>
      <c r="G42" s="293" t="s">
        <v>116</v>
      </c>
      <c r="H42" s="288"/>
      <c r="I42" s="217">
        <v>2</v>
      </c>
      <c r="J42" s="196" t="s">
        <v>185</v>
      </c>
      <c r="K42" s="281"/>
      <c r="L42" s="185">
        <v>16</v>
      </c>
      <c r="M42" s="222"/>
      <c r="N42" s="222"/>
      <c r="O42" s="222"/>
      <c r="P42" s="222"/>
      <c r="Q42" s="222"/>
      <c r="R42" s="222"/>
      <c r="S42" s="222"/>
      <c r="T42" s="222"/>
      <c r="U42" s="185">
        <v>2</v>
      </c>
      <c r="V42" s="222"/>
      <c r="W42" s="222"/>
      <c r="X42" s="222"/>
      <c r="Y42" s="222"/>
      <c r="Z42" s="222"/>
      <c r="AA42" s="222"/>
      <c r="AB42" s="223"/>
      <c r="AC42" s="292">
        <f t="shared" si="1"/>
        <v>18</v>
      </c>
    </row>
    <row r="43" spans="1:29" ht="17.649999999999999" x14ac:dyDescent="0.45">
      <c r="A43" s="628"/>
      <c r="B43" s="622"/>
      <c r="C43" s="622"/>
      <c r="D43" s="625"/>
      <c r="E43" s="13" t="s">
        <v>86</v>
      </c>
      <c r="F43" s="288" t="s">
        <v>43</v>
      </c>
      <c r="G43" s="293" t="s">
        <v>172</v>
      </c>
      <c r="H43" s="288"/>
      <c r="I43" s="217">
        <v>2</v>
      </c>
      <c r="J43" s="196" t="s">
        <v>186</v>
      </c>
      <c r="K43" s="281"/>
      <c r="L43" s="185">
        <v>8</v>
      </c>
      <c r="M43" s="222"/>
      <c r="N43" s="222"/>
      <c r="O43" s="222"/>
      <c r="P43" s="222"/>
      <c r="Q43" s="222"/>
      <c r="R43" s="222"/>
      <c r="S43" s="222"/>
      <c r="T43" s="222"/>
      <c r="U43" s="185"/>
      <c r="V43" s="222"/>
      <c r="W43" s="222"/>
      <c r="X43" s="222"/>
      <c r="Y43" s="222"/>
      <c r="Z43" s="222"/>
      <c r="AA43" s="222"/>
      <c r="AB43" s="223"/>
      <c r="AC43" s="292">
        <f t="shared" si="1"/>
        <v>8</v>
      </c>
    </row>
    <row r="44" spans="1:29" ht="17.649999999999999" x14ac:dyDescent="0.5">
      <c r="A44" s="628"/>
      <c r="B44" s="622"/>
      <c r="C44" s="622"/>
      <c r="D44" s="625"/>
      <c r="E44" s="43" t="s">
        <v>97</v>
      </c>
      <c r="F44" s="333" t="s">
        <v>43</v>
      </c>
      <c r="G44" s="333" t="s">
        <v>91</v>
      </c>
      <c r="H44" s="334"/>
      <c r="I44" s="335">
        <v>3</v>
      </c>
      <c r="J44" s="336">
        <v>3</v>
      </c>
      <c r="K44" s="269"/>
      <c r="L44" s="308"/>
      <c r="M44" s="308"/>
      <c r="N44" s="308"/>
      <c r="O44" s="308"/>
      <c r="P44" s="308"/>
      <c r="Q44" s="308"/>
      <c r="R44" s="308">
        <v>2</v>
      </c>
      <c r="S44" s="308"/>
      <c r="T44" s="308"/>
      <c r="U44" s="308"/>
      <c r="V44" s="308"/>
      <c r="W44" s="308"/>
      <c r="X44" s="308"/>
      <c r="Y44" s="308"/>
      <c r="Z44" s="308"/>
      <c r="AA44" s="308"/>
      <c r="AB44" s="337"/>
      <c r="AC44" s="234">
        <f t="shared" si="1"/>
        <v>2</v>
      </c>
    </row>
    <row r="45" spans="1:29" ht="17.649999999999999" x14ac:dyDescent="0.5">
      <c r="A45" s="628"/>
      <c r="B45" s="622"/>
      <c r="C45" s="622"/>
      <c r="D45" s="625"/>
      <c r="E45" s="46" t="s">
        <v>97</v>
      </c>
      <c r="F45" s="338" t="s">
        <v>43</v>
      </c>
      <c r="G45" s="338" t="s">
        <v>44</v>
      </c>
      <c r="H45" s="334"/>
      <c r="I45" s="335">
        <v>4</v>
      </c>
      <c r="J45" s="339">
        <v>29</v>
      </c>
      <c r="K45" s="338"/>
      <c r="L45" s="338"/>
      <c r="M45" s="338"/>
      <c r="N45" s="338"/>
      <c r="O45" s="338"/>
      <c r="P45" s="338"/>
      <c r="Q45" s="338"/>
      <c r="R45" s="338">
        <v>6</v>
      </c>
      <c r="S45" s="338"/>
      <c r="T45" s="338"/>
      <c r="U45" s="338"/>
      <c r="V45" s="338"/>
      <c r="W45" s="308"/>
      <c r="X45" s="308"/>
      <c r="Y45" s="308"/>
      <c r="Z45" s="308"/>
      <c r="AA45" s="308"/>
      <c r="AB45" s="270"/>
      <c r="AC45" s="219">
        <f t="shared" si="1"/>
        <v>6</v>
      </c>
    </row>
    <row r="46" spans="1:29" ht="17.649999999999999" thickBot="1" x14ac:dyDescent="0.5">
      <c r="A46" s="628"/>
      <c r="B46" s="622"/>
      <c r="C46" s="622"/>
      <c r="D46" s="625"/>
      <c r="E46" s="47" t="s">
        <v>34</v>
      </c>
      <c r="F46" s="340"/>
      <c r="G46" s="340"/>
      <c r="H46" s="340"/>
      <c r="I46" s="340"/>
      <c r="J46" s="341"/>
      <c r="K46" s="227">
        <f>SUM(K40:K45)</f>
        <v>28</v>
      </c>
      <c r="L46" s="227">
        <f>SUM(L40:L45)</f>
        <v>52</v>
      </c>
      <c r="M46" s="342"/>
      <c r="N46" s="342"/>
      <c r="O46" s="342"/>
      <c r="P46" s="342"/>
      <c r="Q46" s="342"/>
      <c r="R46" s="227">
        <f>SUM(R40:R45)</f>
        <v>8</v>
      </c>
      <c r="S46" s="227"/>
      <c r="T46" s="227">
        <f>SUM(T40:T45)</f>
        <v>28</v>
      </c>
      <c r="U46" s="227">
        <f>SUM(U40:U45)</f>
        <v>5</v>
      </c>
      <c r="V46" s="227"/>
      <c r="W46" s="228"/>
      <c r="X46" s="228"/>
      <c r="Y46" s="228"/>
      <c r="Z46" s="228"/>
      <c r="AA46" s="228"/>
      <c r="AB46" s="229"/>
      <c r="AC46" s="230">
        <f t="shared" si="1"/>
        <v>121</v>
      </c>
    </row>
    <row r="47" spans="1:29" ht="17.649999999999999" x14ac:dyDescent="0.45">
      <c r="A47" s="628"/>
      <c r="B47" s="622"/>
      <c r="C47" s="622"/>
      <c r="D47" s="625"/>
      <c r="E47" s="48" t="s">
        <v>72</v>
      </c>
      <c r="F47" s="293" t="s">
        <v>46</v>
      </c>
      <c r="G47" s="293" t="s">
        <v>44</v>
      </c>
      <c r="H47" s="293"/>
      <c r="I47" s="293" t="s">
        <v>89</v>
      </c>
      <c r="J47" s="196" t="s">
        <v>101</v>
      </c>
      <c r="K47" s="182"/>
      <c r="L47" s="182">
        <v>4</v>
      </c>
      <c r="M47" s="182"/>
      <c r="N47" s="182">
        <v>2</v>
      </c>
      <c r="O47" s="182">
        <v>1</v>
      </c>
      <c r="P47" s="182"/>
      <c r="Q47" s="343"/>
      <c r="R47" s="182"/>
      <c r="S47" s="182"/>
      <c r="T47" s="182"/>
      <c r="U47" s="182">
        <v>2</v>
      </c>
      <c r="V47" s="182"/>
      <c r="W47" s="182"/>
      <c r="X47" s="182"/>
      <c r="Y47" s="182"/>
      <c r="Z47" s="182"/>
      <c r="AA47" s="182"/>
      <c r="AB47" s="279"/>
      <c r="AC47" s="280">
        <f t="shared" si="1"/>
        <v>9</v>
      </c>
    </row>
    <row r="48" spans="1:29" ht="31.15" x14ac:dyDescent="0.5">
      <c r="A48" s="628"/>
      <c r="B48" s="622"/>
      <c r="C48" s="622"/>
      <c r="D48" s="625"/>
      <c r="E48" s="13" t="s">
        <v>127</v>
      </c>
      <c r="F48" s="293" t="s">
        <v>46</v>
      </c>
      <c r="G48" s="213" t="s">
        <v>44</v>
      </c>
      <c r="H48" s="293"/>
      <c r="I48" s="293" t="s">
        <v>90</v>
      </c>
      <c r="J48" s="196" t="s">
        <v>126</v>
      </c>
      <c r="K48" s="345"/>
      <c r="L48" s="225">
        <v>4</v>
      </c>
      <c r="M48" s="225"/>
      <c r="N48" s="225"/>
      <c r="O48" s="225"/>
      <c r="P48" s="225">
        <v>3</v>
      </c>
      <c r="Q48" s="346"/>
      <c r="R48" s="225"/>
      <c r="S48" s="225"/>
      <c r="T48" s="225"/>
      <c r="U48" s="225">
        <v>3</v>
      </c>
      <c r="V48" s="345"/>
      <c r="W48" s="345"/>
      <c r="X48" s="345"/>
      <c r="Y48" s="225"/>
      <c r="Z48" s="345"/>
      <c r="AA48" s="345"/>
      <c r="AB48" s="347"/>
      <c r="AC48" s="234">
        <f t="shared" si="1"/>
        <v>10</v>
      </c>
    </row>
    <row r="49" spans="1:29" ht="17.649999999999999" x14ac:dyDescent="0.5">
      <c r="A49" s="628"/>
      <c r="B49" s="622"/>
      <c r="C49" s="622"/>
      <c r="D49" s="625"/>
      <c r="E49" s="43" t="s">
        <v>97</v>
      </c>
      <c r="F49" s="293" t="s">
        <v>46</v>
      </c>
      <c r="G49" s="333" t="s">
        <v>91</v>
      </c>
      <c r="H49" s="96"/>
      <c r="I49" s="348">
        <v>3</v>
      </c>
      <c r="J49" s="297">
        <v>5</v>
      </c>
      <c r="K49" s="349"/>
      <c r="L49" s="350"/>
      <c r="M49" s="266"/>
      <c r="N49" s="266"/>
      <c r="O49" s="266"/>
      <c r="P49" s="266"/>
      <c r="Q49" s="266"/>
      <c r="R49" s="266">
        <v>3</v>
      </c>
      <c r="S49" s="266"/>
      <c r="T49" s="266"/>
      <c r="U49" s="266"/>
      <c r="V49" s="308"/>
      <c r="W49" s="308"/>
      <c r="X49" s="308"/>
      <c r="Y49" s="308"/>
      <c r="Z49" s="308"/>
      <c r="AA49" s="308"/>
      <c r="AB49" s="267"/>
      <c r="AC49" s="234">
        <f t="shared" si="1"/>
        <v>3</v>
      </c>
    </row>
    <row r="50" spans="1:29" ht="17.649999999999999" x14ac:dyDescent="0.5">
      <c r="A50" s="628"/>
      <c r="B50" s="622"/>
      <c r="C50" s="622"/>
      <c r="D50" s="625"/>
      <c r="E50" s="46" t="s">
        <v>97</v>
      </c>
      <c r="F50" s="293" t="s">
        <v>46</v>
      </c>
      <c r="G50" s="338" t="s">
        <v>44</v>
      </c>
      <c r="H50" s="293"/>
      <c r="I50" s="217">
        <v>4</v>
      </c>
      <c r="J50" s="296">
        <v>19</v>
      </c>
      <c r="K50" s="359"/>
      <c r="L50" s="308"/>
      <c r="M50" s="266"/>
      <c r="N50" s="266"/>
      <c r="O50" s="266"/>
      <c r="P50" s="266"/>
      <c r="Q50" s="266"/>
      <c r="R50" s="266">
        <v>5</v>
      </c>
      <c r="S50" s="266"/>
      <c r="T50" s="266"/>
      <c r="U50" s="266"/>
      <c r="V50" s="308"/>
      <c r="W50" s="308"/>
      <c r="X50" s="308"/>
      <c r="Y50" s="308"/>
      <c r="Z50" s="308"/>
      <c r="AA50" s="308"/>
      <c r="AB50" s="267"/>
      <c r="AC50" s="234">
        <f t="shared" si="1"/>
        <v>5</v>
      </c>
    </row>
    <row r="51" spans="1:29" ht="18" thickBot="1" x14ac:dyDescent="0.5">
      <c r="A51" s="628"/>
      <c r="B51" s="622"/>
      <c r="C51" s="622"/>
      <c r="D51" s="625"/>
      <c r="E51" s="14" t="s">
        <v>96</v>
      </c>
      <c r="F51" s="313"/>
      <c r="G51" s="313"/>
      <c r="H51" s="298"/>
      <c r="I51" s="298"/>
      <c r="J51" s="299"/>
      <c r="K51" s="227"/>
      <c r="L51" s="227">
        <f>SUM(L47:L50)</f>
        <v>8</v>
      </c>
      <c r="M51" s="227"/>
      <c r="N51" s="227">
        <f>SUM(N47:N50)</f>
        <v>2</v>
      </c>
      <c r="O51" s="227">
        <f>SUM(O47:O50)</f>
        <v>1</v>
      </c>
      <c r="P51" s="227">
        <f>SUM(P47:P50)</f>
        <v>3</v>
      </c>
      <c r="Q51" s="342"/>
      <c r="R51" s="227">
        <f>SUM(R47:R50)</f>
        <v>8</v>
      </c>
      <c r="S51" s="227"/>
      <c r="T51" s="227"/>
      <c r="U51" s="227">
        <f>SUM(U47:U50)</f>
        <v>5</v>
      </c>
      <c r="V51" s="272"/>
      <c r="W51" s="272"/>
      <c r="X51" s="272"/>
      <c r="Y51" s="272"/>
      <c r="Z51" s="272"/>
      <c r="AA51" s="272"/>
      <c r="AB51" s="309"/>
      <c r="AC51" s="310">
        <f>SUM(AC47:AC50)</f>
        <v>27</v>
      </c>
    </row>
    <row r="52" spans="1:29" ht="18" thickBot="1" x14ac:dyDescent="0.5">
      <c r="A52" s="628"/>
      <c r="B52" s="622"/>
      <c r="C52" s="622"/>
      <c r="D52" s="625"/>
      <c r="E52" s="50" t="s">
        <v>41</v>
      </c>
      <c r="F52" s="294"/>
      <c r="G52" s="294"/>
      <c r="H52" s="294"/>
      <c r="I52" s="294"/>
      <c r="J52" s="351"/>
      <c r="K52" s="352">
        <f>K46+K51</f>
        <v>28</v>
      </c>
      <c r="L52" s="352">
        <f>L46+L51</f>
        <v>60</v>
      </c>
      <c r="M52" s="352"/>
      <c r="N52" s="352">
        <f>N46+N51</f>
        <v>2</v>
      </c>
      <c r="O52" s="352">
        <f>O46+O51</f>
        <v>1</v>
      </c>
      <c r="P52" s="352">
        <f>P46+P51</f>
        <v>3</v>
      </c>
      <c r="Q52" s="353"/>
      <c r="R52" s="352">
        <f>R46+R51</f>
        <v>16</v>
      </c>
      <c r="S52" s="352"/>
      <c r="T52" s="352">
        <f>T46+T51</f>
        <v>28</v>
      </c>
      <c r="U52" s="352">
        <f>U46+U51</f>
        <v>10</v>
      </c>
      <c r="V52" s="352"/>
      <c r="W52" s="352"/>
      <c r="X52" s="352"/>
      <c r="Y52" s="352"/>
      <c r="Z52" s="352"/>
      <c r="AA52" s="352"/>
      <c r="AB52" s="354"/>
      <c r="AC52" s="249">
        <f>AC46+AC51</f>
        <v>148</v>
      </c>
    </row>
    <row r="53" spans="1:29" ht="18" thickBot="1" x14ac:dyDescent="0.5">
      <c r="A53" s="629"/>
      <c r="B53" s="623"/>
      <c r="C53" s="623"/>
      <c r="D53" s="626"/>
      <c r="E53" s="51" t="s">
        <v>42</v>
      </c>
      <c r="F53" s="355"/>
      <c r="G53" s="356"/>
      <c r="H53" s="356"/>
      <c r="I53" s="356"/>
      <c r="J53" s="357"/>
      <c r="K53" s="247">
        <f>K52+K23</f>
        <v>134</v>
      </c>
      <c r="L53" s="247">
        <f>L52+L23</f>
        <v>255.99000000000004</v>
      </c>
      <c r="M53" s="247"/>
      <c r="N53" s="247">
        <f>N52+N23</f>
        <v>35</v>
      </c>
      <c r="O53" s="247">
        <f>O52+O23</f>
        <v>7</v>
      </c>
      <c r="P53" s="247">
        <f>P52+P23</f>
        <v>3</v>
      </c>
      <c r="Q53" s="358"/>
      <c r="R53" s="247">
        <f>R52+R23</f>
        <v>16</v>
      </c>
      <c r="S53" s="247"/>
      <c r="T53" s="247">
        <f>T52+T23</f>
        <v>28</v>
      </c>
      <c r="U53" s="247">
        <f>U52+U23</f>
        <v>34</v>
      </c>
      <c r="V53" s="247"/>
      <c r="W53" s="247"/>
      <c r="X53" s="247"/>
      <c r="Y53" s="247">
        <f>Y52+Y23</f>
        <v>0</v>
      </c>
      <c r="Z53" s="247"/>
      <c r="AA53" s="247"/>
      <c r="AB53" s="248"/>
      <c r="AC53" s="249">
        <f>AC52+AC23</f>
        <v>512.99</v>
      </c>
    </row>
    <row r="54" spans="1:29" x14ac:dyDescent="0.45">
      <c r="A54" s="52"/>
      <c r="B54" s="53"/>
      <c r="C54" s="53"/>
      <c r="D54" s="54"/>
      <c r="E54" s="55"/>
      <c r="F54" s="56"/>
      <c r="G54" s="56"/>
      <c r="H54" s="56"/>
      <c r="I54" s="56"/>
      <c r="J54" s="56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29" x14ac:dyDescent="0.45">
      <c r="A55" s="28"/>
      <c r="B55" s="569" t="s">
        <v>198</v>
      </c>
      <c r="C55" s="569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569"/>
      <c r="S55" s="569"/>
      <c r="T55" s="569"/>
      <c r="U55" s="29"/>
      <c r="V55" s="29"/>
      <c r="W55" s="29"/>
      <c r="X55" s="29"/>
      <c r="Y55" s="29"/>
      <c r="Z55" s="29"/>
      <c r="AA55" s="29"/>
      <c r="AB55" s="29"/>
      <c r="AC55" s="58"/>
    </row>
    <row r="56" spans="1:29" x14ac:dyDescent="0.45">
      <c r="A56" s="29"/>
      <c r="B56" s="31"/>
      <c r="C56" s="31"/>
      <c r="D56" s="31"/>
      <c r="E56" s="33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</row>
    <row r="57" spans="1:29" x14ac:dyDescent="0.45">
      <c r="A57" s="31"/>
      <c r="B57" s="31"/>
      <c r="C57" s="31"/>
      <c r="D57" s="31"/>
      <c r="E57" s="33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5"/>
    </row>
    <row r="58" spans="1:29" x14ac:dyDescent="0.45">
      <c r="A58" s="31"/>
      <c r="B58" s="31"/>
      <c r="C58" s="31"/>
      <c r="D58" s="31"/>
      <c r="E58" s="3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4" t="s">
        <v>38</v>
      </c>
      <c r="S58" s="34"/>
      <c r="T58" s="34"/>
      <c r="U58" s="34"/>
      <c r="V58" s="34"/>
      <c r="W58" s="34"/>
      <c r="X58" s="34"/>
      <c r="Y58" s="34"/>
      <c r="Z58" s="34"/>
      <c r="AA58" s="34"/>
      <c r="AB58" s="35"/>
      <c r="AC58" s="35"/>
    </row>
    <row r="59" spans="1:29" x14ac:dyDescent="0.45">
      <c r="A59" s="31"/>
      <c r="B59" s="31"/>
      <c r="C59" s="31"/>
      <c r="D59" s="31"/>
      <c r="E59" s="3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610"/>
      <c r="S59" s="610"/>
      <c r="T59" s="610"/>
      <c r="U59" s="610"/>
      <c r="V59" s="610"/>
      <c r="W59" s="610"/>
      <c r="X59" s="610"/>
      <c r="Y59" s="610"/>
      <c r="Z59" s="610"/>
      <c r="AA59" s="610"/>
      <c r="AB59" s="36"/>
      <c r="AC59" s="35"/>
    </row>
    <row r="60" spans="1:29" x14ac:dyDescent="0.45">
      <c r="A60" s="31"/>
      <c r="B60" s="31"/>
      <c r="C60" s="31"/>
      <c r="D60" s="31"/>
      <c r="E60" s="33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175"/>
      <c r="S60" s="37" t="s">
        <v>199</v>
      </c>
      <c r="T60" s="37"/>
      <c r="U60" s="37"/>
      <c r="V60" s="37"/>
      <c r="W60" s="37"/>
      <c r="X60" s="37"/>
      <c r="Y60" s="37"/>
      <c r="Z60" s="37"/>
      <c r="AA60" s="38"/>
      <c r="AB60" s="175"/>
      <c r="AC60" s="35"/>
    </row>
    <row r="61" spans="1:29" x14ac:dyDescent="0.45">
      <c r="A61" s="31"/>
      <c r="B61" s="31"/>
      <c r="C61" s="31"/>
      <c r="D61" s="31"/>
      <c r="E61" s="33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35"/>
    </row>
    <row r="62" spans="1:29" x14ac:dyDescent="0.45">
      <c r="A62" s="31"/>
      <c r="B62" s="31"/>
      <c r="C62" s="31"/>
      <c r="D62" s="31"/>
      <c r="E62" s="3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611" t="s">
        <v>39</v>
      </c>
      <c r="S62" s="611"/>
      <c r="T62" s="611"/>
      <c r="U62" s="611"/>
      <c r="V62" s="611"/>
      <c r="W62" s="611"/>
      <c r="X62" s="611"/>
      <c r="Y62" s="611"/>
      <c r="Z62" s="611"/>
      <c r="AA62" s="611"/>
      <c r="AB62" s="611"/>
      <c r="AC62" s="35"/>
    </row>
    <row r="63" spans="1:29" x14ac:dyDescent="0.45">
      <c r="A63" s="31"/>
      <c r="B63" s="31"/>
      <c r="C63" s="31"/>
      <c r="D63" s="31"/>
      <c r="E63" s="3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9"/>
      <c r="S63" s="39"/>
      <c r="T63" s="39"/>
      <c r="U63" s="39"/>
      <c r="V63" s="40"/>
      <c r="W63" s="40"/>
      <c r="X63" s="40"/>
      <c r="Y63" s="40"/>
      <c r="Z63" s="39"/>
      <c r="AA63" s="39"/>
      <c r="AB63" s="39"/>
      <c r="AC63" s="35"/>
    </row>
    <row r="64" spans="1:29" x14ac:dyDescent="0.45">
      <c r="A64" s="31"/>
      <c r="B64" s="31"/>
      <c r="C64" s="31"/>
      <c r="D64" s="31"/>
      <c r="E64" s="33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175"/>
      <c r="S64" s="37" t="s">
        <v>199</v>
      </c>
      <c r="T64" s="37"/>
      <c r="U64" s="37"/>
      <c r="V64" s="37"/>
      <c r="W64" s="37"/>
      <c r="X64" s="37"/>
      <c r="Y64" s="37"/>
      <c r="Z64" s="37"/>
      <c r="AA64" s="38"/>
      <c r="AB64" s="175"/>
      <c r="AC64" s="35"/>
    </row>
    <row r="65" spans="1:29" x14ac:dyDescent="0.45">
      <c r="A65" s="28"/>
      <c r="B65" s="28"/>
      <c r="C65" s="28"/>
      <c r="D65" s="28"/>
      <c r="E65" s="30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58"/>
    </row>
    <row r="77" spans="1:29" ht="16.5" x14ac:dyDescent="0.45">
      <c r="A77" s="663" t="s">
        <v>0</v>
      </c>
      <c r="B77" s="663"/>
      <c r="C77" s="663"/>
      <c r="D77" s="663"/>
      <c r="E77" s="663"/>
      <c r="F77" s="663"/>
      <c r="G77" s="663"/>
      <c r="H77" s="663"/>
      <c r="I77" s="663"/>
      <c r="J77" s="663"/>
      <c r="K77" s="663"/>
      <c r="L77" s="663"/>
      <c r="M77" s="663"/>
      <c r="N77" s="663"/>
      <c r="O77" s="663"/>
      <c r="P77" s="663"/>
      <c r="Q77" s="663"/>
      <c r="R77" s="663"/>
      <c r="S77" s="663"/>
      <c r="T77" s="663"/>
      <c r="U77" s="663"/>
      <c r="V77" s="663"/>
      <c r="W77" s="663"/>
      <c r="X77" s="663"/>
      <c r="Y77" s="663"/>
      <c r="Z77" s="663"/>
      <c r="AA77" s="663"/>
      <c r="AB77" s="663"/>
      <c r="AC77" s="663"/>
    </row>
    <row r="78" spans="1:29" ht="12" customHeight="1" x14ac:dyDescent="0.45">
      <c r="A78" s="178"/>
      <c r="B78" s="178"/>
      <c r="C78" s="178"/>
      <c r="D78" s="178"/>
      <c r="E78" s="1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</row>
    <row r="79" spans="1:29" ht="16.5" customHeight="1" x14ac:dyDescent="0.45">
      <c r="A79" s="591" t="s">
        <v>174</v>
      </c>
      <c r="B79" s="591"/>
      <c r="C79" s="591"/>
      <c r="D79" s="591"/>
      <c r="E79" s="591"/>
      <c r="F79" s="591"/>
      <c r="G79" s="591"/>
      <c r="H79" s="591"/>
      <c r="I79" s="591"/>
      <c r="J79" s="591"/>
      <c r="K79" s="591"/>
      <c r="L79" s="591"/>
      <c r="M79" s="591"/>
      <c r="N79" s="591"/>
      <c r="O79" s="591"/>
      <c r="P79" s="591"/>
      <c r="Q79" s="591"/>
      <c r="R79" s="591"/>
      <c r="S79" s="591"/>
      <c r="T79" s="591"/>
      <c r="U79" s="591"/>
      <c r="V79" s="591"/>
      <c r="W79" s="591"/>
      <c r="X79" s="591"/>
      <c r="Y79" s="591"/>
      <c r="Z79" s="591"/>
      <c r="AA79" s="591"/>
      <c r="AB79" s="591"/>
      <c r="AC79" s="591"/>
    </row>
    <row r="80" spans="1:29" ht="10.5" customHeight="1" thickBot="1" x14ac:dyDescent="0.5">
      <c r="A80" s="3"/>
      <c r="B80" s="3"/>
      <c r="C80" s="3"/>
      <c r="D80" s="3"/>
      <c r="E80" s="4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6"/>
    </row>
    <row r="81" spans="1:29" x14ac:dyDescent="0.45">
      <c r="A81" s="592" t="s">
        <v>1</v>
      </c>
      <c r="B81" s="636" t="s">
        <v>2</v>
      </c>
      <c r="C81" s="636" t="s">
        <v>3</v>
      </c>
      <c r="D81" s="596" t="s">
        <v>4</v>
      </c>
      <c r="E81" s="643" t="s">
        <v>5</v>
      </c>
      <c r="F81" s="616" t="s">
        <v>6</v>
      </c>
      <c r="G81" s="630" t="s">
        <v>7</v>
      </c>
      <c r="H81" s="614" t="s">
        <v>8</v>
      </c>
      <c r="I81" s="616" t="s">
        <v>9</v>
      </c>
      <c r="J81" s="632" t="s">
        <v>10</v>
      </c>
      <c r="K81" s="612" t="s">
        <v>11</v>
      </c>
      <c r="L81" s="613"/>
      <c r="M81" s="613"/>
      <c r="N81" s="613"/>
      <c r="O81" s="613"/>
      <c r="P81" s="613"/>
      <c r="Q81" s="613"/>
      <c r="R81" s="613"/>
      <c r="S81" s="613"/>
      <c r="T81" s="613"/>
      <c r="U81" s="613"/>
      <c r="V81" s="613"/>
      <c r="W81" s="613"/>
      <c r="X81" s="613"/>
      <c r="Y81" s="613"/>
      <c r="Z81" s="613"/>
      <c r="AA81" s="613"/>
      <c r="AB81" s="613"/>
      <c r="AC81" s="634" t="s">
        <v>12</v>
      </c>
    </row>
    <row r="82" spans="1:29" ht="120" customHeight="1" thickBot="1" x14ac:dyDescent="0.5">
      <c r="A82" s="593"/>
      <c r="B82" s="637"/>
      <c r="C82" s="637"/>
      <c r="D82" s="597"/>
      <c r="E82" s="644"/>
      <c r="F82" s="617"/>
      <c r="G82" s="631"/>
      <c r="H82" s="615"/>
      <c r="I82" s="617"/>
      <c r="J82" s="633"/>
      <c r="K82" s="7" t="s">
        <v>13</v>
      </c>
      <c r="L82" s="177" t="s">
        <v>14</v>
      </c>
      <c r="M82" s="177" t="s">
        <v>15</v>
      </c>
      <c r="N82" s="177" t="s">
        <v>16</v>
      </c>
      <c r="O82" s="177" t="s">
        <v>17</v>
      </c>
      <c r="P82" s="177" t="s">
        <v>18</v>
      </c>
      <c r="Q82" s="177" t="s">
        <v>19</v>
      </c>
      <c r="R82" s="8" t="s">
        <v>20</v>
      </c>
      <c r="S82" s="177" t="s">
        <v>21</v>
      </c>
      <c r="T82" s="177" t="s">
        <v>22</v>
      </c>
      <c r="U82" s="177" t="s">
        <v>23</v>
      </c>
      <c r="V82" s="177" t="s">
        <v>24</v>
      </c>
      <c r="W82" s="177" t="s">
        <v>25</v>
      </c>
      <c r="X82" s="177" t="s">
        <v>26</v>
      </c>
      <c r="Y82" s="177" t="s">
        <v>27</v>
      </c>
      <c r="Z82" s="177" t="s">
        <v>28</v>
      </c>
      <c r="AA82" s="177" t="s">
        <v>29</v>
      </c>
      <c r="AB82" s="177" t="s">
        <v>30</v>
      </c>
      <c r="AC82" s="635"/>
    </row>
    <row r="83" spans="1:29" ht="14.65" thickBot="1" x14ac:dyDescent="0.5">
      <c r="A83" s="649" t="s">
        <v>31</v>
      </c>
      <c r="B83" s="650"/>
      <c r="C83" s="650"/>
      <c r="D83" s="650"/>
      <c r="E83" s="650"/>
      <c r="F83" s="650"/>
      <c r="G83" s="650"/>
      <c r="H83" s="650"/>
      <c r="I83" s="650"/>
      <c r="J83" s="650"/>
      <c r="K83" s="650"/>
      <c r="L83" s="650"/>
      <c r="M83" s="650"/>
      <c r="N83" s="650"/>
      <c r="O83" s="650"/>
      <c r="P83" s="650"/>
      <c r="Q83" s="650"/>
      <c r="R83" s="650"/>
      <c r="S83" s="650"/>
      <c r="T83" s="650"/>
      <c r="U83" s="650"/>
      <c r="V83" s="650"/>
      <c r="W83" s="650"/>
      <c r="X83" s="650"/>
      <c r="Y83" s="650"/>
      <c r="Z83" s="650"/>
      <c r="AA83" s="650"/>
      <c r="AB83" s="650"/>
      <c r="AC83" s="651"/>
    </row>
    <row r="84" spans="1:29" ht="17.649999999999999" x14ac:dyDescent="0.5">
      <c r="A84" s="628">
        <v>2</v>
      </c>
      <c r="B84" s="622" t="s">
        <v>100</v>
      </c>
      <c r="C84" s="622" t="s">
        <v>48</v>
      </c>
      <c r="D84" s="625">
        <v>1</v>
      </c>
      <c r="E84" s="59" t="s">
        <v>86</v>
      </c>
      <c r="F84" s="288" t="s">
        <v>43</v>
      </c>
      <c r="G84" s="288" t="s">
        <v>111</v>
      </c>
      <c r="H84" s="288"/>
      <c r="I84" s="360">
        <v>2</v>
      </c>
      <c r="J84" s="361">
        <v>38</v>
      </c>
      <c r="K84" s="362">
        <v>2.666666666666667</v>
      </c>
      <c r="L84" s="363">
        <v>32</v>
      </c>
      <c r="M84" s="222"/>
      <c r="N84" s="222"/>
      <c r="O84" s="222"/>
      <c r="P84" s="222"/>
      <c r="Q84" s="222"/>
      <c r="R84" s="222"/>
      <c r="S84" s="222"/>
      <c r="T84" s="222"/>
      <c r="U84" s="363">
        <v>3</v>
      </c>
      <c r="V84" s="222"/>
      <c r="W84" s="222"/>
      <c r="X84" s="222"/>
      <c r="Y84" s="222"/>
      <c r="Z84" s="222"/>
      <c r="AA84" s="222"/>
      <c r="AB84" s="223"/>
      <c r="AC84" s="292">
        <f t="shared" ref="AC84:AC91" si="2">SUM(K84:AB84)</f>
        <v>37.666666666666664</v>
      </c>
    </row>
    <row r="85" spans="1:29" ht="17.649999999999999" x14ac:dyDescent="0.5">
      <c r="A85" s="628"/>
      <c r="B85" s="622"/>
      <c r="C85" s="622"/>
      <c r="D85" s="625"/>
      <c r="E85" s="13" t="s">
        <v>86</v>
      </c>
      <c r="F85" s="288" t="s">
        <v>43</v>
      </c>
      <c r="G85" s="293" t="s">
        <v>110</v>
      </c>
      <c r="H85" s="288"/>
      <c r="I85" s="217">
        <v>2</v>
      </c>
      <c r="J85" s="296">
        <v>6</v>
      </c>
      <c r="K85" s="364">
        <v>2.666666666666667</v>
      </c>
      <c r="L85" s="365">
        <v>5.333333333333333</v>
      </c>
      <c r="M85" s="222"/>
      <c r="N85" s="222"/>
      <c r="O85" s="222"/>
      <c r="P85" s="185"/>
      <c r="Q85" s="185"/>
      <c r="R85" s="185"/>
      <c r="S85" s="185"/>
      <c r="T85" s="185"/>
      <c r="U85" s="366">
        <v>1</v>
      </c>
      <c r="V85" s="222"/>
      <c r="W85" s="222"/>
      <c r="X85" s="222"/>
      <c r="Y85" s="222"/>
      <c r="Z85" s="222"/>
      <c r="AA85" s="222"/>
      <c r="AB85" s="223"/>
      <c r="AC85" s="292">
        <f t="shared" si="2"/>
        <v>9</v>
      </c>
    </row>
    <row r="86" spans="1:29" ht="17.649999999999999" x14ac:dyDescent="0.5">
      <c r="A86" s="628"/>
      <c r="B86" s="622"/>
      <c r="C86" s="622"/>
      <c r="D86" s="625"/>
      <c r="E86" s="13" t="s">
        <v>86</v>
      </c>
      <c r="F86" s="288" t="s">
        <v>43</v>
      </c>
      <c r="G86" s="293" t="s">
        <v>109</v>
      </c>
      <c r="H86" s="288"/>
      <c r="I86" s="217">
        <v>2</v>
      </c>
      <c r="J86" s="296">
        <v>7</v>
      </c>
      <c r="K86" s="364">
        <v>2.666666666666667</v>
      </c>
      <c r="L86" s="365">
        <v>5.333333333333333</v>
      </c>
      <c r="M86" s="222"/>
      <c r="N86" s="222"/>
      <c r="O86" s="222"/>
      <c r="P86" s="185"/>
      <c r="Q86" s="185"/>
      <c r="R86" s="185"/>
      <c r="S86" s="185"/>
      <c r="T86" s="185"/>
      <c r="U86" s="366">
        <v>1</v>
      </c>
      <c r="V86" s="222"/>
      <c r="W86" s="222"/>
      <c r="X86" s="222"/>
      <c r="Y86" s="222"/>
      <c r="Z86" s="222"/>
      <c r="AA86" s="222"/>
      <c r="AB86" s="223"/>
      <c r="AC86" s="292">
        <f t="shared" si="2"/>
        <v>9</v>
      </c>
    </row>
    <row r="87" spans="1:29" ht="17.649999999999999" x14ac:dyDescent="0.5">
      <c r="A87" s="628"/>
      <c r="B87" s="622"/>
      <c r="C87" s="622"/>
      <c r="D87" s="625"/>
      <c r="E87" s="13" t="s">
        <v>86</v>
      </c>
      <c r="F87" s="288" t="s">
        <v>43</v>
      </c>
      <c r="G87" s="293" t="s">
        <v>148</v>
      </c>
      <c r="H87" s="288"/>
      <c r="I87" s="217">
        <v>2</v>
      </c>
      <c r="J87" s="296">
        <v>7</v>
      </c>
      <c r="K87" s="364">
        <v>2.666666666666667</v>
      </c>
      <c r="L87" s="365">
        <v>5.333333333333333</v>
      </c>
      <c r="M87" s="222"/>
      <c r="N87" s="222"/>
      <c r="O87" s="222"/>
      <c r="P87" s="222"/>
      <c r="Q87" s="222"/>
      <c r="R87" s="222"/>
      <c r="S87" s="222"/>
      <c r="T87" s="222"/>
      <c r="U87" s="366">
        <v>1</v>
      </c>
      <c r="V87" s="222"/>
      <c r="W87" s="222"/>
      <c r="X87" s="222"/>
      <c r="Y87" s="222"/>
      <c r="Z87" s="222"/>
      <c r="AA87" s="222"/>
      <c r="AB87" s="223"/>
      <c r="AC87" s="292">
        <f t="shared" si="2"/>
        <v>9</v>
      </c>
    </row>
    <row r="88" spans="1:29" ht="17.649999999999999" x14ac:dyDescent="0.5">
      <c r="A88" s="628"/>
      <c r="B88" s="622"/>
      <c r="C88" s="622"/>
      <c r="D88" s="625"/>
      <c r="E88" s="13" t="s">
        <v>86</v>
      </c>
      <c r="F88" s="288" t="s">
        <v>43</v>
      </c>
      <c r="G88" s="293" t="s">
        <v>108</v>
      </c>
      <c r="H88" s="288"/>
      <c r="I88" s="217">
        <v>2</v>
      </c>
      <c r="J88" s="296">
        <v>14</v>
      </c>
      <c r="K88" s="364">
        <v>2.666666666666667</v>
      </c>
      <c r="L88" s="366">
        <v>16</v>
      </c>
      <c r="M88" s="222"/>
      <c r="N88" s="222"/>
      <c r="O88" s="222"/>
      <c r="P88" s="222"/>
      <c r="Q88" s="222"/>
      <c r="R88" s="222"/>
      <c r="S88" s="222"/>
      <c r="T88" s="222"/>
      <c r="U88" s="366">
        <v>1</v>
      </c>
      <c r="V88" s="222"/>
      <c r="W88" s="222"/>
      <c r="X88" s="222"/>
      <c r="Y88" s="222"/>
      <c r="Z88" s="222"/>
      <c r="AA88" s="222"/>
      <c r="AB88" s="223"/>
      <c r="AC88" s="292">
        <f t="shared" si="2"/>
        <v>19.666666666666668</v>
      </c>
    </row>
    <row r="89" spans="1:29" ht="17.649999999999999" x14ac:dyDescent="0.5">
      <c r="A89" s="628"/>
      <c r="B89" s="622"/>
      <c r="C89" s="622"/>
      <c r="D89" s="625"/>
      <c r="E89" s="13" t="s">
        <v>86</v>
      </c>
      <c r="F89" s="288" t="s">
        <v>43</v>
      </c>
      <c r="G89" s="293" t="s">
        <v>104</v>
      </c>
      <c r="H89" s="288"/>
      <c r="I89" s="217">
        <v>2</v>
      </c>
      <c r="J89" s="296">
        <v>26</v>
      </c>
      <c r="K89" s="364">
        <v>2.666666666666667</v>
      </c>
      <c r="L89" s="366">
        <v>16</v>
      </c>
      <c r="M89" s="222"/>
      <c r="N89" s="222"/>
      <c r="O89" s="222"/>
      <c r="P89" s="222"/>
      <c r="Q89" s="222"/>
      <c r="R89" s="222"/>
      <c r="S89" s="222"/>
      <c r="T89" s="222"/>
      <c r="U89" s="366">
        <v>2</v>
      </c>
      <c r="V89" s="222"/>
      <c r="W89" s="222"/>
      <c r="X89" s="222"/>
      <c r="Y89" s="222"/>
      <c r="Z89" s="222"/>
      <c r="AA89" s="222"/>
      <c r="AB89" s="223"/>
      <c r="AC89" s="292">
        <f t="shared" si="2"/>
        <v>20.666666666666668</v>
      </c>
    </row>
    <row r="90" spans="1:29" ht="17.649999999999999" x14ac:dyDescent="0.5">
      <c r="A90" s="628"/>
      <c r="B90" s="622"/>
      <c r="C90" s="622"/>
      <c r="D90" s="625"/>
      <c r="E90" s="13" t="s">
        <v>86</v>
      </c>
      <c r="F90" s="293" t="s">
        <v>43</v>
      </c>
      <c r="G90" s="293" t="s">
        <v>77</v>
      </c>
      <c r="H90" s="293"/>
      <c r="I90" s="293" t="s">
        <v>45</v>
      </c>
      <c r="J90" s="196" t="s">
        <v>137</v>
      </c>
      <c r="K90" s="215">
        <v>8</v>
      </c>
      <c r="L90" s="216">
        <v>64</v>
      </c>
      <c r="M90" s="185"/>
      <c r="N90" s="185"/>
      <c r="O90" s="185"/>
      <c r="P90" s="185"/>
      <c r="Q90" s="185"/>
      <c r="R90" s="185"/>
      <c r="S90" s="185"/>
      <c r="T90" s="185"/>
      <c r="U90" s="217">
        <v>8</v>
      </c>
      <c r="V90" s="185"/>
      <c r="W90" s="185"/>
      <c r="X90" s="185"/>
      <c r="Y90" s="185"/>
      <c r="Z90" s="185"/>
      <c r="AA90" s="185"/>
      <c r="AB90" s="218"/>
      <c r="AC90" s="219">
        <f t="shared" si="2"/>
        <v>80</v>
      </c>
    </row>
    <row r="91" spans="1:29" ht="17.649999999999999" x14ac:dyDescent="0.5">
      <c r="A91" s="628"/>
      <c r="B91" s="622"/>
      <c r="C91" s="622"/>
      <c r="D91" s="625"/>
      <c r="E91" s="13" t="s">
        <v>86</v>
      </c>
      <c r="F91" s="293" t="s">
        <v>43</v>
      </c>
      <c r="G91" s="293" t="s">
        <v>75</v>
      </c>
      <c r="H91" s="293"/>
      <c r="I91" s="293" t="s">
        <v>45</v>
      </c>
      <c r="J91" s="196" t="s">
        <v>102</v>
      </c>
      <c r="K91" s="215">
        <v>8</v>
      </c>
      <c r="L91" s="216">
        <v>32</v>
      </c>
      <c r="M91" s="185"/>
      <c r="N91" s="185"/>
      <c r="O91" s="185"/>
      <c r="P91" s="185"/>
      <c r="Q91" s="185"/>
      <c r="R91" s="185"/>
      <c r="S91" s="185"/>
      <c r="T91" s="185"/>
      <c r="U91" s="217">
        <v>2</v>
      </c>
      <c r="V91" s="185"/>
      <c r="W91" s="185"/>
      <c r="X91" s="185"/>
      <c r="Y91" s="185"/>
      <c r="Z91" s="185"/>
      <c r="AA91" s="185"/>
      <c r="AB91" s="218"/>
      <c r="AC91" s="219">
        <f t="shared" si="2"/>
        <v>42</v>
      </c>
    </row>
    <row r="92" spans="1:29" ht="18" thickBot="1" x14ac:dyDescent="0.5">
      <c r="A92" s="628"/>
      <c r="B92" s="622"/>
      <c r="C92" s="622"/>
      <c r="D92" s="625"/>
      <c r="E92" s="61" t="s">
        <v>34</v>
      </c>
      <c r="F92" s="96"/>
      <c r="G92" s="96"/>
      <c r="H92" s="96"/>
      <c r="I92" s="96"/>
      <c r="J92" s="282"/>
      <c r="K92" s="367">
        <f>SUM(K84:K91)</f>
        <v>32</v>
      </c>
      <c r="L92" s="188">
        <f>SUM(L84:L91)</f>
        <v>176</v>
      </c>
      <c r="M92" s="188"/>
      <c r="N92" s="188"/>
      <c r="O92" s="188"/>
      <c r="P92" s="188"/>
      <c r="Q92" s="188"/>
      <c r="R92" s="188"/>
      <c r="S92" s="188"/>
      <c r="T92" s="188"/>
      <c r="U92" s="188">
        <f>SUM(U84:U91)</f>
        <v>19</v>
      </c>
      <c r="V92" s="188"/>
      <c r="W92" s="243"/>
      <c r="X92" s="368"/>
      <c r="Y92" s="369"/>
      <c r="Z92" s="243"/>
      <c r="AA92" s="368"/>
      <c r="AB92" s="244"/>
      <c r="AC92" s="234">
        <f>SUM(AC84:AC91)</f>
        <v>227</v>
      </c>
    </row>
    <row r="93" spans="1:29" ht="17.649999999999999" x14ac:dyDescent="0.5">
      <c r="A93" s="628"/>
      <c r="B93" s="622"/>
      <c r="C93" s="622"/>
      <c r="D93" s="625"/>
      <c r="E93" s="62" t="s">
        <v>86</v>
      </c>
      <c r="F93" s="311" t="s">
        <v>46</v>
      </c>
      <c r="G93" s="311" t="s">
        <v>116</v>
      </c>
      <c r="H93" s="311"/>
      <c r="I93" s="193">
        <v>2</v>
      </c>
      <c r="J93" s="370">
        <v>5</v>
      </c>
      <c r="K93" s="371">
        <v>0.67</v>
      </c>
      <c r="L93" s="372">
        <v>1</v>
      </c>
      <c r="M93" s="373"/>
      <c r="N93" s="373"/>
      <c r="O93" s="373"/>
      <c r="P93" s="373"/>
      <c r="Q93" s="373"/>
      <c r="R93" s="373"/>
      <c r="S93" s="373"/>
      <c r="T93" s="373"/>
      <c r="U93" s="373">
        <v>1</v>
      </c>
      <c r="V93" s="373"/>
      <c r="W93" s="373"/>
      <c r="X93" s="183"/>
      <c r="Y93" s="183"/>
      <c r="Z93" s="183"/>
      <c r="AA93" s="183"/>
      <c r="AB93" s="279"/>
      <c r="AC93" s="280">
        <f t="shared" ref="AC93:AC99" si="3">SUM(K93:AB93)</f>
        <v>2.67</v>
      </c>
    </row>
    <row r="94" spans="1:29" ht="17.649999999999999" x14ac:dyDescent="0.5">
      <c r="A94" s="628"/>
      <c r="B94" s="622"/>
      <c r="C94" s="622"/>
      <c r="D94" s="625"/>
      <c r="E94" s="15" t="s">
        <v>86</v>
      </c>
      <c r="F94" s="293" t="s">
        <v>46</v>
      </c>
      <c r="G94" s="293" t="s">
        <v>191</v>
      </c>
      <c r="H94" s="293"/>
      <c r="I94" s="217">
        <v>2</v>
      </c>
      <c r="J94" s="296">
        <v>13</v>
      </c>
      <c r="K94" s="374">
        <v>0.67</v>
      </c>
      <c r="L94" s="375">
        <v>0.67</v>
      </c>
      <c r="M94" s="366"/>
      <c r="N94" s="366"/>
      <c r="O94" s="366"/>
      <c r="P94" s="366"/>
      <c r="Q94" s="366"/>
      <c r="R94" s="366"/>
      <c r="S94" s="366"/>
      <c r="T94" s="366"/>
      <c r="U94" s="366">
        <v>2</v>
      </c>
      <c r="V94" s="366"/>
      <c r="W94" s="366"/>
      <c r="X94" s="185"/>
      <c r="Y94" s="185"/>
      <c r="Z94" s="185"/>
      <c r="AA94" s="185"/>
      <c r="AB94" s="218"/>
      <c r="AC94" s="219">
        <f>SUM(K94:AB94)</f>
        <v>3.34</v>
      </c>
    </row>
    <row r="95" spans="1:29" ht="17.649999999999999" x14ac:dyDescent="0.5">
      <c r="A95" s="628"/>
      <c r="B95" s="622"/>
      <c r="C95" s="622"/>
      <c r="D95" s="625"/>
      <c r="E95" s="15" t="s">
        <v>86</v>
      </c>
      <c r="F95" s="293" t="s">
        <v>46</v>
      </c>
      <c r="G95" s="293" t="s">
        <v>117</v>
      </c>
      <c r="H95" s="293"/>
      <c r="I95" s="217">
        <v>2</v>
      </c>
      <c r="J95" s="296">
        <v>18</v>
      </c>
      <c r="K95" s="374">
        <v>0.67</v>
      </c>
      <c r="L95" s="375">
        <v>0.67</v>
      </c>
      <c r="M95" s="366"/>
      <c r="N95" s="366"/>
      <c r="O95" s="366"/>
      <c r="P95" s="366"/>
      <c r="Q95" s="366"/>
      <c r="R95" s="366"/>
      <c r="S95" s="366"/>
      <c r="T95" s="366"/>
      <c r="U95" s="366">
        <v>2</v>
      </c>
      <c r="V95" s="366"/>
      <c r="W95" s="366"/>
      <c r="X95" s="185"/>
      <c r="Y95" s="185"/>
      <c r="Z95" s="185"/>
      <c r="AA95" s="185"/>
      <c r="AB95" s="218"/>
      <c r="AC95" s="219">
        <f t="shared" si="3"/>
        <v>3.34</v>
      </c>
    </row>
    <row r="96" spans="1:29" ht="17.649999999999999" x14ac:dyDescent="0.5">
      <c r="A96" s="628"/>
      <c r="B96" s="622"/>
      <c r="C96" s="622"/>
      <c r="D96" s="625"/>
      <c r="E96" s="15" t="s">
        <v>86</v>
      </c>
      <c r="F96" s="293" t="s">
        <v>46</v>
      </c>
      <c r="G96" s="293" t="s">
        <v>77</v>
      </c>
      <c r="H96" s="293"/>
      <c r="I96" s="217">
        <v>2</v>
      </c>
      <c r="J96" s="296">
        <v>61</v>
      </c>
      <c r="K96" s="374">
        <v>0.67</v>
      </c>
      <c r="L96" s="376">
        <v>4</v>
      </c>
      <c r="M96" s="366"/>
      <c r="N96" s="366"/>
      <c r="O96" s="366"/>
      <c r="P96" s="366"/>
      <c r="Q96" s="366"/>
      <c r="R96" s="366"/>
      <c r="S96" s="366"/>
      <c r="T96" s="366"/>
      <c r="U96" s="366">
        <v>8</v>
      </c>
      <c r="V96" s="366"/>
      <c r="W96" s="366"/>
      <c r="X96" s="185"/>
      <c r="Y96" s="185"/>
      <c r="Z96" s="185"/>
      <c r="AA96" s="185"/>
      <c r="AB96" s="218"/>
      <c r="AC96" s="219">
        <f t="shared" si="3"/>
        <v>12.67</v>
      </c>
    </row>
    <row r="97" spans="1:29" ht="17.649999999999999" x14ac:dyDescent="0.5">
      <c r="A97" s="628"/>
      <c r="B97" s="622"/>
      <c r="C97" s="622"/>
      <c r="D97" s="625"/>
      <c r="E97" s="15" t="s">
        <v>86</v>
      </c>
      <c r="F97" s="293" t="s">
        <v>46</v>
      </c>
      <c r="G97" s="293" t="s">
        <v>75</v>
      </c>
      <c r="H97" s="293"/>
      <c r="I97" s="217">
        <v>2</v>
      </c>
      <c r="J97" s="296">
        <v>9</v>
      </c>
      <c r="K97" s="374">
        <v>0.67</v>
      </c>
      <c r="L97" s="376">
        <v>1</v>
      </c>
      <c r="M97" s="366"/>
      <c r="N97" s="366"/>
      <c r="O97" s="366"/>
      <c r="P97" s="366"/>
      <c r="Q97" s="366"/>
      <c r="R97" s="366"/>
      <c r="S97" s="366"/>
      <c r="T97" s="366"/>
      <c r="U97" s="366">
        <v>1</v>
      </c>
      <c r="V97" s="366"/>
      <c r="W97" s="366"/>
      <c r="X97" s="185"/>
      <c r="Y97" s="185"/>
      <c r="Z97" s="185"/>
      <c r="AA97" s="185"/>
      <c r="AB97" s="218"/>
      <c r="AC97" s="219">
        <f t="shared" si="3"/>
        <v>2.67</v>
      </c>
    </row>
    <row r="98" spans="1:29" ht="17.649999999999999" x14ac:dyDescent="0.5">
      <c r="A98" s="628"/>
      <c r="B98" s="622"/>
      <c r="C98" s="622"/>
      <c r="D98" s="625"/>
      <c r="E98" s="63" t="s">
        <v>86</v>
      </c>
      <c r="F98" s="293" t="s">
        <v>46</v>
      </c>
      <c r="G98" s="377" t="s">
        <v>147</v>
      </c>
      <c r="H98" s="377"/>
      <c r="I98" s="377" t="s">
        <v>89</v>
      </c>
      <c r="J98" s="296">
        <v>10</v>
      </c>
      <c r="K98" s="374">
        <v>0.67</v>
      </c>
      <c r="L98" s="375">
        <v>0.67</v>
      </c>
      <c r="M98" s="269"/>
      <c r="N98" s="269"/>
      <c r="O98" s="269"/>
      <c r="P98" s="269"/>
      <c r="Q98" s="269"/>
      <c r="R98" s="269"/>
      <c r="S98" s="269"/>
      <c r="T98" s="269"/>
      <c r="U98" s="269">
        <v>2</v>
      </c>
      <c r="V98" s="308"/>
      <c r="W98" s="308"/>
      <c r="X98" s="269"/>
      <c r="Y98" s="269"/>
      <c r="Z98" s="269"/>
      <c r="AA98" s="308"/>
      <c r="AB98" s="270"/>
      <c r="AC98" s="219">
        <f t="shared" si="3"/>
        <v>3.34</v>
      </c>
    </row>
    <row r="99" spans="1:29" ht="30.75" x14ac:dyDescent="0.45">
      <c r="A99" s="628"/>
      <c r="B99" s="622"/>
      <c r="C99" s="622"/>
      <c r="D99" s="625"/>
      <c r="E99" s="15" t="s">
        <v>84</v>
      </c>
      <c r="F99" s="293" t="s">
        <v>46</v>
      </c>
      <c r="G99" s="293" t="s">
        <v>44</v>
      </c>
      <c r="H99" s="293"/>
      <c r="I99" s="217">
        <v>2</v>
      </c>
      <c r="J99" s="296">
        <v>20</v>
      </c>
      <c r="K99" s="225"/>
      <c r="L99" s="185">
        <v>4</v>
      </c>
      <c r="M99" s="185"/>
      <c r="N99" s="185">
        <v>5</v>
      </c>
      <c r="O99" s="185">
        <v>2</v>
      </c>
      <c r="P99" s="185"/>
      <c r="Q99" s="185"/>
      <c r="R99" s="185"/>
      <c r="S99" s="185"/>
      <c r="T99" s="185"/>
      <c r="U99" s="185">
        <v>1</v>
      </c>
      <c r="V99" s="185"/>
      <c r="W99" s="185"/>
      <c r="X99" s="185"/>
      <c r="Y99" s="185"/>
      <c r="Z99" s="185"/>
      <c r="AA99" s="185"/>
      <c r="AB99" s="218"/>
      <c r="AC99" s="219">
        <f t="shared" si="3"/>
        <v>12</v>
      </c>
    </row>
    <row r="100" spans="1:29" ht="18" thickBot="1" x14ac:dyDescent="0.5">
      <c r="A100" s="628"/>
      <c r="B100" s="622"/>
      <c r="C100" s="622"/>
      <c r="D100" s="625"/>
      <c r="E100" s="14" t="s">
        <v>35</v>
      </c>
      <c r="F100" s="298"/>
      <c r="G100" s="298"/>
      <c r="H100" s="298"/>
      <c r="I100" s="298"/>
      <c r="J100" s="299"/>
      <c r="K100" s="378">
        <f>SUM(K93:K99)</f>
        <v>4.0200000000000005</v>
      </c>
      <c r="L100" s="272">
        <f>SUM(L93:L99)</f>
        <v>12.01</v>
      </c>
      <c r="M100" s="272"/>
      <c r="N100" s="272">
        <f>SUM(N93:N99)</f>
        <v>5</v>
      </c>
      <c r="O100" s="272">
        <f>SUM(O93:O99)</f>
        <v>2</v>
      </c>
      <c r="P100" s="272"/>
      <c r="Q100" s="272"/>
      <c r="R100" s="272"/>
      <c r="S100" s="272"/>
      <c r="T100" s="272"/>
      <c r="U100" s="272">
        <f>SUM(U93:U99)</f>
        <v>17</v>
      </c>
      <c r="V100" s="272"/>
      <c r="W100" s="272"/>
      <c r="X100" s="379"/>
      <c r="Y100" s="379"/>
      <c r="Z100" s="379"/>
      <c r="AA100" s="273"/>
      <c r="AB100" s="229"/>
      <c r="AC100" s="310">
        <f>SUM(AC93:AC99)</f>
        <v>40.03</v>
      </c>
    </row>
    <row r="101" spans="1:29" ht="17.649999999999999" thickBot="1" x14ac:dyDescent="0.5">
      <c r="A101" s="629"/>
      <c r="B101" s="623"/>
      <c r="C101" s="623"/>
      <c r="D101" s="626"/>
      <c r="E101" s="65" t="s">
        <v>37</v>
      </c>
      <c r="F101" s="380"/>
      <c r="G101" s="380"/>
      <c r="H101" s="380"/>
      <c r="I101" s="380"/>
      <c r="J101" s="381"/>
      <c r="K101" s="192">
        <f>K92+K100</f>
        <v>36.020000000000003</v>
      </c>
      <c r="L101" s="192">
        <f>L92+L100</f>
        <v>188.01</v>
      </c>
      <c r="M101" s="192"/>
      <c r="N101" s="192">
        <f>N92+N100</f>
        <v>5</v>
      </c>
      <c r="O101" s="192">
        <f>O92+O100</f>
        <v>2</v>
      </c>
      <c r="P101" s="192"/>
      <c r="Q101" s="192"/>
      <c r="R101" s="192"/>
      <c r="S101" s="192"/>
      <c r="T101" s="192"/>
      <c r="U101" s="192">
        <f>U92+U100</f>
        <v>36</v>
      </c>
      <c r="V101" s="192"/>
      <c r="W101" s="192"/>
      <c r="X101" s="192"/>
      <c r="Y101" s="192"/>
      <c r="Z101" s="192"/>
      <c r="AA101" s="192"/>
      <c r="AB101" s="248"/>
      <c r="AC101" s="249">
        <f>AC100+AC92</f>
        <v>267.02999999999997</v>
      </c>
    </row>
    <row r="102" spans="1:29" x14ac:dyDescent="0.45">
      <c r="A102" s="592" t="s">
        <v>1</v>
      </c>
      <c r="B102" s="636" t="s">
        <v>2</v>
      </c>
      <c r="C102" s="636" t="s">
        <v>3</v>
      </c>
      <c r="D102" s="596" t="s">
        <v>4</v>
      </c>
      <c r="E102" s="643" t="s">
        <v>5</v>
      </c>
      <c r="F102" s="616" t="s">
        <v>6</v>
      </c>
      <c r="G102" s="630" t="s">
        <v>7</v>
      </c>
      <c r="H102" s="614" t="s">
        <v>8</v>
      </c>
      <c r="I102" s="616" t="s">
        <v>9</v>
      </c>
      <c r="J102" s="632" t="s">
        <v>10</v>
      </c>
      <c r="K102" s="612" t="s">
        <v>11</v>
      </c>
      <c r="L102" s="613"/>
      <c r="M102" s="613"/>
      <c r="N102" s="613"/>
      <c r="O102" s="613"/>
      <c r="P102" s="613"/>
      <c r="Q102" s="613"/>
      <c r="R102" s="613"/>
      <c r="S102" s="613"/>
      <c r="T102" s="613"/>
      <c r="U102" s="613"/>
      <c r="V102" s="613"/>
      <c r="W102" s="613"/>
      <c r="X102" s="613"/>
      <c r="Y102" s="613"/>
      <c r="Z102" s="613"/>
      <c r="AA102" s="613"/>
      <c r="AB102" s="613"/>
      <c r="AC102" s="634" t="s">
        <v>12</v>
      </c>
    </row>
    <row r="103" spans="1:29" ht="172.9" thickBot="1" x14ac:dyDescent="0.5">
      <c r="A103" s="593"/>
      <c r="B103" s="637"/>
      <c r="C103" s="637"/>
      <c r="D103" s="597"/>
      <c r="E103" s="644"/>
      <c r="F103" s="617"/>
      <c r="G103" s="631"/>
      <c r="H103" s="615"/>
      <c r="I103" s="617"/>
      <c r="J103" s="633"/>
      <c r="K103" s="7" t="s">
        <v>13</v>
      </c>
      <c r="L103" s="177" t="s">
        <v>14</v>
      </c>
      <c r="M103" s="177" t="s">
        <v>15</v>
      </c>
      <c r="N103" s="177" t="s">
        <v>16</v>
      </c>
      <c r="O103" s="177" t="s">
        <v>17</v>
      </c>
      <c r="P103" s="177" t="s">
        <v>18</v>
      </c>
      <c r="Q103" s="177" t="s">
        <v>19</v>
      </c>
      <c r="R103" s="8" t="s">
        <v>20</v>
      </c>
      <c r="S103" s="177" t="s">
        <v>21</v>
      </c>
      <c r="T103" s="177" t="s">
        <v>22</v>
      </c>
      <c r="U103" s="177" t="s">
        <v>23</v>
      </c>
      <c r="V103" s="177" t="s">
        <v>24</v>
      </c>
      <c r="W103" s="177" t="s">
        <v>25</v>
      </c>
      <c r="X103" s="177" t="s">
        <v>26</v>
      </c>
      <c r="Y103" s="177" t="s">
        <v>27</v>
      </c>
      <c r="Z103" s="177" t="s">
        <v>28</v>
      </c>
      <c r="AA103" s="177" t="s">
        <v>29</v>
      </c>
      <c r="AB103" s="177" t="s">
        <v>30</v>
      </c>
      <c r="AC103" s="635"/>
    </row>
    <row r="104" spans="1:29" ht="14.65" thickBot="1" x14ac:dyDescent="0.5">
      <c r="A104" s="618" t="s">
        <v>40</v>
      </c>
      <c r="B104" s="619"/>
      <c r="C104" s="619"/>
      <c r="D104" s="619"/>
      <c r="E104" s="619"/>
      <c r="F104" s="619"/>
      <c r="G104" s="619"/>
      <c r="H104" s="619"/>
      <c r="I104" s="619"/>
      <c r="J104" s="619"/>
      <c r="K104" s="619"/>
      <c r="L104" s="619"/>
      <c r="M104" s="619"/>
      <c r="N104" s="619"/>
      <c r="O104" s="619"/>
      <c r="P104" s="619"/>
      <c r="Q104" s="619"/>
      <c r="R104" s="619"/>
      <c r="S104" s="619"/>
      <c r="T104" s="619"/>
      <c r="U104" s="619"/>
      <c r="V104" s="619"/>
      <c r="W104" s="619"/>
      <c r="X104" s="619"/>
      <c r="Y104" s="619"/>
      <c r="Z104" s="619"/>
      <c r="AA104" s="619"/>
      <c r="AB104" s="619"/>
      <c r="AC104" s="620"/>
    </row>
    <row r="105" spans="1:29" ht="30.75" x14ac:dyDescent="0.45">
      <c r="A105" s="627">
        <v>2</v>
      </c>
      <c r="B105" s="621" t="s">
        <v>100</v>
      </c>
      <c r="C105" s="621" t="s">
        <v>48</v>
      </c>
      <c r="D105" s="624">
        <v>1</v>
      </c>
      <c r="E105" s="62" t="s">
        <v>84</v>
      </c>
      <c r="F105" s="311" t="s">
        <v>43</v>
      </c>
      <c r="G105" s="311" t="s">
        <v>44</v>
      </c>
      <c r="H105" s="311"/>
      <c r="I105" s="193">
        <v>1</v>
      </c>
      <c r="J105" s="194" t="s">
        <v>192</v>
      </c>
      <c r="K105" s="451">
        <v>28</v>
      </c>
      <c r="L105" s="183">
        <v>56</v>
      </c>
      <c r="M105" s="183"/>
      <c r="N105" s="183">
        <v>13</v>
      </c>
      <c r="O105" s="183">
        <v>2</v>
      </c>
      <c r="P105" s="183"/>
      <c r="Q105" s="183"/>
      <c r="R105" s="183"/>
      <c r="S105" s="183"/>
      <c r="T105" s="183"/>
      <c r="U105" s="183">
        <v>5</v>
      </c>
      <c r="V105" s="183"/>
      <c r="W105" s="183"/>
      <c r="X105" s="183"/>
      <c r="Y105" s="183"/>
      <c r="Z105" s="183"/>
      <c r="AA105" s="183"/>
      <c r="AB105" s="279"/>
      <c r="AC105" s="280">
        <f t="shared" ref="AC105:AC111" si="4">SUM(K105:AB105)</f>
        <v>104</v>
      </c>
    </row>
    <row r="106" spans="1:29" ht="17.649999999999999" x14ac:dyDescent="0.45">
      <c r="A106" s="628"/>
      <c r="B106" s="622"/>
      <c r="C106" s="622"/>
      <c r="D106" s="625"/>
      <c r="E106" s="13" t="s">
        <v>86</v>
      </c>
      <c r="F106" s="288" t="s">
        <v>43</v>
      </c>
      <c r="G106" s="293" t="s">
        <v>171</v>
      </c>
      <c r="H106" s="288"/>
      <c r="I106" s="217">
        <v>2</v>
      </c>
      <c r="J106" s="196" t="s">
        <v>184</v>
      </c>
      <c r="K106" s="281">
        <v>4</v>
      </c>
      <c r="L106" s="185"/>
      <c r="M106" s="222"/>
      <c r="N106" s="222"/>
      <c r="O106" s="222"/>
      <c r="P106" s="222"/>
      <c r="Q106" s="222"/>
      <c r="R106" s="222"/>
      <c r="S106" s="222"/>
      <c r="T106" s="222"/>
      <c r="U106" s="185">
        <v>4</v>
      </c>
      <c r="V106" s="222"/>
      <c r="W106" s="222"/>
      <c r="X106" s="222"/>
      <c r="Y106" s="222"/>
      <c r="Z106" s="222"/>
      <c r="AA106" s="222"/>
      <c r="AB106" s="223"/>
      <c r="AC106" s="292">
        <f t="shared" si="4"/>
        <v>8</v>
      </c>
    </row>
    <row r="107" spans="1:29" ht="17.649999999999999" x14ac:dyDescent="0.45">
      <c r="A107" s="628"/>
      <c r="B107" s="622"/>
      <c r="C107" s="622"/>
      <c r="D107" s="625"/>
      <c r="E107" s="13" t="s">
        <v>86</v>
      </c>
      <c r="F107" s="288" t="s">
        <v>43</v>
      </c>
      <c r="G107" s="293" t="s">
        <v>116</v>
      </c>
      <c r="H107" s="288"/>
      <c r="I107" s="217">
        <v>2</v>
      </c>
      <c r="J107" s="196" t="s">
        <v>185</v>
      </c>
      <c r="K107" s="281">
        <v>4</v>
      </c>
      <c r="L107" s="185"/>
      <c r="M107" s="222"/>
      <c r="N107" s="222"/>
      <c r="O107" s="222"/>
      <c r="P107" s="222"/>
      <c r="Q107" s="222"/>
      <c r="R107" s="222"/>
      <c r="S107" s="222"/>
      <c r="T107" s="222"/>
      <c r="U107" s="185"/>
      <c r="V107" s="222"/>
      <c r="W107" s="222"/>
      <c r="X107" s="222"/>
      <c r="Y107" s="222"/>
      <c r="Z107" s="222"/>
      <c r="AA107" s="222"/>
      <c r="AB107" s="223"/>
      <c r="AC107" s="292">
        <f t="shared" si="4"/>
        <v>4</v>
      </c>
    </row>
    <row r="108" spans="1:29" ht="17.649999999999999" x14ac:dyDescent="0.45">
      <c r="A108" s="628"/>
      <c r="B108" s="622"/>
      <c r="C108" s="622"/>
      <c r="D108" s="625"/>
      <c r="E108" s="13" t="s">
        <v>86</v>
      </c>
      <c r="F108" s="288" t="s">
        <v>43</v>
      </c>
      <c r="G108" s="293" t="s">
        <v>172</v>
      </c>
      <c r="H108" s="288"/>
      <c r="I108" s="217">
        <v>2</v>
      </c>
      <c r="J108" s="196" t="s">
        <v>186</v>
      </c>
      <c r="K108" s="281">
        <v>4</v>
      </c>
      <c r="L108" s="185"/>
      <c r="M108" s="222"/>
      <c r="N108" s="222"/>
      <c r="O108" s="222"/>
      <c r="P108" s="222"/>
      <c r="Q108" s="222"/>
      <c r="R108" s="222"/>
      <c r="S108" s="222"/>
      <c r="T108" s="222"/>
      <c r="U108" s="185">
        <v>1</v>
      </c>
      <c r="V108" s="222"/>
      <c r="W108" s="222"/>
      <c r="X108" s="222"/>
      <c r="Y108" s="222"/>
      <c r="Z108" s="222"/>
      <c r="AA108" s="222"/>
      <c r="AB108" s="223"/>
      <c r="AC108" s="292">
        <f t="shared" si="4"/>
        <v>5</v>
      </c>
    </row>
    <row r="109" spans="1:29" ht="17.649999999999999" x14ac:dyDescent="0.45">
      <c r="A109" s="628"/>
      <c r="B109" s="622"/>
      <c r="C109" s="622"/>
      <c r="D109" s="625"/>
      <c r="E109" s="13" t="s">
        <v>86</v>
      </c>
      <c r="F109" s="288" t="s">
        <v>43</v>
      </c>
      <c r="G109" s="293" t="s">
        <v>173</v>
      </c>
      <c r="H109" s="288"/>
      <c r="I109" s="217">
        <v>2</v>
      </c>
      <c r="J109" s="196" t="s">
        <v>186</v>
      </c>
      <c r="K109" s="281">
        <v>4</v>
      </c>
      <c r="L109" s="185">
        <v>8</v>
      </c>
      <c r="M109" s="222"/>
      <c r="N109" s="222"/>
      <c r="O109" s="222"/>
      <c r="P109" s="222"/>
      <c r="Q109" s="222"/>
      <c r="R109" s="222"/>
      <c r="S109" s="222"/>
      <c r="T109" s="222"/>
      <c r="U109" s="185">
        <v>1</v>
      </c>
      <c r="V109" s="222"/>
      <c r="W109" s="222"/>
      <c r="X109" s="222"/>
      <c r="Y109" s="222"/>
      <c r="Z109" s="222"/>
      <c r="AA109" s="222"/>
      <c r="AB109" s="223"/>
      <c r="AC109" s="292">
        <f t="shared" si="4"/>
        <v>13</v>
      </c>
    </row>
    <row r="110" spans="1:29" ht="17.649999999999999" x14ac:dyDescent="0.5">
      <c r="A110" s="628"/>
      <c r="B110" s="622"/>
      <c r="C110" s="622"/>
      <c r="D110" s="625"/>
      <c r="E110" s="13" t="s">
        <v>86</v>
      </c>
      <c r="F110" s="288" t="s">
        <v>43</v>
      </c>
      <c r="G110" s="293" t="s">
        <v>187</v>
      </c>
      <c r="H110" s="288"/>
      <c r="I110" s="217">
        <v>2</v>
      </c>
      <c r="J110" s="296">
        <v>86</v>
      </c>
      <c r="K110" s="382">
        <v>8</v>
      </c>
      <c r="L110" s="366">
        <v>48</v>
      </c>
      <c r="M110" s="222"/>
      <c r="N110" s="222"/>
      <c r="O110" s="222"/>
      <c r="P110" s="222"/>
      <c r="Q110" s="222"/>
      <c r="R110" s="222"/>
      <c r="S110" s="222"/>
      <c r="T110" s="222"/>
      <c r="U110" s="366">
        <v>6</v>
      </c>
      <c r="V110" s="222"/>
      <c r="W110" s="222"/>
      <c r="X110" s="222"/>
      <c r="Y110" s="222"/>
      <c r="Z110" s="222"/>
      <c r="AA110" s="222"/>
      <c r="AB110" s="223"/>
      <c r="AC110" s="292">
        <f t="shared" si="4"/>
        <v>62</v>
      </c>
    </row>
    <row r="111" spans="1:29" ht="17.649999999999999" x14ac:dyDescent="0.5">
      <c r="A111" s="628"/>
      <c r="B111" s="622"/>
      <c r="C111" s="622"/>
      <c r="D111" s="625"/>
      <c r="E111" s="13" t="s">
        <v>86</v>
      </c>
      <c r="F111" s="288" t="s">
        <v>43</v>
      </c>
      <c r="G111" s="293" t="s">
        <v>188</v>
      </c>
      <c r="H111" s="288"/>
      <c r="I111" s="217">
        <v>2</v>
      </c>
      <c r="J111" s="296">
        <v>21</v>
      </c>
      <c r="K111" s="382">
        <v>8</v>
      </c>
      <c r="L111" s="366">
        <v>16</v>
      </c>
      <c r="M111" s="222"/>
      <c r="N111" s="222"/>
      <c r="O111" s="222"/>
      <c r="P111" s="222"/>
      <c r="Q111" s="222"/>
      <c r="R111" s="222"/>
      <c r="S111" s="222"/>
      <c r="T111" s="222"/>
      <c r="U111" s="366">
        <v>2</v>
      </c>
      <c r="V111" s="222"/>
      <c r="W111" s="222"/>
      <c r="X111" s="222"/>
      <c r="Y111" s="222"/>
      <c r="Z111" s="222"/>
      <c r="AA111" s="222"/>
      <c r="AB111" s="223"/>
      <c r="AC111" s="292">
        <f t="shared" si="4"/>
        <v>26</v>
      </c>
    </row>
    <row r="112" spans="1:29" ht="18" thickBot="1" x14ac:dyDescent="0.5">
      <c r="A112" s="628"/>
      <c r="B112" s="622"/>
      <c r="C112" s="622"/>
      <c r="D112" s="625"/>
      <c r="E112" s="18" t="s">
        <v>34</v>
      </c>
      <c r="F112" s="313"/>
      <c r="G112" s="313"/>
      <c r="H112" s="313"/>
      <c r="I112" s="313"/>
      <c r="J112" s="314"/>
      <c r="K112" s="383">
        <f>SUM(K105:K111)</f>
        <v>60</v>
      </c>
      <c r="L112" s="275">
        <f>SUM(L105:L111)</f>
        <v>128</v>
      </c>
      <c r="M112" s="275"/>
      <c r="N112" s="275">
        <f>SUM(N105:N111)</f>
        <v>13</v>
      </c>
      <c r="O112" s="275">
        <f>SUM(O105:O111)</f>
        <v>2</v>
      </c>
      <c r="P112" s="275"/>
      <c r="Q112" s="275"/>
      <c r="R112" s="275"/>
      <c r="S112" s="275"/>
      <c r="T112" s="275"/>
      <c r="U112" s="275">
        <f>SUM(U105:U111)</f>
        <v>19</v>
      </c>
      <c r="V112" s="275"/>
      <c r="W112" s="275"/>
      <c r="X112" s="275"/>
      <c r="Y112" s="275"/>
      <c r="Z112" s="275"/>
      <c r="AA112" s="275"/>
      <c r="AB112" s="384"/>
      <c r="AC112" s="385">
        <f>SUM(AC105:AC111)</f>
        <v>222</v>
      </c>
    </row>
    <row r="113" spans="1:29" ht="30.75" x14ac:dyDescent="0.45">
      <c r="A113" s="628"/>
      <c r="B113" s="622"/>
      <c r="C113" s="622"/>
      <c r="D113" s="625"/>
      <c r="E113" s="13" t="s">
        <v>84</v>
      </c>
      <c r="F113" s="293" t="s">
        <v>46</v>
      </c>
      <c r="G113" s="293" t="s">
        <v>44</v>
      </c>
      <c r="H113" s="293"/>
      <c r="I113" s="217">
        <v>1</v>
      </c>
      <c r="J113" s="296">
        <v>6</v>
      </c>
      <c r="K113" s="359">
        <v>8</v>
      </c>
      <c r="L113" s="308">
        <v>8</v>
      </c>
      <c r="M113" s="269"/>
      <c r="N113" s="269"/>
      <c r="O113" s="269"/>
      <c r="P113" s="269"/>
      <c r="Q113" s="269"/>
      <c r="R113" s="269"/>
      <c r="S113" s="269"/>
      <c r="T113" s="269"/>
      <c r="U113" s="269">
        <v>1</v>
      </c>
      <c r="V113" s="308"/>
      <c r="W113" s="308"/>
      <c r="X113" s="269"/>
      <c r="Y113" s="269"/>
      <c r="Z113" s="269"/>
      <c r="AA113" s="308"/>
      <c r="AB113" s="270"/>
      <c r="AC113" s="219">
        <f>SUM(K113:AB113)</f>
        <v>17</v>
      </c>
    </row>
    <row r="114" spans="1:29" ht="17.649999999999999" x14ac:dyDescent="0.5">
      <c r="A114" s="628"/>
      <c r="B114" s="622"/>
      <c r="C114" s="622"/>
      <c r="D114" s="625"/>
      <c r="E114" s="15" t="s">
        <v>86</v>
      </c>
      <c r="F114" s="293" t="s">
        <v>46</v>
      </c>
      <c r="G114" s="293" t="s">
        <v>147</v>
      </c>
      <c r="H114" s="293"/>
      <c r="I114" s="217">
        <v>2</v>
      </c>
      <c r="J114" s="196" t="s">
        <v>165</v>
      </c>
      <c r="K114" s="225"/>
      <c r="L114" s="293"/>
      <c r="M114" s="185"/>
      <c r="N114" s="185"/>
      <c r="O114" s="185"/>
      <c r="P114" s="333">
        <v>1</v>
      </c>
      <c r="Q114" s="333"/>
      <c r="R114" s="333"/>
      <c r="S114" s="333"/>
      <c r="T114" s="333"/>
      <c r="U114" s="333">
        <v>1</v>
      </c>
      <c r="V114" s="185"/>
      <c r="W114" s="185"/>
      <c r="X114" s="185"/>
      <c r="Y114" s="185"/>
      <c r="Z114" s="185"/>
      <c r="AA114" s="185"/>
      <c r="AB114" s="218"/>
      <c r="AC114" s="219">
        <f t="shared" ref="AC114:AC119" si="5">SUM(K114:AB114)</f>
        <v>2</v>
      </c>
    </row>
    <row r="115" spans="1:29" ht="17.649999999999999" x14ac:dyDescent="0.5">
      <c r="A115" s="628"/>
      <c r="B115" s="622"/>
      <c r="C115" s="622"/>
      <c r="D115" s="625"/>
      <c r="E115" s="15" t="s">
        <v>86</v>
      </c>
      <c r="F115" s="293" t="s">
        <v>46</v>
      </c>
      <c r="G115" s="293" t="s">
        <v>116</v>
      </c>
      <c r="H115" s="288"/>
      <c r="I115" s="360">
        <v>2</v>
      </c>
      <c r="J115" s="196">
        <v>5</v>
      </c>
      <c r="K115" s="291"/>
      <c r="L115" s="288"/>
      <c r="M115" s="222"/>
      <c r="N115" s="222"/>
      <c r="O115" s="222"/>
      <c r="P115" s="338">
        <v>0.5</v>
      </c>
      <c r="Q115" s="338"/>
      <c r="R115" s="338"/>
      <c r="S115" s="338"/>
      <c r="T115" s="338"/>
      <c r="U115" s="338">
        <v>1</v>
      </c>
      <c r="V115" s="222"/>
      <c r="W115" s="222"/>
      <c r="X115" s="222"/>
      <c r="Y115" s="222"/>
      <c r="Z115" s="222"/>
      <c r="AA115" s="222"/>
      <c r="AB115" s="223"/>
      <c r="AC115" s="312">
        <f t="shared" si="5"/>
        <v>1.5</v>
      </c>
    </row>
    <row r="116" spans="1:29" ht="17.649999999999999" x14ac:dyDescent="0.5">
      <c r="A116" s="628"/>
      <c r="B116" s="622"/>
      <c r="C116" s="622"/>
      <c r="D116" s="625"/>
      <c r="E116" s="15" t="s">
        <v>86</v>
      </c>
      <c r="F116" s="293" t="s">
        <v>46</v>
      </c>
      <c r="G116" s="293" t="s">
        <v>191</v>
      </c>
      <c r="H116" s="293"/>
      <c r="I116" s="217">
        <v>2</v>
      </c>
      <c r="J116" s="296">
        <v>13</v>
      </c>
      <c r="K116" s="374"/>
      <c r="L116" s="375"/>
      <c r="M116" s="366"/>
      <c r="N116" s="366"/>
      <c r="O116" s="366"/>
      <c r="P116" s="366">
        <v>1</v>
      </c>
      <c r="Q116" s="366"/>
      <c r="R116" s="366"/>
      <c r="S116" s="366"/>
      <c r="T116" s="366"/>
      <c r="U116" s="366">
        <v>2</v>
      </c>
      <c r="V116" s="366"/>
      <c r="W116" s="366"/>
      <c r="X116" s="185"/>
      <c r="Y116" s="185"/>
      <c r="Z116" s="185"/>
      <c r="AA116" s="185"/>
      <c r="AB116" s="218"/>
      <c r="AC116" s="219">
        <f t="shared" si="5"/>
        <v>3</v>
      </c>
    </row>
    <row r="117" spans="1:29" ht="17.649999999999999" x14ac:dyDescent="0.5">
      <c r="A117" s="628"/>
      <c r="B117" s="622"/>
      <c r="C117" s="622"/>
      <c r="D117" s="625"/>
      <c r="E117" s="15" t="s">
        <v>86</v>
      </c>
      <c r="F117" s="293" t="s">
        <v>46</v>
      </c>
      <c r="G117" s="293" t="s">
        <v>117</v>
      </c>
      <c r="H117" s="288"/>
      <c r="I117" s="360">
        <v>2</v>
      </c>
      <c r="J117" s="196">
        <v>18</v>
      </c>
      <c r="K117" s="291"/>
      <c r="L117" s="288"/>
      <c r="M117" s="222"/>
      <c r="N117" s="222"/>
      <c r="O117" s="222"/>
      <c r="P117" s="338">
        <v>2</v>
      </c>
      <c r="Q117" s="338"/>
      <c r="R117" s="338"/>
      <c r="S117" s="338"/>
      <c r="T117" s="338"/>
      <c r="U117" s="338">
        <v>2</v>
      </c>
      <c r="V117" s="222"/>
      <c r="W117" s="222"/>
      <c r="X117" s="222"/>
      <c r="Y117" s="222"/>
      <c r="Z117" s="222"/>
      <c r="AA117" s="222"/>
      <c r="AB117" s="223"/>
      <c r="AC117" s="312">
        <f t="shared" si="5"/>
        <v>4</v>
      </c>
    </row>
    <row r="118" spans="1:29" ht="17.649999999999999" x14ac:dyDescent="0.5">
      <c r="A118" s="628"/>
      <c r="B118" s="622"/>
      <c r="C118" s="622"/>
      <c r="D118" s="625"/>
      <c r="E118" s="15" t="s">
        <v>86</v>
      </c>
      <c r="F118" s="293" t="s">
        <v>46</v>
      </c>
      <c r="G118" s="293" t="s">
        <v>77</v>
      </c>
      <c r="H118" s="288"/>
      <c r="I118" s="360">
        <v>2</v>
      </c>
      <c r="J118" s="196">
        <v>61</v>
      </c>
      <c r="K118" s="291"/>
      <c r="L118" s="288"/>
      <c r="M118" s="222"/>
      <c r="N118" s="222"/>
      <c r="O118" s="222"/>
      <c r="P118" s="338">
        <v>4</v>
      </c>
      <c r="Q118" s="338"/>
      <c r="R118" s="338"/>
      <c r="S118" s="338"/>
      <c r="T118" s="338"/>
      <c r="U118" s="338">
        <v>8</v>
      </c>
      <c r="V118" s="222"/>
      <c r="W118" s="222"/>
      <c r="X118" s="222"/>
      <c r="Y118" s="222"/>
      <c r="Z118" s="222"/>
      <c r="AA118" s="222"/>
      <c r="AB118" s="223"/>
      <c r="AC118" s="219">
        <f t="shared" si="5"/>
        <v>12</v>
      </c>
    </row>
    <row r="119" spans="1:29" ht="17.649999999999999" x14ac:dyDescent="0.5">
      <c r="A119" s="628"/>
      <c r="B119" s="622"/>
      <c r="C119" s="622"/>
      <c r="D119" s="625"/>
      <c r="E119" s="15" t="s">
        <v>86</v>
      </c>
      <c r="F119" s="293" t="s">
        <v>46</v>
      </c>
      <c r="G119" s="293" t="s">
        <v>75</v>
      </c>
      <c r="H119" s="288"/>
      <c r="I119" s="360">
        <v>2</v>
      </c>
      <c r="J119" s="196">
        <v>9</v>
      </c>
      <c r="K119" s="291"/>
      <c r="L119" s="288"/>
      <c r="M119" s="222"/>
      <c r="N119" s="222"/>
      <c r="O119" s="222"/>
      <c r="P119" s="338">
        <v>1</v>
      </c>
      <c r="Q119" s="338"/>
      <c r="R119" s="338"/>
      <c r="S119" s="338"/>
      <c r="T119" s="338"/>
      <c r="U119" s="338">
        <v>1</v>
      </c>
      <c r="V119" s="222"/>
      <c r="W119" s="222"/>
      <c r="X119" s="222"/>
      <c r="Y119" s="222"/>
      <c r="Z119" s="222"/>
      <c r="AA119" s="222"/>
      <c r="AB119" s="223"/>
      <c r="AC119" s="219">
        <f t="shared" si="5"/>
        <v>2</v>
      </c>
    </row>
    <row r="120" spans="1:29" ht="18" thickBot="1" x14ac:dyDescent="0.5">
      <c r="A120" s="628"/>
      <c r="B120" s="622"/>
      <c r="C120" s="622"/>
      <c r="D120" s="625"/>
      <c r="E120" s="14" t="s">
        <v>35</v>
      </c>
      <c r="F120" s="298"/>
      <c r="G120" s="298"/>
      <c r="H120" s="298"/>
      <c r="I120" s="298"/>
      <c r="J120" s="299"/>
      <c r="K120" s="188">
        <f>SUM(K113:K119)</f>
        <v>8</v>
      </c>
      <c r="L120" s="188">
        <f>SUM(L113:L119)</f>
        <v>8</v>
      </c>
      <c r="M120" s="188"/>
      <c r="N120" s="188"/>
      <c r="O120" s="188"/>
      <c r="P120" s="188">
        <f>SUM(P113:P119)</f>
        <v>9.5</v>
      </c>
      <c r="Q120" s="188"/>
      <c r="R120" s="188"/>
      <c r="S120" s="188"/>
      <c r="T120" s="188"/>
      <c r="U120" s="188">
        <f>SUM(U113:U119)</f>
        <v>16</v>
      </c>
      <c r="V120" s="188"/>
      <c r="W120" s="188"/>
      <c r="X120" s="188"/>
      <c r="Y120" s="239"/>
      <c r="Z120" s="243"/>
      <c r="AA120" s="243"/>
      <c r="AB120" s="244"/>
      <c r="AC120" s="234">
        <f>SUM(K120:AB120)</f>
        <v>41.5</v>
      </c>
    </row>
    <row r="121" spans="1:29" ht="17.649999999999999" thickBot="1" x14ac:dyDescent="0.5">
      <c r="A121" s="628"/>
      <c r="B121" s="622"/>
      <c r="C121" s="622"/>
      <c r="D121" s="625"/>
      <c r="E121" s="66" t="s">
        <v>41</v>
      </c>
      <c r="F121" s="386"/>
      <c r="G121" s="380"/>
      <c r="H121" s="380"/>
      <c r="I121" s="380"/>
      <c r="J121" s="387"/>
      <c r="K121" s="246">
        <f>K120+K112</f>
        <v>68</v>
      </c>
      <c r="L121" s="246">
        <f>L120+L112</f>
        <v>136</v>
      </c>
      <c r="M121" s="246"/>
      <c r="N121" s="246">
        <f>N120+N112</f>
        <v>13</v>
      </c>
      <c r="O121" s="246">
        <f>O120+O112</f>
        <v>2</v>
      </c>
      <c r="P121" s="246">
        <f>P120+P112</f>
        <v>9.5</v>
      </c>
      <c r="Q121" s="246"/>
      <c r="R121" s="246"/>
      <c r="S121" s="246"/>
      <c r="T121" s="246"/>
      <c r="U121" s="246">
        <f>U120+U112</f>
        <v>35</v>
      </c>
      <c r="V121" s="246"/>
      <c r="W121" s="246"/>
      <c r="X121" s="246"/>
      <c r="Y121" s="246"/>
      <c r="Z121" s="246"/>
      <c r="AA121" s="246"/>
      <c r="AB121" s="248"/>
      <c r="AC121" s="249">
        <f>AC112+AC120</f>
        <v>263.5</v>
      </c>
    </row>
    <row r="122" spans="1:29" ht="17.649999999999999" thickBot="1" x14ac:dyDescent="0.5">
      <c r="A122" s="629"/>
      <c r="B122" s="623"/>
      <c r="C122" s="623"/>
      <c r="D122" s="626"/>
      <c r="E122" s="67" t="s">
        <v>42</v>
      </c>
      <c r="F122" s="388"/>
      <c r="G122" s="388"/>
      <c r="H122" s="388"/>
      <c r="I122" s="389"/>
      <c r="J122" s="287"/>
      <c r="K122" s="390">
        <f>K121+K101</f>
        <v>104.02000000000001</v>
      </c>
      <c r="L122" s="247">
        <f>L121+L101</f>
        <v>324.01</v>
      </c>
      <c r="M122" s="247"/>
      <c r="N122" s="247">
        <f>N121+N101</f>
        <v>18</v>
      </c>
      <c r="O122" s="247">
        <f>O121+O101</f>
        <v>4</v>
      </c>
      <c r="P122" s="247">
        <f>P121+P101</f>
        <v>9.5</v>
      </c>
      <c r="Q122" s="247"/>
      <c r="R122" s="247"/>
      <c r="S122" s="247"/>
      <c r="T122" s="247"/>
      <c r="U122" s="247">
        <f>U121+U101</f>
        <v>71</v>
      </c>
      <c r="V122" s="247"/>
      <c r="W122" s="247"/>
      <c r="X122" s="247"/>
      <c r="Y122" s="247"/>
      <c r="Z122" s="246"/>
      <c r="AA122" s="246"/>
      <c r="AB122" s="248"/>
      <c r="AC122" s="249">
        <f>AC121+AC101</f>
        <v>530.53</v>
      </c>
    </row>
    <row r="123" spans="1:29" x14ac:dyDescent="0.45">
      <c r="A123" s="70"/>
      <c r="B123" s="70"/>
      <c r="C123" s="70"/>
      <c r="D123" s="70"/>
      <c r="E123" s="4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27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x14ac:dyDescent="0.45">
      <c r="A124" s="70"/>
      <c r="B124" s="70"/>
      <c r="C124" s="70"/>
      <c r="D124" s="70"/>
      <c r="E124" s="4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x14ac:dyDescent="0.45">
      <c r="A125" s="29"/>
      <c r="B125" s="569" t="s">
        <v>198</v>
      </c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9"/>
      <c r="P125" s="569"/>
      <c r="Q125" s="569"/>
      <c r="R125" s="569"/>
      <c r="S125" s="569"/>
      <c r="T125" s="569"/>
      <c r="U125" s="28"/>
      <c r="V125" s="29"/>
      <c r="W125" s="29"/>
      <c r="X125" s="29"/>
      <c r="Y125" s="29"/>
      <c r="Z125" s="29"/>
      <c r="AA125" s="29"/>
      <c r="AB125" s="29"/>
      <c r="AC125" s="29"/>
    </row>
    <row r="126" spans="1:29" x14ac:dyDescent="0.45">
      <c r="A126" s="31"/>
      <c r="B126" s="31"/>
      <c r="C126" s="31"/>
      <c r="D126" s="31"/>
      <c r="E126" s="33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45">
      <c r="A127" s="31"/>
      <c r="B127" s="31"/>
      <c r="C127" s="31"/>
      <c r="D127" s="31"/>
      <c r="E127" s="33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5"/>
    </row>
    <row r="128" spans="1:29" x14ac:dyDescent="0.45">
      <c r="A128" s="31"/>
      <c r="B128" s="31"/>
      <c r="C128" s="31"/>
      <c r="D128" s="31"/>
      <c r="E128" s="33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4" t="s">
        <v>38</v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5"/>
      <c r="AC128" s="35"/>
    </row>
    <row r="129" spans="1:29" x14ac:dyDescent="0.45">
      <c r="A129" s="31"/>
      <c r="B129" s="31"/>
      <c r="C129" s="31"/>
      <c r="D129" s="31"/>
      <c r="E129" s="33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610"/>
      <c r="S129" s="610"/>
      <c r="T129" s="610"/>
      <c r="U129" s="610"/>
      <c r="V129" s="610"/>
      <c r="W129" s="610"/>
      <c r="X129" s="610"/>
      <c r="Y129" s="610"/>
      <c r="Z129" s="610"/>
      <c r="AA129" s="610"/>
      <c r="AB129" s="36"/>
      <c r="AC129" s="35"/>
    </row>
    <row r="130" spans="1:29" x14ac:dyDescent="0.45">
      <c r="A130" s="31"/>
      <c r="B130" s="31"/>
      <c r="C130" s="31"/>
      <c r="D130" s="31"/>
      <c r="E130" s="33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175"/>
      <c r="S130" s="37" t="s">
        <v>199</v>
      </c>
      <c r="T130" s="37"/>
      <c r="U130" s="37"/>
      <c r="V130" s="37"/>
      <c r="W130" s="37"/>
      <c r="X130" s="37"/>
      <c r="Y130" s="37"/>
      <c r="Z130" s="37"/>
      <c r="AA130" s="38"/>
      <c r="AB130" s="175"/>
      <c r="AC130" s="35"/>
    </row>
    <row r="131" spans="1:29" x14ac:dyDescent="0.45">
      <c r="A131" s="31"/>
      <c r="B131" s="31"/>
      <c r="C131" s="31"/>
      <c r="D131" s="31"/>
      <c r="E131" s="33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35"/>
    </row>
    <row r="132" spans="1:29" x14ac:dyDescent="0.45">
      <c r="A132" s="31"/>
      <c r="B132" s="31"/>
      <c r="C132" s="31"/>
      <c r="D132" s="31"/>
      <c r="E132" s="33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611" t="s">
        <v>39</v>
      </c>
      <c r="S132" s="611"/>
      <c r="T132" s="611"/>
      <c r="U132" s="611"/>
      <c r="V132" s="611"/>
      <c r="W132" s="611"/>
      <c r="X132" s="611"/>
      <c r="Y132" s="611"/>
      <c r="Z132" s="611"/>
      <c r="AA132" s="611"/>
      <c r="AB132" s="611"/>
      <c r="AC132" s="35"/>
    </row>
    <row r="133" spans="1:29" x14ac:dyDescent="0.45">
      <c r="A133" s="31"/>
      <c r="B133" s="31"/>
      <c r="C133" s="31"/>
      <c r="D133" s="31"/>
      <c r="E133" s="33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9"/>
      <c r="S133" s="39"/>
      <c r="T133" s="39"/>
      <c r="U133" s="39"/>
      <c r="V133" s="40"/>
      <c r="W133" s="40"/>
      <c r="X133" s="40"/>
      <c r="Y133" s="40"/>
      <c r="Z133" s="39"/>
      <c r="AA133" s="39"/>
      <c r="AB133" s="39"/>
      <c r="AC133" s="35"/>
    </row>
    <row r="134" spans="1:29" x14ac:dyDescent="0.45">
      <c r="A134" s="31"/>
      <c r="B134" s="31"/>
      <c r="C134" s="31"/>
      <c r="D134" s="31"/>
      <c r="E134" s="33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175"/>
      <c r="S134" s="37" t="s">
        <v>199</v>
      </c>
      <c r="T134" s="37"/>
      <c r="U134" s="37"/>
      <c r="V134" s="37"/>
      <c r="W134" s="37"/>
      <c r="X134" s="37"/>
      <c r="Y134" s="37"/>
      <c r="Z134" s="37"/>
      <c r="AA134" s="38"/>
      <c r="AB134" s="175"/>
      <c r="AC134" s="35"/>
    </row>
    <row r="135" spans="1:29" x14ac:dyDescent="0.45">
      <c r="A135" s="31"/>
      <c r="B135" s="31"/>
      <c r="C135" s="31"/>
      <c r="D135" s="31"/>
      <c r="E135" s="33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5"/>
    </row>
    <row r="136" spans="1:29" x14ac:dyDescent="0.45">
      <c r="A136" s="31"/>
      <c r="B136" s="31"/>
      <c r="C136" s="31"/>
      <c r="D136" s="31"/>
      <c r="E136" s="33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175"/>
      <c r="S136" s="37"/>
      <c r="T136" s="37"/>
      <c r="U136" s="37"/>
      <c r="V136" s="37"/>
      <c r="W136" s="37"/>
      <c r="X136" s="37"/>
      <c r="Y136" s="37"/>
      <c r="Z136" s="37"/>
      <c r="AA136" s="38"/>
      <c r="AB136" s="175"/>
      <c r="AC136" s="35"/>
    </row>
    <row r="137" spans="1:29" x14ac:dyDescent="0.45">
      <c r="A137" s="31"/>
      <c r="B137" s="31"/>
      <c r="C137" s="31"/>
      <c r="D137" s="31"/>
      <c r="E137" s="33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175"/>
      <c r="S137" s="37"/>
      <c r="T137" s="37"/>
      <c r="U137" s="37"/>
      <c r="V137" s="37"/>
      <c r="W137" s="37"/>
      <c r="X137" s="37"/>
      <c r="Y137" s="37"/>
      <c r="Z137" s="37"/>
      <c r="AA137" s="38"/>
      <c r="AB137" s="175"/>
      <c r="AC137" s="35"/>
    </row>
    <row r="138" spans="1:29" x14ac:dyDescent="0.45">
      <c r="A138" s="31"/>
      <c r="B138" s="31"/>
      <c r="C138" s="31"/>
      <c r="D138" s="31"/>
      <c r="E138" s="33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175"/>
      <c r="S138" s="37"/>
      <c r="T138" s="37"/>
      <c r="U138" s="37"/>
      <c r="V138" s="37"/>
      <c r="W138" s="37"/>
      <c r="X138" s="37"/>
      <c r="Y138" s="37"/>
      <c r="Z138" s="37"/>
      <c r="AA138" s="38"/>
      <c r="AB138" s="175"/>
      <c r="AC138" s="35"/>
    </row>
    <row r="139" spans="1:29" ht="24" customHeight="1" x14ac:dyDescent="0.45">
      <c r="A139" s="663" t="s">
        <v>0</v>
      </c>
      <c r="B139" s="663"/>
      <c r="C139" s="663"/>
      <c r="D139" s="663"/>
      <c r="E139" s="663"/>
      <c r="F139" s="663"/>
      <c r="G139" s="663"/>
      <c r="H139" s="663"/>
      <c r="I139" s="663"/>
      <c r="J139" s="663"/>
      <c r="K139" s="663"/>
      <c r="L139" s="663"/>
      <c r="M139" s="663"/>
      <c r="N139" s="663"/>
      <c r="O139" s="663"/>
      <c r="P139" s="663"/>
      <c r="Q139" s="663"/>
      <c r="R139" s="663"/>
      <c r="S139" s="663"/>
      <c r="T139" s="663"/>
      <c r="U139" s="663"/>
      <c r="V139" s="663"/>
      <c r="W139" s="663"/>
      <c r="X139" s="663"/>
      <c r="Y139" s="663"/>
      <c r="Z139" s="663"/>
      <c r="AA139" s="663"/>
      <c r="AB139" s="663"/>
      <c r="AC139" s="663"/>
    </row>
    <row r="140" spans="1:29" ht="16.5" customHeight="1" x14ac:dyDescent="0.45">
      <c r="A140" s="591" t="s">
        <v>174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591"/>
      <c r="AB140" s="591"/>
      <c r="AC140" s="591"/>
    </row>
    <row r="141" spans="1:29" ht="11.25" customHeight="1" thickBot="1" x14ac:dyDescent="0.5">
      <c r="A141" s="3"/>
      <c r="B141" s="3"/>
      <c r="C141" s="3"/>
      <c r="D141" s="3"/>
      <c r="E141" s="4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6"/>
    </row>
    <row r="142" spans="1:29" x14ac:dyDescent="0.45">
      <c r="A142" s="592" t="s">
        <v>1</v>
      </c>
      <c r="B142" s="636" t="s">
        <v>2</v>
      </c>
      <c r="C142" s="636" t="s">
        <v>3</v>
      </c>
      <c r="D142" s="596" t="s">
        <v>4</v>
      </c>
      <c r="E142" s="643" t="s">
        <v>5</v>
      </c>
      <c r="F142" s="616" t="s">
        <v>6</v>
      </c>
      <c r="G142" s="630" t="s">
        <v>7</v>
      </c>
      <c r="H142" s="614" t="s">
        <v>8</v>
      </c>
      <c r="I142" s="616" t="s">
        <v>9</v>
      </c>
      <c r="J142" s="632" t="s">
        <v>10</v>
      </c>
      <c r="K142" s="612" t="s">
        <v>11</v>
      </c>
      <c r="L142" s="613"/>
      <c r="M142" s="613"/>
      <c r="N142" s="613"/>
      <c r="O142" s="613"/>
      <c r="P142" s="613"/>
      <c r="Q142" s="613"/>
      <c r="R142" s="613"/>
      <c r="S142" s="613"/>
      <c r="T142" s="613"/>
      <c r="U142" s="613"/>
      <c r="V142" s="613"/>
      <c r="W142" s="613"/>
      <c r="X142" s="613"/>
      <c r="Y142" s="613"/>
      <c r="Z142" s="613"/>
      <c r="AA142" s="613"/>
      <c r="AB142" s="613"/>
      <c r="AC142" s="634" t="s">
        <v>12</v>
      </c>
    </row>
    <row r="143" spans="1:29" ht="114.75" customHeight="1" thickBot="1" x14ac:dyDescent="0.5">
      <c r="A143" s="593"/>
      <c r="B143" s="637"/>
      <c r="C143" s="637"/>
      <c r="D143" s="597"/>
      <c r="E143" s="644"/>
      <c r="F143" s="617"/>
      <c r="G143" s="631"/>
      <c r="H143" s="615"/>
      <c r="I143" s="617"/>
      <c r="J143" s="633"/>
      <c r="K143" s="7" t="s">
        <v>13</v>
      </c>
      <c r="L143" s="177" t="s">
        <v>14</v>
      </c>
      <c r="M143" s="177" t="s">
        <v>15</v>
      </c>
      <c r="N143" s="177" t="s">
        <v>16</v>
      </c>
      <c r="O143" s="177" t="s">
        <v>17</v>
      </c>
      <c r="P143" s="177" t="s">
        <v>18</v>
      </c>
      <c r="Q143" s="177" t="s">
        <v>19</v>
      </c>
      <c r="R143" s="8" t="s">
        <v>20</v>
      </c>
      <c r="S143" s="177" t="s">
        <v>21</v>
      </c>
      <c r="T143" s="177" t="s">
        <v>22</v>
      </c>
      <c r="U143" s="177" t="s">
        <v>23</v>
      </c>
      <c r="V143" s="177" t="s">
        <v>24</v>
      </c>
      <c r="W143" s="177" t="s">
        <v>25</v>
      </c>
      <c r="X143" s="177" t="s">
        <v>26</v>
      </c>
      <c r="Y143" s="177" t="s">
        <v>27</v>
      </c>
      <c r="Z143" s="177" t="s">
        <v>28</v>
      </c>
      <c r="AA143" s="177" t="s">
        <v>29</v>
      </c>
      <c r="AB143" s="177" t="s">
        <v>30</v>
      </c>
      <c r="AC143" s="635"/>
    </row>
    <row r="144" spans="1:29" ht="13.5" customHeight="1" thickBot="1" x14ac:dyDescent="0.5">
      <c r="A144" s="649" t="s">
        <v>31</v>
      </c>
      <c r="B144" s="650"/>
      <c r="C144" s="650"/>
      <c r="D144" s="650"/>
      <c r="E144" s="619"/>
      <c r="F144" s="650"/>
      <c r="G144" s="650"/>
      <c r="H144" s="650"/>
      <c r="I144" s="650"/>
      <c r="J144" s="650"/>
      <c r="K144" s="650"/>
      <c r="L144" s="650"/>
      <c r="M144" s="650"/>
      <c r="N144" s="650"/>
      <c r="O144" s="650"/>
      <c r="P144" s="650"/>
      <c r="Q144" s="650"/>
      <c r="R144" s="650"/>
      <c r="S144" s="650"/>
      <c r="T144" s="650"/>
      <c r="U144" s="650"/>
      <c r="V144" s="650"/>
      <c r="W144" s="650"/>
      <c r="X144" s="650"/>
      <c r="Y144" s="650"/>
      <c r="Z144" s="650"/>
      <c r="AA144" s="650"/>
      <c r="AB144" s="650"/>
      <c r="AC144" s="620"/>
    </row>
    <row r="145" spans="1:29" ht="17.649999999999999" x14ac:dyDescent="0.45">
      <c r="A145" s="627">
        <v>3</v>
      </c>
      <c r="B145" s="622" t="s">
        <v>149</v>
      </c>
      <c r="C145" s="622" t="s">
        <v>50</v>
      </c>
      <c r="D145" s="625">
        <v>1</v>
      </c>
      <c r="E145" s="62" t="s">
        <v>86</v>
      </c>
      <c r="F145" s="311" t="s">
        <v>43</v>
      </c>
      <c r="G145" s="311" t="s">
        <v>138</v>
      </c>
      <c r="H145" s="311"/>
      <c r="I145" s="311">
        <v>4</v>
      </c>
      <c r="J145" s="194">
        <v>8</v>
      </c>
      <c r="K145" s="222">
        <v>1.78</v>
      </c>
      <c r="L145" s="222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279"/>
      <c r="AC145" s="280">
        <f t="shared" ref="AC145:AC176" si="6">SUM(K145:AB145)</f>
        <v>1.78</v>
      </c>
    </row>
    <row r="146" spans="1:29" ht="17.649999999999999" x14ac:dyDescent="0.45">
      <c r="A146" s="628"/>
      <c r="B146" s="622"/>
      <c r="C146" s="622"/>
      <c r="D146" s="625"/>
      <c r="E146" s="15" t="s">
        <v>86</v>
      </c>
      <c r="F146" s="288" t="s">
        <v>43</v>
      </c>
      <c r="G146" s="293" t="s">
        <v>139</v>
      </c>
      <c r="H146" s="293"/>
      <c r="I146" s="293">
        <v>4</v>
      </c>
      <c r="J146" s="196">
        <v>3</v>
      </c>
      <c r="K146" s="222">
        <v>1.7777777777777779</v>
      </c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3"/>
      <c r="AC146" s="219">
        <f t="shared" si="6"/>
        <v>1.7777777777777779</v>
      </c>
    </row>
    <row r="147" spans="1:29" ht="17.649999999999999" x14ac:dyDescent="0.45">
      <c r="A147" s="628"/>
      <c r="B147" s="622"/>
      <c r="C147" s="622"/>
      <c r="D147" s="625"/>
      <c r="E147" s="15" t="s">
        <v>86</v>
      </c>
      <c r="F147" s="288" t="s">
        <v>43</v>
      </c>
      <c r="G147" s="293" t="s">
        <v>121</v>
      </c>
      <c r="H147" s="293"/>
      <c r="I147" s="293">
        <v>4</v>
      </c>
      <c r="J147" s="196">
        <v>20</v>
      </c>
      <c r="K147" s="222">
        <v>1.7777777777777779</v>
      </c>
      <c r="L147" s="222">
        <v>16</v>
      </c>
      <c r="M147" s="222"/>
      <c r="N147" s="222"/>
      <c r="O147" s="222"/>
      <c r="P147" s="222"/>
      <c r="Q147" s="222"/>
      <c r="R147" s="222"/>
      <c r="S147" s="222"/>
      <c r="T147" s="222"/>
      <c r="U147" s="222">
        <v>1</v>
      </c>
      <c r="V147" s="222"/>
      <c r="W147" s="222"/>
      <c r="X147" s="222"/>
      <c r="Y147" s="222"/>
      <c r="Z147" s="222"/>
      <c r="AA147" s="222"/>
      <c r="AB147" s="223"/>
      <c r="AC147" s="219">
        <f t="shared" si="6"/>
        <v>18.777777777777779</v>
      </c>
    </row>
    <row r="148" spans="1:29" ht="17.649999999999999" x14ac:dyDescent="0.45">
      <c r="A148" s="628"/>
      <c r="B148" s="622"/>
      <c r="C148" s="622"/>
      <c r="D148" s="625"/>
      <c r="E148" s="15" t="s">
        <v>86</v>
      </c>
      <c r="F148" s="288" t="s">
        <v>43</v>
      </c>
      <c r="G148" s="293" t="s">
        <v>140</v>
      </c>
      <c r="H148" s="293"/>
      <c r="I148" s="293">
        <v>4</v>
      </c>
      <c r="J148" s="196">
        <v>15</v>
      </c>
      <c r="K148" s="222">
        <v>1.7777777777777779</v>
      </c>
      <c r="L148" s="222">
        <v>8</v>
      </c>
      <c r="M148" s="222"/>
      <c r="N148" s="222"/>
      <c r="O148" s="222"/>
      <c r="P148" s="222"/>
      <c r="Q148" s="222"/>
      <c r="R148" s="222"/>
      <c r="S148" s="222"/>
      <c r="T148" s="222"/>
      <c r="U148" s="222">
        <v>1</v>
      </c>
      <c r="V148" s="222"/>
      <c r="W148" s="222"/>
      <c r="X148" s="222"/>
      <c r="Y148" s="222"/>
      <c r="Z148" s="222"/>
      <c r="AA148" s="222"/>
      <c r="AB148" s="223"/>
      <c r="AC148" s="219">
        <f t="shared" si="6"/>
        <v>10.777777777777779</v>
      </c>
    </row>
    <row r="149" spans="1:29" ht="17.649999999999999" x14ac:dyDescent="0.45">
      <c r="A149" s="628"/>
      <c r="B149" s="622"/>
      <c r="C149" s="622"/>
      <c r="D149" s="625"/>
      <c r="E149" s="15" t="s">
        <v>86</v>
      </c>
      <c r="F149" s="288" t="s">
        <v>43</v>
      </c>
      <c r="G149" s="293" t="s">
        <v>141</v>
      </c>
      <c r="H149" s="293"/>
      <c r="I149" s="293">
        <v>4</v>
      </c>
      <c r="J149" s="196">
        <v>2</v>
      </c>
      <c r="K149" s="222">
        <v>1.7777777777777779</v>
      </c>
      <c r="L149" s="222"/>
      <c r="M149" s="222"/>
      <c r="N149" s="222"/>
      <c r="O149" s="222"/>
      <c r="P149" s="222"/>
      <c r="Q149" s="222"/>
      <c r="R149" s="222"/>
      <c r="S149" s="222"/>
      <c r="T149" s="222"/>
      <c r="U149" s="222">
        <v>1</v>
      </c>
      <c r="V149" s="222"/>
      <c r="W149" s="222"/>
      <c r="X149" s="222"/>
      <c r="Y149" s="222"/>
      <c r="Z149" s="222"/>
      <c r="AA149" s="222"/>
      <c r="AB149" s="223"/>
      <c r="AC149" s="219">
        <f t="shared" si="6"/>
        <v>2.7777777777777777</v>
      </c>
    </row>
    <row r="150" spans="1:29" ht="17.649999999999999" x14ac:dyDescent="0.45">
      <c r="A150" s="628"/>
      <c r="B150" s="622"/>
      <c r="C150" s="622"/>
      <c r="D150" s="625"/>
      <c r="E150" s="15" t="s">
        <v>86</v>
      </c>
      <c r="F150" s="288" t="s">
        <v>43</v>
      </c>
      <c r="G150" s="293" t="s">
        <v>142</v>
      </c>
      <c r="H150" s="293"/>
      <c r="I150" s="293">
        <v>4</v>
      </c>
      <c r="J150" s="196">
        <v>20</v>
      </c>
      <c r="K150" s="222">
        <v>1.7777777777777779</v>
      </c>
      <c r="L150" s="222">
        <v>16</v>
      </c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3"/>
      <c r="AC150" s="219">
        <f t="shared" si="6"/>
        <v>17.777777777777779</v>
      </c>
    </row>
    <row r="151" spans="1:29" ht="17.649999999999999" x14ac:dyDescent="0.45">
      <c r="A151" s="628"/>
      <c r="B151" s="622"/>
      <c r="C151" s="622"/>
      <c r="D151" s="625"/>
      <c r="E151" s="15" t="s">
        <v>86</v>
      </c>
      <c r="F151" s="288" t="s">
        <v>43</v>
      </c>
      <c r="G151" s="293" t="s">
        <v>143</v>
      </c>
      <c r="H151" s="293"/>
      <c r="I151" s="293">
        <v>4</v>
      </c>
      <c r="J151" s="196">
        <v>7</v>
      </c>
      <c r="K151" s="222">
        <v>1.7777777777777779</v>
      </c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3"/>
      <c r="AC151" s="219">
        <f t="shared" si="6"/>
        <v>1.7777777777777779</v>
      </c>
    </row>
    <row r="152" spans="1:29" ht="17.649999999999999" x14ac:dyDescent="0.45">
      <c r="A152" s="628"/>
      <c r="B152" s="622"/>
      <c r="C152" s="622"/>
      <c r="D152" s="625"/>
      <c r="E152" s="15" t="s">
        <v>86</v>
      </c>
      <c r="F152" s="288" t="s">
        <v>43</v>
      </c>
      <c r="G152" s="293" t="s">
        <v>144</v>
      </c>
      <c r="H152" s="293"/>
      <c r="I152" s="293">
        <v>4</v>
      </c>
      <c r="J152" s="196">
        <v>12</v>
      </c>
      <c r="K152" s="222">
        <v>1.7777777777777779</v>
      </c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3"/>
      <c r="AC152" s="219">
        <f t="shared" si="6"/>
        <v>1.7777777777777779</v>
      </c>
    </row>
    <row r="153" spans="1:29" ht="17.649999999999999" x14ac:dyDescent="0.45">
      <c r="A153" s="628"/>
      <c r="B153" s="622"/>
      <c r="C153" s="622"/>
      <c r="D153" s="625"/>
      <c r="E153" s="15" t="s">
        <v>86</v>
      </c>
      <c r="F153" s="288" t="s">
        <v>43</v>
      </c>
      <c r="G153" s="293" t="s">
        <v>120</v>
      </c>
      <c r="H153" s="293"/>
      <c r="I153" s="293">
        <v>4</v>
      </c>
      <c r="J153" s="196">
        <v>37</v>
      </c>
      <c r="K153" s="222">
        <v>1.7777777777777779</v>
      </c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3"/>
      <c r="AC153" s="219">
        <f t="shared" si="6"/>
        <v>1.7777777777777779</v>
      </c>
    </row>
    <row r="154" spans="1:29" ht="17.649999999999999" x14ac:dyDescent="0.45">
      <c r="A154" s="628"/>
      <c r="B154" s="622"/>
      <c r="C154" s="622"/>
      <c r="D154" s="625"/>
      <c r="E154" s="15" t="s">
        <v>86</v>
      </c>
      <c r="F154" s="288" t="s">
        <v>43</v>
      </c>
      <c r="G154" s="288" t="s">
        <v>79</v>
      </c>
      <c r="H154" s="96"/>
      <c r="I154" s="288">
        <v>2</v>
      </c>
      <c r="J154" s="196">
        <v>16</v>
      </c>
      <c r="K154" s="222">
        <v>1.7777777777777779</v>
      </c>
      <c r="L154" s="222">
        <v>4</v>
      </c>
      <c r="M154" s="222"/>
      <c r="N154" s="222"/>
      <c r="O154" s="222"/>
      <c r="P154" s="222"/>
      <c r="Q154" s="222"/>
      <c r="R154" s="222"/>
      <c r="S154" s="222"/>
      <c r="T154" s="222"/>
      <c r="U154" s="222">
        <v>1</v>
      </c>
      <c r="V154" s="222"/>
      <c r="W154" s="222"/>
      <c r="X154" s="222"/>
      <c r="Y154" s="222"/>
      <c r="Z154" s="222"/>
      <c r="AA154" s="222"/>
      <c r="AB154" s="223"/>
      <c r="AC154" s="219">
        <f t="shared" si="6"/>
        <v>6.7777777777777777</v>
      </c>
    </row>
    <row r="155" spans="1:29" ht="17.649999999999999" x14ac:dyDescent="0.45">
      <c r="A155" s="628"/>
      <c r="B155" s="622"/>
      <c r="C155" s="622"/>
      <c r="D155" s="625"/>
      <c r="E155" s="15" t="s">
        <v>86</v>
      </c>
      <c r="F155" s="288" t="s">
        <v>43</v>
      </c>
      <c r="G155" s="288" t="s">
        <v>168</v>
      </c>
      <c r="H155" s="96"/>
      <c r="I155" s="288">
        <v>1</v>
      </c>
      <c r="J155" s="196">
        <v>3</v>
      </c>
      <c r="K155" s="222">
        <v>2</v>
      </c>
      <c r="L155" s="222">
        <v>4</v>
      </c>
      <c r="M155" s="222"/>
      <c r="N155" s="222"/>
      <c r="O155" s="222"/>
      <c r="P155" s="222"/>
      <c r="Q155" s="222"/>
      <c r="R155" s="222"/>
      <c r="S155" s="222"/>
      <c r="T155" s="222"/>
      <c r="U155" s="222">
        <v>1</v>
      </c>
      <c r="V155" s="222"/>
      <c r="W155" s="222"/>
      <c r="X155" s="222"/>
      <c r="Y155" s="222"/>
      <c r="Z155" s="222"/>
      <c r="AA155" s="222"/>
      <c r="AB155" s="223"/>
      <c r="AC155" s="219">
        <f t="shared" si="6"/>
        <v>7</v>
      </c>
    </row>
    <row r="156" spans="1:29" ht="17.649999999999999" x14ac:dyDescent="0.45">
      <c r="A156" s="628"/>
      <c r="B156" s="622"/>
      <c r="C156" s="622"/>
      <c r="D156" s="625"/>
      <c r="E156" s="15" t="s">
        <v>86</v>
      </c>
      <c r="F156" s="288" t="s">
        <v>43</v>
      </c>
      <c r="G156" s="288" t="s">
        <v>78</v>
      </c>
      <c r="H156" s="96"/>
      <c r="I156" s="288">
        <v>2</v>
      </c>
      <c r="J156" s="196" t="s">
        <v>190</v>
      </c>
      <c r="K156" s="222">
        <v>1.7777777777777779</v>
      </c>
      <c r="L156" s="222">
        <v>8</v>
      </c>
      <c r="M156" s="222"/>
      <c r="N156" s="222"/>
      <c r="O156" s="222"/>
      <c r="P156" s="222"/>
      <c r="Q156" s="222"/>
      <c r="R156" s="222"/>
      <c r="S156" s="222"/>
      <c r="T156" s="222"/>
      <c r="U156" s="222">
        <v>3</v>
      </c>
      <c r="V156" s="222"/>
      <c r="W156" s="222"/>
      <c r="X156" s="222"/>
      <c r="Y156" s="222"/>
      <c r="Z156" s="222"/>
      <c r="AA156" s="222"/>
      <c r="AB156" s="223"/>
      <c r="AC156" s="219">
        <f t="shared" si="6"/>
        <v>12.777777777777779</v>
      </c>
    </row>
    <row r="157" spans="1:29" ht="17.649999999999999" x14ac:dyDescent="0.45">
      <c r="A157" s="628"/>
      <c r="B157" s="622"/>
      <c r="C157" s="622"/>
      <c r="D157" s="625"/>
      <c r="E157" s="15" t="s">
        <v>86</v>
      </c>
      <c r="F157" s="288" t="s">
        <v>43</v>
      </c>
      <c r="G157" s="288" t="s">
        <v>169</v>
      </c>
      <c r="H157" s="96"/>
      <c r="I157" s="288">
        <v>1</v>
      </c>
      <c r="J157" s="196">
        <v>8</v>
      </c>
      <c r="K157" s="222">
        <v>2.285714285714286</v>
      </c>
      <c r="L157" s="222">
        <v>16</v>
      </c>
      <c r="M157" s="222"/>
      <c r="N157" s="222"/>
      <c r="O157" s="222"/>
      <c r="P157" s="222"/>
      <c r="Q157" s="222"/>
      <c r="R157" s="222"/>
      <c r="S157" s="222"/>
      <c r="T157" s="222"/>
      <c r="U157" s="222">
        <v>1</v>
      </c>
      <c r="V157" s="222"/>
      <c r="W157" s="222"/>
      <c r="X157" s="222"/>
      <c r="Y157" s="222"/>
      <c r="Z157" s="222"/>
      <c r="AA157" s="222"/>
      <c r="AB157" s="223"/>
      <c r="AC157" s="219">
        <f t="shared" si="6"/>
        <v>19.285714285714285</v>
      </c>
    </row>
    <row r="158" spans="1:29" ht="17.649999999999999" x14ac:dyDescent="0.45">
      <c r="A158" s="628"/>
      <c r="B158" s="622"/>
      <c r="C158" s="622"/>
      <c r="D158" s="625"/>
      <c r="E158" s="15" t="s">
        <v>86</v>
      </c>
      <c r="F158" s="288" t="s">
        <v>43</v>
      </c>
      <c r="G158" s="288" t="s">
        <v>80</v>
      </c>
      <c r="H158" s="96"/>
      <c r="I158" s="288">
        <v>2</v>
      </c>
      <c r="J158" s="196">
        <v>6</v>
      </c>
      <c r="K158" s="222">
        <v>1.7777777777777779</v>
      </c>
      <c r="L158" s="222">
        <v>4</v>
      </c>
      <c r="M158" s="222"/>
      <c r="N158" s="222"/>
      <c r="O158" s="222"/>
      <c r="P158" s="222"/>
      <c r="Q158" s="222"/>
      <c r="R158" s="222"/>
      <c r="S158" s="222"/>
      <c r="T158" s="222"/>
      <c r="U158" s="222">
        <v>1</v>
      </c>
      <c r="V158" s="222"/>
      <c r="W158" s="222"/>
      <c r="X158" s="222"/>
      <c r="Y158" s="222"/>
      <c r="Z158" s="222"/>
      <c r="AA158" s="222"/>
      <c r="AB158" s="223"/>
      <c r="AC158" s="219">
        <f t="shared" si="6"/>
        <v>6.7777777777777777</v>
      </c>
    </row>
    <row r="159" spans="1:29" ht="17.649999999999999" x14ac:dyDescent="0.45">
      <c r="A159" s="628"/>
      <c r="B159" s="622"/>
      <c r="C159" s="622"/>
      <c r="D159" s="625"/>
      <c r="E159" s="15" t="s">
        <v>86</v>
      </c>
      <c r="F159" s="288" t="s">
        <v>43</v>
      </c>
      <c r="G159" s="288" t="s">
        <v>170</v>
      </c>
      <c r="H159" s="96"/>
      <c r="I159" s="288">
        <v>1</v>
      </c>
      <c r="J159" s="196">
        <v>2</v>
      </c>
      <c r="K159" s="222">
        <v>2.285714285714286</v>
      </c>
      <c r="L159" s="222">
        <v>16</v>
      </c>
      <c r="M159" s="222"/>
      <c r="N159" s="222"/>
      <c r="O159" s="222"/>
      <c r="P159" s="222"/>
      <c r="Q159" s="222"/>
      <c r="R159" s="222"/>
      <c r="S159" s="222"/>
      <c r="T159" s="222"/>
      <c r="U159" s="222">
        <v>1</v>
      </c>
      <c r="V159" s="222"/>
      <c r="W159" s="222"/>
      <c r="X159" s="222"/>
      <c r="Y159" s="222"/>
      <c r="Z159" s="222"/>
      <c r="AA159" s="222"/>
      <c r="AB159" s="223"/>
      <c r="AC159" s="219">
        <f t="shared" si="6"/>
        <v>19.285714285714285</v>
      </c>
    </row>
    <row r="160" spans="1:29" ht="17.649999999999999" x14ac:dyDescent="0.45">
      <c r="A160" s="628"/>
      <c r="B160" s="622"/>
      <c r="C160" s="622"/>
      <c r="D160" s="625"/>
      <c r="E160" s="15" t="s">
        <v>86</v>
      </c>
      <c r="F160" s="288" t="s">
        <v>43</v>
      </c>
      <c r="G160" s="288" t="s">
        <v>145</v>
      </c>
      <c r="H160" s="96"/>
      <c r="I160" s="288">
        <v>2</v>
      </c>
      <c r="J160" s="196">
        <v>4</v>
      </c>
      <c r="K160" s="222">
        <v>1.7777777777777779</v>
      </c>
      <c r="L160" s="222">
        <v>4</v>
      </c>
      <c r="M160" s="222"/>
      <c r="N160" s="222"/>
      <c r="O160" s="222"/>
      <c r="P160" s="222"/>
      <c r="Q160" s="222"/>
      <c r="R160" s="222"/>
      <c r="S160" s="222"/>
      <c r="T160" s="222"/>
      <c r="U160" s="222">
        <v>1</v>
      </c>
      <c r="V160" s="222"/>
      <c r="W160" s="222"/>
      <c r="X160" s="222"/>
      <c r="Y160" s="222"/>
      <c r="Z160" s="222"/>
      <c r="AA160" s="222"/>
      <c r="AB160" s="223"/>
      <c r="AC160" s="219">
        <f t="shared" si="6"/>
        <v>6.7777777777777777</v>
      </c>
    </row>
    <row r="161" spans="1:29" ht="17.649999999999999" x14ac:dyDescent="0.45">
      <c r="A161" s="628"/>
      <c r="B161" s="622"/>
      <c r="C161" s="622"/>
      <c r="D161" s="625"/>
      <c r="E161" s="15" t="s">
        <v>86</v>
      </c>
      <c r="F161" s="288" t="s">
        <v>43</v>
      </c>
      <c r="G161" s="288" t="s">
        <v>81</v>
      </c>
      <c r="H161" s="96"/>
      <c r="I161" s="288">
        <v>2</v>
      </c>
      <c r="J161" s="196">
        <v>57</v>
      </c>
      <c r="K161" s="222">
        <v>2.285714285714286</v>
      </c>
      <c r="L161" s="222">
        <v>32</v>
      </c>
      <c r="M161" s="222"/>
      <c r="N161" s="222"/>
      <c r="O161" s="222"/>
      <c r="P161" s="222"/>
      <c r="Q161" s="222"/>
      <c r="R161" s="222"/>
      <c r="S161" s="222"/>
      <c r="T161" s="222"/>
      <c r="U161" s="222">
        <v>4</v>
      </c>
      <c r="V161" s="222"/>
      <c r="W161" s="222"/>
      <c r="X161" s="222"/>
      <c r="Y161" s="222"/>
      <c r="Z161" s="222"/>
      <c r="AA161" s="222"/>
      <c r="AB161" s="223"/>
      <c r="AC161" s="219">
        <f t="shared" si="6"/>
        <v>38.285714285714285</v>
      </c>
    </row>
    <row r="162" spans="1:29" ht="17.649999999999999" x14ac:dyDescent="0.5">
      <c r="A162" s="628"/>
      <c r="B162" s="622"/>
      <c r="C162" s="622"/>
      <c r="D162" s="625"/>
      <c r="E162" s="15" t="s">
        <v>86</v>
      </c>
      <c r="F162" s="288" t="s">
        <v>43</v>
      </c>
      <c r="G162" s="391" t="s">
        <v>150</v>
      </c>
      <c r="H162" s="392"/>
      <c r="I162" s="294" t="s">
        <v>45</v>
      </c>
      <c r="J162" s="198">
        <v>10</v>
      </c>
      <c r="K162" s="393">
        <v>1</v>
      </c>
      <c r="L162" s="185">
        <v>5.28</v>
      </c>
      <c r="M162" s="185"/>
      <c r="N162" s="185"/>
      <c r="O162" s="185"/>
      <c r="P162" s="185"/>
      <c r="Q162" s="185"/>
      <c r="R162" s="185"/>
      <c r="S162" s="185"/>
      <c r="T162" s="185"/>
      <c r="U162" s="185">
        <v>1</v>
      </c>
      <c r="V162" s="185"/>
      <c r="W162" s="185"/>
      <c r="X162" s="185"/>
      <c r="Y162" s="185"/>
      <c r="Z162" s="185"/>
      <c r="AA162" s="185"/>
      <c r="AB162" s="218"/>
      <c r="AC162" s="219">
        <f t="shared" si="6"/>
        <v>7.28</v>
      </c>
    </row>
    <row r="163" spans="1:29" ht="17.649999999999999" x14ac:dyDescent="0.5">
      <c r="A163" s="628"/>
      <c r="B163" s="622"/>
      <c r="C163" s="622"/>
      <c r="D163" s="625"/>
      <c r="E163" s="15" t="s">
        <v>86</v>
      </c>
      <c r="F163" s="288" t="s">
        <v>43</v>
      </c>
      <c r="G163" s="391" t="s">
        <v>189</v>
      </c>
      <c r="H163" s="392"/>
      <c r="I163" s="217">
        <v>2</v>
      </c>
      <c r="J163" s="198">
        <v>7</v>
      </c>
      <c r="K163" s="393">
        <v>1</v>
      </c>
      <c r="L163" s="185">
        <v>4</v>
      </c>
      <c r="M163" s="185"/>
      <c r="N163" s="185"/>
      <c r="O163" s="185"/>
      <c r="P163" s="185"/>
      <c r="Q163" s="185"/>
      <c r="R163" s="185"/>
      <c r="S163" s="185"/>
      <c r="T163" s="185"/>
      <c r="U163" s="185">
        <v>1</v>
      </c>
      <c r="V163" s="185"/>
      <c r="W163" s="185"/>
      <c r="X163" s="185"/>
      <c r="Y163" s="226"/>
      <c r="Z163" s="185"/>
      <c r="AA163" s="226"/>
      <c r="AB163" s="218"/>
      <c r="AC163" s="219">
        <f>SUM(K163:AB163)</f>
        <v>6</v>
      </c>
    </row>
    <row r="164" spans="1:29" ht="17.649999999999999" x14ac:dyDescent="0.5">
      <c r="A164" s="628"/>
      <c r="B164" s="622"/>
      <c r="C164" s="622"/>
      <c r="D164" s="625"/>
      <c r="E164" s="15" t="s">
        <v>86</v>
      </c>
      <c r="F164" s="288" t="s">
        <v>43</v>
      </c>
      <c r="G164" s="391" t="s">
        <v>151</v>
      </c>
      <c r="H164" s="392"/>
      <c r="I164" s="217">
        <v>2</v>
      </c>
      <c r="J164" s="198">
        <v>7</v>
      </c>
      <c r="K164" s="393">
        <v>1</v>
      </c>
      <c r="L164" s="185">
        <v>4</v>
      </c>
      <c r="M164" s="185"/>
      <c r="N164" s="185"/>
      <c r="O164" s="185"/>
      <c r="P164" s="185"/>
      <c r="Q164" s="185"/>
      <c r="R164" s="185"/>
      <c r="S164" s="185"/>
      <c r="T164" s="185"/>
      <c r="U164" s="185">
        <v>1</v>
      </c>
      <c r="V164" s="185"/>
      <c r="W164" s="185"/>
      <c r="X164" s="185"/>
      <c r="Y164" s="226"/>
      <c r="Z164" s="185"/>
      <c r="AA164" s="226"/>
      <c r="AB164" s="218"/>
      <c r="AC164" s="219">
        <f t="shared" si="6"/>
        <v>6</v>
      </c>
    </row>
    <row r="165" spans="1:29" ht="17.649999999999999" x14ac:dyDescent="0.5">
      <c r="A165" s="628"/>
      <c r="B165" s="622"/>
      <c r="C165" s="622"/>
      <c r="D165" s="625"/>
      <c r="E165" s="15" t="s">
        <v>86</v>
      </c>
      <c r="F165" s="288" t="s">
        <v>43</v>
      </c>
      <c r="G165" s="391" t="s">
        <v>107</v>
      </c>
      <c r="H165" s="392"/>
      <c r="I165" s="217">
        <v>2</v>
      </c>
      <c r="J165" s="198">
        <v>10</v>
      </c>
      <c r="K165" s="393">
        <v>1</v>
      </c>
      <c r="L165" s="185">
        <v>4</v>
      </c>
      <c r="M165" s="185"/>
      <c r="N165" s="185"/>
      <c r="O165" s="185"/>
      <c r="P165" s="185"/>
      <c r="Q165" s="185"/>
      <c r="R165" s="185"/>
      <c r="S165" s="185"/>
      <c r="T165" s="185"/>
      <c r="U165" s="185">
        <v>1</v>
      </c>
      <c r="V165" s="185"/>
      <c r="W165" s="185"/>
      <c r="X165" s="185"/>
      <c r="Y165" s="226"/>
      <c r="Z165" s="185"/>
      <c r="AA165" s="226"/>
      <c r="AB165" s="218"/>
      <c r="AC165" s="219">
        <f t="shared" si="6"/>
        <v>6</v>
      </c>
    </row>
    <row r="166" spans="1:29" ht="17.649999999999999" x14ac:dyDescent="0.5">
      <c r="A166" s="628"/>
      <c r="B166" s="622"/>
      <c r="C166" s="622"/>
      <c r="D166" s="625"/>
      <c r="E166" s="15" t="s">
        <v>86</v>
      </c>
      <c r="F166" s="288" t="s">
        <v>43</v>
      </c>
      <c r="G166" s="391" t="s">
        <v>106</v>
      </c>
      <c r="H166" s="392"/>
      <c r="I166" s="217">
        <v>2</v>
      </c>
      <c r="J166" s="198">
        <v>12</v>
      </c>
      <c r="K166" s="393">
        <v>1</v>
      </c>
      <c r="L166" s="185">
        <v>5.333333333333333</v>
      </c>
      <c r="M166" s="185"/>
      <c r="N166" s="185"/>
      <c r="O166" s="185"/>
      <c r="P166" s="185"/>
      <c r="Q166" s="185"/>
      <c r="R166" s="185"/>
      <c r="S166" s="185"/>
      <c r="T166" s="185"/>
      <c r="U166" s="185">
        <v>1</v>
      </c>
      <c r="V166" s="185"/>
      <c r="W166" s="185"/>
      <c r="X166" s="185"/>
      <c r="Y166" s="226"/>
      <c r="Z166" s="185"/>
      <c r="AA166" s="226"/>
      <c r="AB166" s="218"/>
      <c r="AC166" s="219">
        <f t="shared" si="6"/>
        <v>7.333333333333333</v>
      </c>
    </row>
    <row r="167" spans="1:29" ht="17.649999999999999" x14ac:dyDescent="0.5">
      <c r="A167" s="628"/>
      <c r="B167" s="622"/>
      <c r="C167" s="622"/>
      <c r="D167" s="625"/>
      <c r="E167" s="15" t="s">
        <v>86</v>
      </c>
      <c r="F167" s="288" t="s">
        <v>43</v>
      </c>
      <c r="G167" s="391" t="s">
        <v>105</v>
      </c>
      <c r="H167" s="392"/>
      <c r="I167" s="217">
        <v>2</v>
      </c>
      <c r="J167" s="198">
        <v>3</v>
      </c>
      <c r="K167" s="393">
        <v>1</v>
      </c>
      <c r="L167" s="185">
        <v>5.333333333333333</v>
      </c>
      <c r="M167" s="185"/>
      <c r="N167" s="185"/>
      <c r="O167" s="185"/>
      <c r="P167" s="185"/>
      <c r="Q167" s="185"/>
      <c r="R167" s="185"/>
      <c r="S167" s="185"/>
      <c r="T167" s="185"/>
      <c r="U167" s="185">
        <v>1</v>
      </c>
      <c r="V167" s="185"/>
      <c r="W167" s="185"/>
      <c r="X167" s="185"/>
      <c r="Y167" s="226"/>
      <c r="Z167" s="185"/>
      <c r="AA167" s="226"/>
      <c r="AB167" s="218"/>
      <c r="AC167" s="219">
        <f t="shared" si="6"/>
        <v>7.333333333333333</v>
      </c>
    </row>
    <row r="168" spans="1:29" ht="17.649999999999999" x14ac:dyDescent="0.5">
      <c r="A168" s="628"/>
      <c r="B168" s="622"/>
      <c r="C168" s="622"/>
      <c r="D168" s="625"/>
      <c r="E168" s="15" t="s">
        <v>86</v>
      </c>
      <c r="F168" s="288" t="s">
        <v>43</v>
      </c>
      <c r="G168" s="391" t="s">
        <v>152</v>
      </c>
      <c r="H168" s="392"/>
      <c r="I168" s="217">
        <v>2</v>
      </c>
      <c r="J168" s="198">
        <v>2</v>
      </c>
      <c r="K168" s="393">
        <v>1</v>
      </c>
      <c r="L168" s="185">
        <v>5.333333333333333</v>
      </c>
      <c r="M168" s="185"/>
      <c r="N168" s="185"/>
      <c r="O168" s="185"/>
      <c r="P168" s="185"/>
      <c r="Q168" s="185"/>
      <c r="R168" s="185"/>
      <c r="S168" s="185"/>
      <c r="T168" s="185"/>
      <c r="U168" s="185">
        <v>1</v>
      </c>
      <c r="V168" s="185"/>
      <c r="W168" s="185"/>
      <c r="X168" s="185"/>
      <c r="Y168" s="226"/>
      <c r="Z168" s="185"/>
      <c r="AA168" s="226"/>
      <c r="AB168" s="218"/>
      <c r="AC168" s="219">
        <f t="shared" si="6"/>
        <v>7.333333333333333</v>
      </c>
    </row>
    <row r="169" spans="1:29" ht="17.649999999999999" x14ac:dyDescent="0.5">
      <c r="A169" s="628"/>
      <c r="B169" s="622"/>
      <c r="C169" s="622"/>
      <c r="D169" s="625"/>
      <c r="E169" s="15" t="s">
        <v>86</v>
      </c>
      <c r="F169" s="288" t="s">
        <v>43</v>
      </c>
      <c r="G169" s="391" t="s">
        <v>103</v>
      </c>
      <c r="H169" s="392"/>
      <c r="I169" s="217">
        <v>2</v>
      </c>
      <c r="J169" s="198">
        <v>2</v>
      </c>
      <c r="K169" s="393">
        <v>1</v>
      </c>
      <c r="L169" s="185">
        <v>4</v>
      </c>
      <c r="M169" s="185"/>
      <c r="N169" s="185"/>
      <c r="O169" s="185"/>
      <c r="P169" s="185"/>
      <c r="Q169" s="185"/>
      <c r="R169" s="185"/>
      <c r="S169" s="185"/>
      <c r="T169" s="185"/>
      <c r="U169" s="185">
        <v>1</v>
      </c>
      <c r="V169" s="185"/>
      <c r="W169" s="185"/>
      <c r="X169" s="185"/>
      <c r="Y169" s="226"/>
      <c r="Z169" s="185"/>
      <c r="AA169" s="226"/>
      <c r="AB169" s="218"/>
      <c r="AC169" s="219">
        <f t="shared" si="6"/>
        <v>6</v>
      </c>
    </row>
    <row r="170" spans="1:29" ht="17.649999999999999" x14ac:dyDescent="0.5">
      <c r="A170" s="628"/>
      <c r="B170" s="622"/>
      <c r="C170" s="622"/>
      <c r="D170" s="625"/>
      <c r="E170" s="15" t="s">
        <v>86</v>
      </c>
      <c r="F170" s="288" t="s">
        <v>43</v>
      </c>
      <c r="G170" s="391" t="s">
        <v>153</v>
      </c>
      <c r="H170" s="392"/>
      <c r="I170" s="217">
        <v>2</v>
      </c>
      <c r="J170" s="198">
        <v>5</v>
      </c>
      <c r="K170" s="393">
        <v>1</v>
      </c>
      <c r="L170" s="185">
        <v>5.28</v>
      </c>
      <c r="M170" s="185"/>
      <c r="N170" s="185"/>
      <c r="O170" s="185"/>
      <c r="P170" s="185"/>
      <c r="Q170" s="185"/>
      <c r="R170" s="185"/>
      <c r="S170" s="185"/>
      <c r="T170" s="185"/>
      <c r="U170" s="185">
        <v>1</v>
      </c>
      <c r="V170" s="185"/>
      <c r="W170" s="185"/>
      <c r="X170" s="185"/>
      <c r="Y170" s="226"/>
      <c r="Z170" s="185"/>
      <c r="AA170" s="226"/>
      <c r="AB170" s="218"/>
      <c r="AC170" s="219">
        <f t="shared" si="6"/>
        <v>7.28</v>
      </c>
    </row>
    <row r="171" spans="1:29" ht="17.649999999999999" x14ac:dyDescent="0.5">
      <c r="A171" s="628"/>
      <c r="B171" s="622"/>
      <c r="C171" s="622"/>
      <c r="D171" s="625"/>
      <c r="E171" s="15" t="s">
        <v>86</v>
      </c>
      <c r="F171" s="288" t="s">
        <v>43</v>
      </c>
      <c r="G171" s="391" t="s">
        <v>154</v>
      </c>
      <c r="H171" s="392"/>
      <c r="I171" s="217">
        <v>2</v>
      </c>
      <c r="J171" s="198">
        <v>7</v>
      </c>
      <c r="K171" s="393">
        <v>1</v>
      </c>
      <c r="L171" s="185">
        <v>4</v>
      </c>
      <c r="M171" s="185"/>
      <c r="N171" s="185"/>
      <c r="O171" s="185"/>
      <c r="P171" s="185"/>
      <c r="Q171" s="185"/>
      <c r="R171" s="185"/>
      <c r="S171" s="185"/>
      <c r="T171" s="185"/>
      <c r="U171" s="185">
        <v>1</v>
      </c>
      <c r="V171" s="185"/>
      <c r="W171" s="185"/>
      <c r="X171" s="185"/>
      <c r="Y171" s="226"/>
      <c r="Z171" s="185"/>
      <c r="AA171" s="226"/>
      <c r="AB171" s="218"/>
      <c r="AC171" s="219">
        <f t="shared" si="6"/>
        <v>6</v>
      </c>
    </row>
    <row r="172" spans="1:29" ht="17.649999999999999" x14ac:dyDescent="0.5">
      <c r="A172" s="628"/>
      <c r="B172" s="622"/>
      <c r="C172" s="622"/>
      <c r="D172" s="625"/>
      <c r="E172" s="15" t="s">
        <v>86</v>
      </c>
      <c r="F172" s="288" t="s">
        <v>43</v>
      </c>
      <c r="G172" s="391" t="s">
        <v>155</v>
      </c>
      <c r="H172" s="392"/>
      <c r="I172" s="217">
        <v>2</v>
      </c>
      <c r="J172" s="198">
        <v>5</v>
      </c>
      <c r="K172" s="393">
        <v>1</v>
      </c>
      <c r="L172" s="185">
        <v>4</v>
      </c>
      <c r="M172" s="185"/>
      <c r="N172" s="185"/>
      <c r="O172" s="185"/>
      <c r="P172" s="185"/>
      <c r="Q172" s="185"/>
      <c r="R172" s="185"/>
      <c r="S172" s="185"/>
      <c r="T172" s="185"/>
      <c r="U172" s="185">
        <v>1</v>
      </c>
      <c r="V172" s="185"/>
      <c r="W172" s="185"/>
      <c r="X172" s="185"/>
      <c r="Y172" s="226"/>
      <c r="Z172" s="185"/>
      <c r="AA172" s="226"/>
      <c r="AB172" s="218"/>
      <c r="AC172" s="219">
        <f t="shared" si="6"/>
        <v>6</v>
      </c>
    </row>
    <row r="173" spans="1:29" ht="17.649999999999999" x14ac:dyDescent="0.5">
      <c r="A173" s="628"/>
      <c r="B173" s="622"/>
      <c r="C173" s="622"/>
      <c r="D173" s="625"/>
      <c r="E173" s="15" t="s">
        <v>86</v>
      </c>
      <c r="F173" s="288" t="s">
        <v>43</v>
      </c>
      <c r="G173" s="391" t="s">
        <v>156</v>
      </c>
      <c r="H173" s="96"/>
      <c r="I173" s="217">
        <v>2</v>
      </c>
      <c r="J173" s="198">
        <v>5</v>
      </c>
      <c r="K173" s="393">
        <v>1</v>
      </c>
      <c r="L173" s="185">
        <v>5.28</v>
      </c>
      <c r="M173" s="283"/>
      <c r="N173" s="283"/>
      <c r="O173" s="283"/>
      <c r="P173" s="283"/>
      <c r="Q173" s="283"/>
      <c r="R173" s="283"/>
      <c r="S173" s="283"/>
      <c r="T173" s="283"/>
      <c r="U173" s="185">
        <v>1</v>
      </c>
      <c r="V173" s="185"/>
      <c r="W173" s="283"/>
      <c r="X173" s="283"/>
      <c r="Y173" s="394"/>
      <c r="Z173" s="283"/>
      <c r="AA173" s="394"/>
      <c r="AB173" s="347"/>
      <c r="AC173" s="219">
        <f t="shared" si="6"/>
        <v>7.28</v>
      </c>
    </row>
    <row r="174" spans="1:29" ht="17.649999999999999" x14ac:dyDescent="0.5">
      <c r="A174" s="628"/>
      <c r="B174" s="622"/>
      <c r="C174" s="622"/>
      <c r="D174" s="625"/>
      <c r="E174" s="15" t="s">
        <v>86</v>
      </c>
      <c r="F174" s="288" t="s">
        <v>43</v>
      </c>
      <c r="G174" s="391" t="s">
        <v>157</v>
      </c>
      <c r="H174" s="293"/>
      <c r="I174" s="217">
        <v>2</v>
      </c>
      <c r="J174" s="198">
        <v>8</v>
      </c>
      <c r="K174" s="393">
        <v>1</v>
      </c>
      <c r="L174" s="185">
        <v>4</v>
      </c>
      <c r="M174" s="225"/>
      <c r="N174" s="225"/>
      <c r="O174" s="225"/>
      <c r="P174" s="225"/>
      <c r="Q174" s="225"/>
      <c r="R174" s="225"/>
      <c r="S174" s="225"/>
      <c r="T174" s="225"/>
      <c r="U174" s="225">
        <v>1</v>
      </c>
      <c r="V174" s="225"/>
      <c r="W174" s="225"/>
      <c r="X174" s="225"/>
      <c r="Y174" s="185"/>
      <c r="Z174" s="225"/>
      <c r="AA174" s="226"/>
      <c r="AB174" s="218"/>
      <c r="AC174" s="219">
        <f t="shared" si="6"/>
        <v>6</v>
      </c>
    </row>
    <row r="175" spans="1:29" ht="17.649999999999999" x14ac:dyDescent="0.5">
      <c r="A175" s="628"/>
      <c r="B175" s="622"/>
      <c r="C175" s="622"/>
      <c r="D175" s="625"/>
      <c r="E175" s="15" t="s">
        <v>86</v>
      </c>
      <c r="F175" s="288" t="s">
        <v>43</v>
      </c>
      <c r="G175" s="391" t="s">
        <v>158</v>
      </c>
      <c r="H175" s="293"/>
      <c r="I175" s="217">
        <v>2</v>
      </c>
      <c r="J175" s="198">
        <v>11</v>
      </c>
      <c r="K175" s="393">
        <v>1</v>
      </c>
      <c r="L175" s="18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185"/>
      <c r="Z175" s="225"/>
      <c r="AA175" s="226"/>
      <c r="AB175" s="218"/>
      <c r="AC175" s="219">
        <f t="shared" si="6"/>
        <v>1</v>
      </c>
    </row>
    <row r="176" spans="1:29" ht="17.649999999999999" x14ac:dyDescent="0.5">
      <c r="A176" s="628"/>
      <c r="B176" s="622"/>
      <c r="C176" s="622"/>
      <c r="D176" s="625"/>
      <c r="E176" s="15" t="s">
        <v>86</v>
      </c>
      <c r="F176" s="288" t="s">
        <v>43</v>
      </c>
      <c r="G176" s="391" t="s">
        <v>159</v>
      </c>
      <c r="H176" s="293"/>
      <c r="I176" s="217">
        <v>2</v>
      </c>
      <c r="J176" s="198">
        <v>33</v>
      </c>
      <c r="K176" s="393">
        <v>1</v>
      </c>
      <c r="L176" s="18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185"/>
      <c r="Z176" s="225"/>
      <c r="AA176" s="226"/>
      <c r="AB176" s="218"/>
      <c r="AC176" s="219">
        <f t="shared" si="6"/>
        <v>1</v>
      </c>
    </row>
    <row r="177" spans="1:29" ht="17.649999999999999" x14ac:dyDescent="0.5">
      <c r="A177" s="628"/>
      <c r="B177" s="622"/>
      <c r="C177" s="622"/>
      <c r="D177" s="625"/>
      <c r="E177" s="71" t="s">
        <v>86</v>
      </c>
      <c r="F177" s="294" t="s">
        <v>43</v>
      </c>
      <c r="G177" s="395" t="s">
        <v>160</v>
      </c>
      <c r="H177" s="96"/>
      <c r="I177" s="348">
        <v>2</v>
      </c>
      <c r="J177" s="198">
        <v>5</v>
      </c>
      <c r="K177" s="396">
        <v>1</v>
      </c>
      <c r="L177" s="239">
        <v>4</v>
      </c>
      <c r="M177" s="188"/>
      <c r="N177" s="188"/>
      <c r="O177" s="188"/>
      <c r="P177" s="188"/>
      <c r="Q177" s="188"/>
      <c r="R177" s="188"/>
      <c r="S177" s="188"/>
      <c r="T177" s="188"/>
      <c r="U177" s="239">
        <v>1</v>
      </c>
      <c r="V177" s="188"/>
      <c r="W177" s="188"/>
      <c r="X177" s="188"/>
      <c r="Y177" s="188"/>
      <c r="Z177" s="243"/>
      <c r="AA177" s="397"/>
      <c r="AB177" s="368"/>
      <c r="AC177" s="234">
        <f>SUM(K177:AB177)</f>
        <v>6</v>
      </c>
    </row>
    <row r="178" spans="1:29" ht="18" thickBot="1" x14ac:dyDescent="0.5">
      <c r="A178" s="628"/>
      <c r="B178" s="622"/>
      <c r="C178" s="622"/>
      <c r="D178" s="625"/>
      <c r="E178" s="72" t="s">
        <v>82</v>
      </c>
      <c r="F178" s="298" t="s">
        <v>43</v>
      </c>
      <c r="G178" s="298" t="s">
        <v>44</v>
      </c>
      <c r="H178" s="298"/>
      <c r="I178" s="298" t="s">
        <v>45</v>
      </c>
      <c r="J178" s="299" t="s">
        <v>135</v>
      </c>
      <c r="K178" s="398"/>
      <c r="L178" s="399">
        <v>32</v>
      </c>
      <c r="M178" s="399"/>
      <c r="N178" s="399"/>
      <c r="O178" s="399"/>
      <c r="P178" s="399"/>
      <c r="Q178" s="399"/>
      <c r="R178" s="399"/>
      <c r="S178" s="399"/>
      <c r="T178" s="399"/>
      <c r="U178" s="399"/>
      <c r="V178" s="399"/>
      <c r="W178" s="399"/>
      <c r="X178" s="399"/>
      <c r="Y178" s="399"/>
      <c r="Z178" s="399"/>
      <c r="AA178" s="399"/>
      <c r="AB178" s="229"/>
      <c r="AC178" s="230">
        <f>SUM(K178:AB178)</f>
        <v>32</v>
      </c>
    </row>
    <row r="179" spans="1:29" ht="17.649999999999999" thickBot="1" x14ac:dyDescent="0.5">
      <c r="A179" s="629"/>
      <c r="B179" s="623"/>
      <c r="C179" s="623"/>
      <c r="D179" s="625"/>
      <c r="E179" s="73" t="s">
        <v>37</v>
      </c>
      <c r="F179" s="400"/>
      <c r="G179" s="380"/>
      <c r="H179" s="380"/>
      <c r="I179" s="380"/>
      <c r="J179" s="381"/>
      <c r="K179" s="352">
        <f>SUM(K145:K178)</f>
        <v>47.970476190476191</v>
      </c>
      <c r="L179" s="352">
        <f>SUM(L145:L178)</f>
        <v>223.84000000000003</v>
      </c>
      <c r="M179" s="352"/>
      <c r="N179" s="352"/>
      <c r="O179" s="352"/>
      <c r="P179" s="352"/>
      <c r="Q179" s="352"/>
      <c r="R179" s="352"/>
      <c r="S179" s="352"/>
      <c r="T179" s="352"/>
      <c r="U179" s="352">
        <f>SUM(U145:U178)</f>
        <v>30</v>
      </c>
      <c r="V179" s="352"/>
      <c r="W179" s="352"/>
      <c r="X179" s="352"/>
      <c r="Y179" s="352"/>
      <c r="Z179" s="352"/>
      <c r="AA179" s="352"/>
      <c r="AB179" s="277"/>
      <c r="AC179" s="352">
        <f>SUM(AC145:AC178)</f>
        <v>301.81047619047615</v>
      </c>
    </row>
    <row r="180" spans="1:29" ht="12" customHeight="1" x14ac:dyDescent="0.45">
      <c r="A180" s="52"/>
      <c r="B180" s="53"/>
      <c r="C180" s="74"/>
      <c r="D180" s="23"/>
      <c r="E180" s="75"/>
      <c r="F180" s="25"/>
      <c r="G180" s="25"/>
      <c r="H180" s="25"/>
      <c r="I180" s="25"/>
      <c r="J180" s="25"/>
      <c r="K180" s="26"/>
      <c r="L180" s="26"/>
      <c r="M180" s="26"/>
      <c r="N180" s="26"/>
      <c r="O180" s="26"/>
      <c r="P180" s="26"/>
      <c r="Q180" s="27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21.75" customHeight="1" x14ac:dyDescent="0.4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8"/>
      <c r="V181" s="29"/>
      <c r="W181" s="29"/>
      <c r="X181" s="29"/>
      <c r="Y181" s="29"/>
      <c r="Z181" s="29"/>
      <c r="AA181" s="29"/>
      <c r="AB181" s="31"/>
      <c r="AC181" s="29"/>
    </row>
    <row r="182" spans="1:29" ht="12.75" customHeight="1" x14ac:dyDescent="0.45">
      <c r="A182" s="31"/>
      <c r="B182" s="31"/>
      <c r="C182" s="31"/>
      <c r="D182" s="31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35"/>
    </row>
    <row r="183" spans="1:29" x14ac:dyDescent="0.45">
      <c r="A183" s="31"/>
      <c r="B183" s="31"/>
      <c r="C183" s="31"/>
      <c r="D183" s="31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5"/>
      <c r="AC183" s="35"/>
    </row>
    <row r="184" spans="1:29" x14ac:dyDescent="0.45">
      <c r="A184" s="656" t="s">
        <v>1</v>
      </c>
      <c r="B184" s="658" t="s">
        <v>2</v>
      </c>
      <c r="C184" s="658" t="s">
        <v>3</v>
      </c>
      <c r="D184" s="655" t="s">
        <v>4</v>
      </c>
      <c r="E184" s="661" t="s">
        <v>5</v>
      </c>
      <c r="F184" s="652" t="s">
        <v>6</v>
      </c>
      <c r="G184" s="657" t="s">
        <v>7</v>
      </c>
      <c r="H184" s="662" t="s">
        <v>8</v>
      </c>
      <c r="I184" s="652" t="s">
        <v>9</v>
      </c>
      <c r="J184" s="654" t="s">
        <v>10</v>
      </c>
      <c r="K184" s="659" t="s">
        <v>11</v>
      </c>
      <c r="L184" s="660"/>
      <c r="M184" s="660"/>
      <c r="N184" s="660"/>
      <c r="O184" s="660"/>
      <c r="P184" s="660"/>
      <c r="Q184" s="660"/>
      <c r="R184" s="660"/>
      <c r="S184" s="660"/>
      <c r="T184" s="660"/>
      <c r="U184" s="660"/>
      <c r="V184" s="660"/>
      <c r="W184" s="660"/>
      <c r="X184" s="660"/>
      <c r="Y184" s="660"/>
      <c r="Z184" s="660"/>
      <c r="AA184" s="660"/>
      <c r="AB184" s="660"/>
      <c r="AC184" s="653" t="s">
        <v>12</v>
      </c>
    </row>
    <row r="185" spans="1:29" ht="172.9" thickBot="1" x14ac:dyDescent="0.5">
      <c r="A185" s="593"/>
      <c r="B185" s="637"/>
      <c r="C185" s="637"/>
      <c r="D185" s="597"/>
      <c r="E185" s="644"/>
      <c r="F185" s="617"/>
      <c r="G185" s="631"/>
      <c r="H185" s="615"/>
      <c r="I185" s="617"/>
      <c r="J185" s="633"/>
      <c r="K185" s="7" t="s">
        <v>13</v>
      </c>
      <c r="L185" s="177" t="s">
        <v>14</v>
      </c>
      <c r="M185" s="177" t="s">
        <v>15</v>
      </c>
      <c r="N185" s="177" t="s">
        <v>16</v>
      </c>
      <c r="O185" s="177" t="s">
        <v>17</v>
      </c>
      <c r="P185" s="177" t="s">
        <v>18</v>
      </c>
      <c r="Q185" s="177" t="s">
        <v>19</v>
      </c>
      <c r="R185" s="8" t="s">
        <v>20</v>
      </c>
      <c r="S185" s="177" t="s">
        <v>21</v>
      </c>
      <c r="T185" s="177" t="s">
        <v>22</v>
      </c>
      <c r="U185" s="177" t="s">
        <v>23</v>
      </c>
      <c r="V185" s="177" t="s">
        <v>24</v>
      </c>
      <c r="W185" s="177" t="s">
        <v>25</v>
      </c>
      <c r="X185" s="177" t="s">
        <v>26</v>
      </c>
      <c r="Y185" s="177" t="s">
        <v>27</v>
      </c>
      <c r="Z185" s="177" t="s">
        <v>28</v>
      </c>
      <c r="AA185" s="177" t="s">
        <v>29</v>
      </c>
      <c r="AB185" s="177" t="s">
        <v>30</v>
      </c>
      <c r="AC185" s="635"/>
    </row>
    <row r="186" spans="1:29" ht="14.65" thickBot="1" x14ac:dyDescent="0.5">
      <c r="A186" s="645" t="s">
        <v>40</v>
      </c>
      <c r="B186" s="646"/>
      <c r="C186" s="646"/>
      <c r="D186" s="646"/>
      <c r="E186" s="646"/>
      <c r="F186" s="646"/>
      <c r="G186" s="646"/>
      <c r="H186" s="646"/>
      <c r="I186" s="646"/>
      <c r="J186" s="646"/>
      <c r="K186" s="646"/>
      <c r="L186" s="646"/>
      <c r="M186" s="646"/>
      <c r="N186" s="646"/>
      <c r="O186" s="646"/>
      <c r="P186" s="646"/>
      <c r="Q186" s="646"/>
      <c r="R186" s="646"/>
      <c r="S186" s="646"/>
      <c r="T186" s="646"/>
      <c r="U186" s="646"/>
      <c r="V186" s="646"/>
      <c r="W186" s="646"/>
      <c r="X186" s="646"/>
      <c r="Y186" s="646"/>
      <c r="Z186" s="646"/>
      <c r="AA186" s="646"/>
      <c r="AB186" s="646"/>
      <c r="AC186" s="647"/>
    </row>
    <row r="187" spans="1:29" ht="17.649999999999999" x14ac:dyDescent="0.45">
      <c r="A187" s="627">
        <v>3</v>
      </c>
      <c r="B187" s="621" t="s">
        <v>149</v>
      </c>
      <c r="C187" s="621" t="s">
        <v>50</v>
      </c>
      <c r="D187" s="624">
        <v>1</v>
      </c>
      <c r="E187" s="62" t="s">
        <v>82</v>
      </c>
      <c r="F187" s="17" t="s">
        <v>43</v>
      </c>
      <c r="G187" s="17" t="s">
        <v>44</v>
      </c>
      <c r="H187" s="17"/>
      <c r="I187" s="193">
        <v>1</v>
      </c>
      <c r="J187" s="194" t="s">
        <v>192</v>
      </c>
      <c r="K187" s="182"/>
      <c r="L187" s="183">
        <v>42</v>
      </c>
      <c r="M187" s="183"/>
      <c r="N187" s="183"/>
      <c r="O187" s="183"/>
      <c r="P187" s="183"/>
      <c r="Q187" s="183"/>
      <c r="R187" s="183"/>
      <c r="S187" s="183"/>
      <c r="T187" s="183"/>
      <c r="U187" s="183">
        <v>10</v>
      </c>
      <c r="V187" s="183"/>
      <c r="W187" s="183"/>
      <c r="X187" s="183"/>
      <c r="Y187" s="183"/>
      <c r="Z187" s="183"/>
      <c r="AA187" s="183"/>
      <c r="AB187" s="279"/>
      <c r="AC187" s="280">
        <f>SUM(K187:AB187)</f>
        <v>52</v>
      </c>
    </row>
    <row r="188" spans="1:29" ht="17.649999999999999" x14ac:dyDescent="0.45">
      <c r="A188" s="628"/>
      <c r="B188" s="622"/>
      <c r="C188" s="622"/>
      <c r="D188" s="625"/>
      <c r="E188" s="63" t="s">
        <v>86</v>
      </c>
      <c r="F188" s="76" t="s">
        <v>43</v>
      </c>
      <c r="G188" s="44" t="s">
        <v>123</v>
      </c>
      <c r="H188" s="77"/>
      <c r="I188" s="195">
        <v>2</v>
      </c>
      <c r="J188" s="196">
        <v>8</v>
      </c>
      <c r="K188" s="184">
        <v>2.666666666666667</v>
      </c>
      <c r="L188" s="185">
        <v>16</v>
      </c>
      <c r="M188" s="186"/>
      <c r="N188" s="186"/>
      <c r="O188" s="186"/>
      <c r="P188" s="186"/>
      <c r="Q188" s="186"/>
      <c r="R188" s="186"/>
      <c r="S188" s="186"/>
      <c r="T188" s="186"/>
      <c r="U188" s="186">
        <v>1</v>
      </c>
      <c r="V188" s="186"/>
      <c r="W188" s="186"/>
      <c r="X188" s="186"/>
      <c r="Y188" s="186"/>
      <c r="Z188" s="186"/>
      <c r="AA188" s="186"/>
      <c r="AB188" s="258"/>
      <c r="AC188" s="219">
        <f t="shared" ref="AC188:AC195" si="7">SUM(K188:AB188)</f>
        <v>19.666666666666668</v>
      </c>
    </row>
    <row r="189" spans="1:29" ht="17.649999999999999" x14ac:dyDescent="0.45">
      <c r="A189" s="628"/>
      <c r="B189" s="622"/>
      <c r="C189" s="622"/>
      <c r="D189" s="625"/>
      <c r="E189" s="63" t="s">
        <v>86</v>
      </c>
      <c r="F189" s="76" t="s">
        <v>43</v>
      </c>
      <c r="G189" s="44" t="s">
        <v>125</v>
      </c>
      <c r="H189" s="77"/>
      <c r="I189" s="195">
        <v>2</v>
      </c>
      <c r="J189" s="196">
        <v>3</v>
      </c>
      <c r="K189" s="184">
        <v>2.66</v>
      </c>
      <c r="L189" s="185">
        <v>5.2667999999999999</v>
      </c>
      <c r="M189" s="186"/>
      <c r="N189" s="186"/>
      <c r="O189" s="186"/>
      <c r="P189" s="186"/>
      <c r="Q189" s="186"/>
      <c r="R189" s="186"/>
      <c r="S189" s="186"/>
      <c r="T189" s="186"/>
      <c r="U189" s="186">
        <v>1</v>
      </c>
      <c r="V189" s="186"/>
      <c r="W189" s="186"/>
      <c r="X189" s="186"/>
      <c r="Y189" s="186"/>
      <c r="Z189" s="186"/>
      <c r="AA189" s="186"/>
      <c r="AB189" s="258"/>
      <c r="AC189" s="219">
        <f t="shared" si="7"/>
        <v>8.9268000000000001</v>
      </c>
    </row>
    <row r="190" spans="1:29" ht="17.649999999999999" x14ac:dyDescent="0.45">
      <c r="A190" s="628"/>
      <c r="B190" s="622"/>
      <c r="C190" s="622"/>
      <c r="D190" s="625"/>
      <c r="E190" s="63" t="s">
        <v>86</v>
      </c>
      <c r="F190" s="76" t="s">
        <v>43</v>
      </c>
      <c r="G190" s="44" t="s">
        <v>124</v>
      </c>
      <c r="H190" s="77"/>
      <c r="I190" s="195">
        <v>2</v>
      </c>
      <c r="J190" s="196">
        <v>9</v>
      </c>
      <c r="K190" s="184">
        <v>2.66</v>
      </c>
      <c r="L190" s="185">
        <v>5.2667999999999999</v>
      </c>
      <c r="M190" s="186"/>
      <c r="N190" s="186"/>
      <c r="O190" s="186"/>
      <c r="P190" s="186"/>
      <c r="Q190" s="186"/>
      <c r="R190" s="186"/>
      <c r="S190" s="186"/>
      <c r="T190" s="186"/>
      <c r="U190" s="186">
        <v>1</v>
      </c>
      <c r="V190" s="186"/>
      <c r="W190" s="186"/>
      <c r="X190" s="186"/>
      <c r="Y190" s="186"/>
      <c r="Z190" s="186"/>
      <c r="AA190" s="186"/>
      <c r="AB190" s="258"/>
      <c r="AC190" s="219">
        <f t="shared" si="7"/>
        <v>8.9268000000000001</v>
      </c>
    </row>
    <row r="191" spans="1:29" ht="17.649999999999999" x14ac:dyDescent="0.45">
      <c r="A191" s="628"/>
      <c r="B191" s="622"/>
      <c r="C191" s="622"/>
      <c r="D191" s="625"/>
      <c r="E191" s="63" t="s">
        <v>86</v>
      </c>
      <c r="F191" s="76" t="s">
        <v>43</v>
      </c>
      <c r="G191" s="44" t="s">
        <v>119</v>
      </c>
      <c r="H191" s="77"/>
      <c r="I191" s="195">
        <v>2</v>
      </c>
      <c r="J191" s="197">
        <v>29</v>
      </c>
      <c r="K191" s="184">
        <v>2.666666666666667</v>
      </c>
      <c r="L191" s="185">
        <v>5.28</v>
      </c>
      <c r="M191" s="186"/>
      <c r="N191" s="186"/>
      <c r="O191" s="186"/>
      <c r="P191" s="186"/>
      <c r="Q191" s="186"/>
      <c r="R191" s="186"/>
      <c r="S191" s="186"/>
      <c r="T191" s="186"/>
      <c r="U191" s="186">
        <v>2</v>
      </c>
      <c r="V191" s="186"/>
      <c r="W191" s="186"/>
      <c r="X191" s="186"/>
      <c r="Y191" s="186"/>
      <c r="Z191" s="186"/>
      <c r="AA191" s="186"/>
      <c r="AB191" s="258"/>
      <c r="AC191" s="219">
        <f t="shared" si="7"/>
        <v>9.9466666666666672</v>
      </c>
    </row>
    <row r="192" spans="1:29" ht="17.649999999999999" x14ac:dyDescent="0.45">
      <c r="A192" s="628"/>
      <c r="B192" s="622"/>
      <c r="C192" s="622"/>
      <c r="D192" s="625"/>
      <c r="E192" s="15" t="s">
        <v>86</v>
      </c>
      <c r="F192" s="76" t="s">
        <v>43</v>
      </c>
      <c r="G192" s="45" t="s">
        <v>183</v>
      </c>
      <c r="H192" s="80"/>
      <c r="I192" s="195">
        <v>2</v>
      </c>
      <c r="J192" s="198">
        <v>34</v>
      </c>
      <c r="K192" s="181"/>
      <c r="L192" s="181">
        <v>32.003999999999998</v>
      </c>
      <c r="M192" s="187"/>
      <c r="N192" s="187"/>
      <c r="O192" s="187"/>
      <c r="P192" s="187"/>
      <c r="Q192" s="187"/>
      <c r="R192" s="187"/>
      <c r="S192" s="187"/>
      <c r="T192" s="187"/>
      <c r="U192" s="99">
        <v>2</v>
      </c>
      <c r="V192" s="187"/>
      <c r="W192" s="187"/>
      <c r="X192" s="187"/>
      <c r="Y192" s="187"/>
      <c r="Z192" s="187"/>
      <c r="AA192" s="187"/>
      <c r="AB192" s="260"/>
      <c r="AC192" s="219">
        <f t="shared" si="7"/>
        <v>34.003999999999998</v>
      </c>
    </row>
    <row r="193" spans="1:29" ht="17.649999999999999" x14ac:dyDescent="0.45">
      <c r="A193" s="628"/>
      <c r="B193" s="622"/>
      <c r="C193" s="622"/>
      <c r="D193" s="625"/>
      <c r="E193" s="13" t="s">
        <v>86</v>
      </c>
      <c r="F193" s="12" t="s">
        <v>43</v>
      </c>
      <c r="G193" s="12" t="s">
        <v>171</v>
      </c>
      <c r="H193" s="12"/>
      <c r="I193" s="60">
        <v>2</v>
      </c>
      <c r="J193" s="196" t="s">
        <v>184</v>
      </c>
      <c r="K193" s="281"/>
      <c r="L193" s="185">
        <v>32</v>
      </c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218"/>
      <c r="AC193" s="219">
        <f t="shared" si="7"/>
        <v>32</v>
      </c>
    </row>
    <row r="194" spans="1:29" ht="17.649999999999999" x14ac:dyDescent="0.45">
      <c r="A194" s="628"/>
      <c r="B194" s="622"/>
      <c r="C194" s="622"/>
      <c r="D194" s="625"/>
      <c r="E194" s="63" t="s">
        <v>86</v>
      </c>
      <c r="F194" s="76" t="s">
        <v>43</v>
      </c>
      <c r="G194" s="78" t="s">
        <v>163</v>
      </c>
      <c r="H194" s="77"/>
      <c r="I194" s="195">
        <v>2</v>
      </c>
      <c r="J194" s="199" t="s">
        <v>118</v>
      </c>
      <c r="K194" s="184">
        <v>2.666666666666667</v>
      </c>
      <c r="L194" s="185">
        <v>32.200000000000003</v>
      </c>
      <c r="M194" s="186"/>
      <c r="N194" s="186"/>
      <c r="O194" s="186"/>
      <c r="P194" s="186"/>
      <c r="Q194" s="186"/>
      <c r="R194" s="186"/>
      <c r="S194" s="186"/>
      <c r="T194" s="186"/>
      <c r="U194" s="186">
        <v>1</v>
      </c>
      <c r="V194" s="186"/>
      <c r="W194" s="186"/>
      <c r="X194" s="186"/>
      <c r="Y194" s="186"/>
      <c r="Z194" s="186"/>
      <c r="AA194" s="186"/>
      <c r="AB194" s="258"/>
      <c r="AC194" s="219">
        <f t="shared" si="7"/>
        <v>35.866666666666667</v>
      </c>
    </row>
    <row r="195" spans="1:29" ht="17.649999999999999" x14ac:dyDescent="0.45">
      <c r="A195" s="628"/>
      <c r="B195" s="622"/>
      <c r="C195" s="622"/>
      <c r="D195" s="625"/>
      <c r="E195" s="63" t="s">
        <v>86</v>
      </c>
      <c r="F195" s="79" t="s">
        <v>43</v>
      </c>
      <c r="G195" s="64" t="s">
        <v>194</v>
      </c>
      <c r="H195" s="80"/>
      <c r="I195" s="200">
        <v>2</v>
      </c>
      <c r="J195" s="201" t="s">
        <v>164</v>
      </c>
      <c r="K195" s="184">
        <v>2.66</v>
      </c>
      <c r="L195" s="187">
        <v>16</v>
      </c>
      <c r="M195" s="187"/>
      <c r="N195" s="187"/>
      <c r="O195" s="187"/>
      <c r="P195" s="187"/>
      <c r="Q195" s="187"/>
      <c r="R195" s="187"/>
      <c r="S195" s="187"/>
      <c r="T195" s="187"/>
      <c r="U195" s="187">
        <v>3</v>
      </c>
      <c r="V195" s="187"/>
      <c r="W195" s="187"/>
      <c r="X195" s="187"/>
      <c r="Y195" s="187"/>
      <c r="Z195" s="187"/>
      <c r="AA195" s="187"/>
      <c r="AB195" s="260"/>
      <c r="AC195" s="219">
        <f t="shared" si="7"/>
        <v>21.66</v>
      </c>
    </row>
    <row r="196" spans="1:29" ht="17.649999999999999" x14ac:dyDescent="0.45">
      <c r="A196" s="628"/>
      <c r="B196" s="622"/>
      <c r="C196" s="622"/>
      <c r="D196" s="625"/>
      <c r="E196" s="81" t="s">
        <v>34</v>
      </c>
      <c r="F196" s="10"/>
      <c r="G196" s="10"/>
      <c r="H196" s="10"/>
      <c r="I196" s="10"/>
      <c r="J196" s="282"/>
      <c r="K196" s="188">
        <f>SUM(K187:K195)</f>
        <v>15.98</v>
      </c>
      <c r="L196" s="188">
        <f>SUM(L187:L195)</f>
        <v>186.01760000000002</v>
      </c>
      <c r="M196" s="189"/>
      <c r="N196" s="189"/>
      <c r="O196" s="189"/>
      <c r="P196" s="189"/>
      <c r="Q196" s="189"/>
      <c r="R196" s="189"/>
      <c r="S196" s="189"/>
      <c r="T196" s="189"/>
      <c r="U196" s="188">
        <f>SUM(U187:U195)</f>
        <v>21</v>
      </c>
      <c r="V196" s="283"/>
      <c r="W196" s="283"/>
      <c r="X196" s="283"/>
      <c r="Y196" s="283"/>
      <c r="Z196" s="283"/>
      <c r="AA196" s="283"/>
      <c r="AB196" s="210"/>
      <c r="AC196" s="206">
        <f>SUM(K196:AB196)</f>
        <v>222.99760000000001</v>
      </c>
    </row>
    <row r="197" spans="1:29" ht="17.649999999999999" thickBot="1" x14ac:dyDescent="0.5">
      <c r="A197" s="628"/>
      <c r="B197" s="622"/>
      <c r="C197" s="622"/>
      <c r="D197" s="625"/>
      <c r="E197" s="82" t="s">
        <v>41</v>
      </c>
      <c r="F197" s="83"/>
      <c r="G197" s="83"/>
      <c r="H197" s="83"/>
      <c r="I197" s="83"/>
      <c r="J197" s="284"/>
      <c r="K197" s="190">
        <f>K196</f>
        <v>15.98</v>
      </c>
      <c r="L197" s="190">
        <f>L196</f>
        <v>186.01760000000002</v>
      </c>
      <c r="M197" s="191"/>
      <c r="N197" s="191"/>
      <c r="O197" s="191"/>
      <c r="P197" s="191"/>
      <c r="Q197" s="191"/>
      <c r="R197" s="191"/>
      <c r="S197" s="191"/>
      <c r="T197" s="191"/>
      <c r="U197" s="190">
        <f>U196</f>
        <v>21</v>
      </c>
      <c r="V197" s="190"/>
      <c r="W197" s="190"/>
      <c r="X197" s="190"/>
      <c r="Y197" s="190"/>
      <c r="Z197" s="190"/>
      <c r="AA197" s="190"/>
      <c r="AB197" s="285"/>
      <c r="AC197" s="286">
        <f>AC196</f>
        <v>222.99760000000001</v>
      </c>
    </row>
    <row r="198" spans="1:29" ht="17.649999999999999" thickBot="1" x14ac:dyDescent="0.5">
      <c r="A198" s="629"/>
      <c r="B198" s="623"/>
      <c r="C198" s="623"/>
      <c r="D198" s="626"/>
      <c r="E198" s="84" t="s">
        <v>42</v>
      </c>
      <c r="F198" s="68"/>
      <c r="G198" s="68"/>
      <c r="H198" s="68"/>
      <c r="I198" s="69"/>
      <c r="J198" s="287"/>
      <c r="K198" s="192">
        <f>K197+K179</f>
        <v>63.950476190476195</v>
      </c>
      <c r="L198" s="192">
        <f>L197+L179</f>
        <v>409.85760000000005</v>
      </c>
      <c r="M198" s="192"/>
      <c r="N198" s="192"/>
      <c r="O198" s="192"/>
      <c r="P198" s="192"/>
      <c r="Q198" s="192"/>
      <c r="R198" s="192"/>
      <c r="S198" s="192"/>
      <c r="T198" s="192"/>
      <c r="U198" s="192">
        <f>U197+U179</f>
        <v>51</v>
      </c>
      <c r="V198" s="192"/>
      <c r="W198" s="192"/>
      <c r="X198" s="192"/>
      <c r="Y198" s="192"/>
      <c r="Z198" s="192"/>
      <c r="AA198" s="192"/>
      <c r="AB198" s="248"/>
      <c r="AC198" s="192">
        <f>AC197+AC179</f>
        <v>524.80807619047619</v>
      </c>
    </row>
    <row r="199" spans="1:29" x14ac:dyDescent="0.45">
      <c r="A199" s="20"/>
      <c r="B199" s="53"/>
      <c r="C199" s="74"/>
      <c r="D199" s="54"/>
      <c r="E199" s="24"/>
      <c r="F199" s="85"/>
      <c r="G199" s="85"/>
      <c r="H199" s="85"/>
      <c r="I199" s="85"/>
      <c r="J199" s="85"/>
      <c r="K199" s="86"/>
      <c r="L199" s="86"/>
      <c r="M199" s="86"/>
      <c r="N199" s="86"/>
      <c r="O199" s="86"/>
      <c r="P199" s="86"/>
      <c r="Q199" s="27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x14ac:dyDescent="0.45">
      <c r="A200" s="29"/>
      <c r="B200" s="53"/>
      <c r="C200" s="74"/>
      <c r="D200" s="54"/>
      <c r="E200" s="24"/>
      <c r="F200" s="85"/>
      <c r="G200" s="85"/>
      <c r="H200" s="85"/>
      <c r="I200" s="85"/>
      <c r="J200" s="85"/>
      <c r="K200" s="86"/>
      <c r="L200" s="86"/>
      <c r="M200" s="86"/>
      <c r="N200" s="86"/>
      <c r="O200" s="86"/>
      <c r="P200" s="86"/>
      <c r="Q200" s="87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29"/>
      <c r="AC200" s="29"/>
    </row>
    <row r="201" spans="1:29" x14ac:dyDescent="0.45">
      <c r="A201" s="31"/>
      <c r="B201" s="569" t="s">
        <v>198</v>
      </c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9"/>
      <c r="P201" s="569"/>
      <c r="Q201" s="569"/>
      <c r="R201" s="569"/>
      <c r="S201" s="569"/>
      <c r="T201" s="569"/>
      <c r="U201" s="28"/>
      <c r="V201" s="29"/>
      <c r="W201" s="29"/>
      <c r="X201" s="29"/>
      <c r="Y201" s="29"/>
      <c r="Z201" s="29"/>
      <c r="AA201" s="29"/>
      <c r="AB201" s="31"/>
      <c r="AC201" s="35"/>
    </row>
    <row r="202" spans="1:29" x14ac:dyDescent="0.45">
      <c r="A202" s="31"/>
      <c r="B202" s="31"/>
      <c r="C202" s="31"/>
      <c r="D202" s="31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5"/>
    </row>
    <row r="203" spans="1:29" x14ac:dyDescent="0.45">
      <c r="A203" s="31"/>
      <c r="B203" s="31"/>
      <c r="C203" s="31"/>
      <c r="D203" s="31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35"/>
    </row>
    <row r="204" spans="1:29" x14ac:dyDescent="0.45">
      <c r="A204" s="31"/>
      <c r="B204" s="31"/>
      <c r="C204" s="31"/>
      <c r="D204" s="31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4" t="s">
        <v>38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5"/>
      <c r="AC204" s="35"/>
    </row>
    <row r="205" spans="1:29" x14ac:dyDescent="0.45">
      <c r="A205" s="31"/>
      <c r="B205" s="31"/>
      <c r="C205" s="31"/>
      <c r="D205" s="31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610"/>
      <c r="S205" s="610"/>
      <c r="T205" s="610"/>
      <c r="U205" s="610"/>
      <c r="V205" s="610"/>
      <c r="W205" s="610"/>
      <c r="X205" s="610"/>
      <c r="Y205" s="610"/>
      <c r="Z205" s="610"/>
      <c r="AA205" s="610"/>
      <c r="AB205" s="36"/>
      <c r="AC205" s="35"/>
    </row>
    <row r="206" spans="1:29" x14ac:dyDescent="0.45">
      <c r="A206" s="31"/>
      <c r="B206" s="31"/>
      <c r="C206" s="31"/>
      <c r="D206" s="31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175"/>
      <c r="S206" s="37" t="s">
        <v>199</v>
      </c>
      <c r="T206" s="37"/>
      <c r="U206" s="37"/>
      <c r="V206" s="37"/>
      <c r="W206" s="37"/>
      <c r="X206" s="37"/>
      <c r="Y206" s="37"/>
      <c r="Z206" s="37"/>
      <c r="AA206" s="38"/>
      <c r="AB206" s="175"/>
      <c r="AC206" s="35"/>
    </row>
    <row r="207" spans="1:29" x14ac:dyDescent="0.45">
      <c r="A207" s="31"/>
      <c r="B207" s="31"/>
      <c r="C207" s="31"/>
      <c r="D207" s="31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35"/>
    </row>
    <row r="208" spans="1:29" x14ac:dyDescent="0.45">
      <c r="A208" s="31"/>
      <c r="B208" s="31"/>
      <c r="C208" s="31"/>
      <c r="D208" s="31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611" t="s">
        <v>39</v>
      </c>
      <c r="S208" s="611"/>
      <c r="T208" s="611"/>
      <c r="U208" s="611"/>
      <c r="V208" s="611"/>
      <c r="W208" s="611"/>
      <c r="X208" s="611"/>
      <c r="Y208" s="611"/>
      <c r="Z208" s="611"/>
      <c r="AA208" s="611"/>
      <c r="AB208" s="611"/>
      <c r="AC208" s="35"/>
    </row>
    <row r="209" spans="1:29" x14ac:dyDescent="0.45">
      <c r="A209" s="179"/>
      <c r="B209" s="31"/>
      <c r="C209" s="31"/>
      <c r="D209" s="31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9"/>
      <c r="S209" s="39"/>
      <c r="T209" s="39"/>
      <c r="U209" s="39"/>
      <c r="V209" s="40"/>
      <c r="W209" s="40"/>
      <c r="X209" s="40"/>
      <c r="Y209" s="40"/>
      <c r="Z209" s="39"/>
      <c r="AA209" s="39"/>
      <c r="AB209" s="39"/>
      <c r="AC209" s="179"/>
    </row>
    <row r="210" spans="1:29" x14ac:dyDescent="0.45">
      <c r="A210" s="28"/>
      <c r="B210" s="28"/>
      <c r="C210" s="28"/>
      <c r="D210" s="28"/>
      <c r="E210" s="30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175"/>
      <c r="S210" s="37" t="s">
        <v>199</v>
      </c>
      <c r="T210" s="37"/>
      <c r="U210" s="37"/>
      <c r="V210" s="37"/>
      <c r="W210" s="37"/>
      <c r="X210" s="37"/>
      <c r="Y210" s="37"/>
      <c r="Z210" s="37"/>
      <c r="AA210" s="38"/>
      <c r="AB210" s="175"/>
      <c r="AC210" s="58"/>
    </row>
    <row r="225" spans="1:29" ht="17.25" x14ac:dyDescent="0.45">
      <c r="A225" s="551" t="s">
        <v>0</v>
      </c>
      <c r="B225" s="551"/>
      <c r="C225" s="551"/>
      <c r="D225" s="551"/>
      <c r="E225" s="551"/>
      <c r="F225" s="551"/>
      <c r="G225" s="551"/>
      <c r="H225" s="551"/>
      <c r="I225" s="551"/>
      <c r="J225" s="551"/>
      <c r="K225" s="551"/>
      <c r="L225" s="551"/>
      <c r="M225" s="551"/>
      <c r="N225" s="551"/>
      <c r="O225" s="551"/>
      <c r="P225" s="551"/>
      <c r="Q225" s="551"/>
      <c r="R225" s="551"/>
      <c r="S225" s="551"/>
      <c r="T225" s="551"/>
      <c r="U225" s="551"/>
      <c r="V225" s="551"/>
      <c r="W225" s="551"/>
      <c r="X225" s="551"/>
      <c r="Y225" s="551"/>
      <c r="Z225" s="551"/>
      <c r="AA225" s="551"/>
      <c r="AB225" s="551"/>
      <c r="AC225" s="551"/>
    </row>
    <row r="226" spans="1:29" ht="17.25" x14ac:dyDescent="0.45">
      <c r="A226" s="176"/>
      <c r="B226" s="176"/>
      <c r="C226" s="176"/>
      <c r="D226" s="176"/>
      <c r="E226" s="88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89"/>
    </row>
    <row r="227" spans="1:29" ht="16.5" customHeight="1" x14ac:dyDescent="0.45">
      <c r="A227" s="591" t="s">
        <v>174</v>
      </c>
      <c r="B227" s="591"/>
      <c r="C227" s="591"/>
      <c r="D227" s="591"/>
      <c r="E227" s="591"/>
      <c r="F227" s="591"/>
      <c r="G227" s="591"/>
      <c r="H227" s="591"/>
      <c r="I227" s="591"/>
      <c r="J227" s="591"/>
      <c r="K227" s="591"/>
      <c r="L227" s="591"/>
      <c r="M227" s="591"/>
      <c r="N227" s="591"/>
      <c r="O227" s="591"/>
      <c r="P227" s="591"/>
      <c r="Q227" s="591"/>
      <c r="R227" s="591"/>
      <c r="S227" s="591"/>
      <c r="T227" s="591"/>
      <c r="U227" s="591"/>
      <c r="V227" s="591"/>
      <c r="W227" s="591"/>
      <c r="X227" s="591"/>
      <c r="Y227" s="591"/>
      <c r="Z227" s="591"/>
      <c r="AA227" s="591"/>
      <c r="AB227" s="591"/>
      <c r="AC227" s="591"/>
    </row>
    <row r="228" spans="1:29" ht="14.65" thickBot="1" x14ac:dyDescent="0.5">
      <c r="A228" s="90"/>
      <c r="B228" s="90"/>
      <c r="C228" s="90"/>
      <c r="D228" s="90"/>
      <c r="F228" s="92"/>
      <c r="G228" s="92"/>
      <c r="H228" s="92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3"/>
    </row>
    <row r="229" spans="1:29" x14ac:dyDescent="0.45">
      <c r="A229" s="592" t="s">
        <v>1</v>
      </c>
      <c r="B229" s="636" t="s">
        <v>2</v>
      </c>
      <c r="C229" s="636" t="s">
        <v>3</v>
      </c>
      <c r="D229" s="596" t="s">
        <v>4</v>
      </c>
      <c r="E229" s="643" t="s">
        <v>5</v>
      </c>
      <c r="F229" s="616" t="s">
        <v>6</v>
      </c>
      <c r="G229" s="630" t="s">
        <v>7</v>
      </c>
      <c r="H229" s="614" t="s">
        <v>8</v>
      </c>
      <c r="I229" s="616" t="s">
        <v>9</v>
      </c>
      <c r="J229" s="632" t="s">
        <v>10</v>
      </c>
      <c r="K229" s="612" t="s">
        <v>11</v>
      </c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  <c r="V229" s="613"/>
      <c r="W229" s="613"/>
      <c r="X229" s="613"/>
      <c r="Y229" s="613"/>
      <c r="Z229" s="613"/>
      <c r="AA229" s="613"/>
      <c r="AB229" s="613"/>
      <c r="AC229" s="634" t="s">
        <v>12</v>
      </c>
    </row>
    <row r="230" spans="1:29" ht="172.9" thickBot="1" x14ac:dyDescent="0.5">
      <c r="A230" s="593"/>
      <c r="B230" s="637"/>
      <c r="C230" s="637"/>
      <c r="D230" s="597"/>
      <c r="E230" s="644"/>
      <c r="F230" s="617"/>
      <c r="G230" s="631"/>
      <c r="H230" s="615"/>
      <c r="I230" s="617"/>
      <c r="J230" s="633"/>
      <c r="K230" s="7" t="s">
        <v>13</v>
      </c>
      <c r="L230" s="177" t="s">
        <v>14</v>
      </c>
      <c r="M230" s="177" t="s">
        <v>15</v>
      </c>
      <c r="N230" s="177" t="s">
        <v>16</v>
      </c>
      <c r="O230" s="177" t="s">
        <v>17</v>
      </c>
      <c r="P230" s="177" t="s">
        <v>18</v>
      </c>
      <c r="Q230" s="177" t="s">
        <v>19</v>
      </c>
      <c r="R230" s="8" t="s">
        <v>20</v>
      </c>
      <c r="S230" s="177" t="s">
        <v>21</v>
      </c>
      <c r="T230" s="177" t="s">
        <v>22</v>
      </c>
      <c r="U230" s="177" t="s">
        <v>23</v>
      </c>
      <c r="V230" s="177" t="s">
        <v>24</v>
      </c>
      <c r="W230" s="177" t="s">
        <v>25</v>
      </c>
      <c r="X230" s="177" t="s">
        <v>26</v>
      </c>
      <c r="Y230" s="177" t="s">
        <v>27</v>
      </c>
      <c r="Z230" s="177" t="s">
        <v>28</v>
      </c>
      <c r="AA230" s="177" t="s">
        <v>29</v>
      </c>
      <c r="AB230" s="177" t="s">
        <v>30</v>
      </c>
      <c r="AC230" s="635"/>
    </row>
    <row r="231" spans="1:29" ht="14.65" thickBot="1" x14ac:dyDescent="0.5">
      <c r="A231" s="649" t="s">
        <v>31</v>
      </c>
      <c r="B231" s="650"/>
      <c r="C231" s="650"/>
      <c r="D231" s="650"/>
      <c r="E231" s="650"/>
      <c r="F231" s="650"/>
      <c r="G231" s="650"/>
      <c r="H231" s="650"/>
      <c r="I231" s="650"/>
      <c r="J231" s="650"/>
      <c r="K231" s="650"/>
      <c r="L231" s="650"/>
      <c r="M231" s="650"/>
      <c r="N231" s="650"/>
      <c r="O231" s="650"/>
      <c r="P231" s="650"/>
      <c r="Q231" s="650"/>
      <c r="R231" s="650"/>
      <c r="S231" s="650"/>
      <c r="T231" s="650"/>
      <c r="U231" s="650"/>
      <c r="V231" s="650"/>
      <c r="W231" s="650"/>
      <c r="X231" s="650"/>
      <c r="Y231" s="650"/>
      <c r="Z231" s="650"/>
      <c r="AA231" s="650"/>
      <c r="AB231" s="650"/>
      <c r="AC231" s="651"/>
    </row>
    <row r="232" spans="1:29" ht="17.649999999999999" x14ac:dyDescent="0.5">
      <c r="A232" s="627">
        <v>4</v>
      </c>
      <c r="B232" s="621" t="s">
        <v>99</v>
      </c>
      <c r="C232" s="621" t="s">
        <v>98</v>
      </c>
      <c r="D232" s="648">
        <v>1</v>
      </c>
      <c r="E232" s="94" t="s">
        <v>92</v>
      </c>
      <c r="F232" s="294" t="s">
        <v>43</v>
      </c>
      <c r="G232" s="294" t="s">
        <v>93</v>
      </c>
      <c r="H232" s="294"/>
      <c r="I232" s="401">
        <v>1</v>
      </c>
      <c r="J232" s="402">
        <v>16</v>
      </c>
      <c r="K232" s="202">
        <v>32</v>
      </c>
      <c r="L232" s="203">
        <v>16</v>
      </c>
      <c r="M232" s="202"/>
      <c r="N232" s="202">
        <v>1</v>
      </c>
      <c r="O232" s="204">
        <v>0.5</v>
      </c>
      <c r="P232" s="202"/>
      <c r="Q232" s="202"/>
      <c r="R232" s="202"/>
      <c r="S232" s="202"/>
      <c r="T232" s="202"/>
      <c r="U232" s="202">
        <v>1</v>
      </c>
      <c r="V232" s="202"/>
      <c r="W232" s="202"/>
      <c r="X232" s="202"/>
      <c r="Y232" s="202"/>
      <c r="Z232" s="202"/>
      <c r="AA232" s="202"/>
      <c r="AB232" s="205"/>
      <c r="AC232" s="206">
        <f>SUM(K232:AB232)</f>
        <v>50.5</v>
      </c>
    </row>
    <row r="233" spans="1:29" ht="17.649999999999999" x14ac:dyDescent="0.5">
      <c r="A233" s="628"/>
      <c r="B233" s="622"/>
      <c r="C233" s="622"/>
      <c r="D233" s="625"/>
      <c r="E233" s="95" t="s">
        <v>73</v>
      </c>
      <c r="F233" s="96" t="s">
        <v>43</v>
      </c>
      <c r="G233" s="96" t="s">
        <v>44</v>
      </c>
      <c r="H233" s="96"/>
      <c r="I233" s="348">
        <v>4</v>
      </c>
      <c r="J233" s="403">
        <v>27</v>
      </c>
      <c r="K233" s="207">
        <v>8</v>
      </c>
      <c r="L233" s="208">
        <v>16</v>
      </c>
      <c r="M233" s="207"/>
      <c r="N233" s="207">
        <v>1</v>
      </c>
      <c r="O233" s="209">
        <v>0.5</v>
      </c>
      <c r="P233" s="207"/>
      <c r="Q233" s="207"/>
      <c r="R233" s="207"/>
      <c r="S233" s="207"/>
      <c r="T233" s="207"/>
      <c r="U233" s="207">
        <v>1</v>
      </c>
      <c r="V233" s="207"/>
      <c r="W233" s="207"/>
      <c r="X233" s="207"/>
      <c r="Y233" s="207"/>
      <c r="Z233" s="207"/>
      <c r="AA233" s="207"/>
      <c r="AB233" s="210"/>
      <c r="AC233" s="211">
        <f>SUM(K233:AB233)</f>
        <v>26.5</v>
      </c>
    </row>
    <row r="234" spans="1:29" ht="17.649999999999999" x14ac:dyDescent="0.5">
      <c r="A234" s="628"/>
      <c r="B234" s="622"/>
      <c r="C234" s="622"/>
      <c r="D234" s="625"/>
      <c r="E234" s="95" t="s">
        <v>73</v>
      </c>
      <c r="F234" s="96" t="s">
        <v>43</v>
      </c>
      <c r="G234" s="96" t="s">
        <v>91</v>
      </c>
      <c r="H234" s="96"/>
      <c r="I234" s="348">
        <v>3</v>
      </c>
      <c r="J234" s="404">
        <v>3</v>
      </c>
      <c r="K234" s="212">
        <v>8</v>
      </c>
      <c r="L234" s="213">
        <v>16</v>
      </c>
      <c r="M234" s="214"/>
      <c r="N234" s="207">
        <v>8</v>
      </c>
      <c r="O234" s="207">
        <v>2</v>
      </c>
      <c r="P234" s="207"/>
      <c r="Q234" s="207"/>
      <c r="R234" s="207"/>
      <c r="S234" s="207"/>
      <c r="T234" s="207"/>
      <c r="U234" s="207">
        <v>1</v>
      </c>
      <c r="V234" s="207"/>
      <c r="W234" s="207"/>
      <c r="X234" s="207"/>
      <c r="Y234" s="207"/>
      <c r="Z234" s="207"/>
      <c r="AA234" s="207"/>
      <c r="AB234" s="210"/>
      <c r="AC234" s="211">
        <f>SUM(K234:AB234)</f>
        <v>35</v>
      </c>
    </row>
    <row r="235" spans="1:29" ht="17.649999999999999" x14ac:dyDescent="0.5">
      <c r="A235" s="628"/>
      <c r="B235" s="622"/>
      <c r="C235" s="622"/>
      <c r="D235" s="625"/>
      <c r="E235" s="13" t="s">
        <v>86</v>
      </c>
      <c r="F235" s="293" t="s">
        <v>43</v>
      </c>
      <c r="G235" s="293" t="s">
        <v>76</v>
      </c>
      <c r="H235" s="293"/>
      <c r="I235" s="293" t="s">
        <v>45</v>
      </c>
      <c r="J235" s="296">
        <v>126</v>
      </c>
      <c r="K235" s="215">
        <v>16</v>
      </c>
      <c r="L235" s="216">
        <v>64</v>
      </c>
      <c r="M235" s="185"/>
      <c r="N235" s="185"/>
      <c r="O235" s="185"/>
      <c r="P235" s="185"/>
      <c r="Q235" s="185"/>
      <c r="R235" s="185"/>
      <c r="S235" s="185"/>
      <c r="T235" s="185"/>
      <c r="U235" s="217">
        <v>8</v>
      </c>
      <c r="V235" s="185"/>
      <c r="W235" s="185"/>
      <c r="X235" s="185"/>
      <c r="Y235" s="185"/>
      <c r="Z235" s="185"/>
      <c r="AA235" s="185"/>
      <c r="AB235" s="218"/>
      <c r="AC235" s="219">
        <f>SUM(K235:AB235)</f>
        <v>88</v>
      </c>
    </row>
    <row r="236" spans="1:29" ht="17.649999999999999" x14ac:dyDescent="0.45">
      <c r="A236" s="628"/>
      <c r="B236" s="622"/>
      <c r="C236" s="622"/>
      <c r="D236" s="625"/>
      <c r="E236" s="15" t="s">
        <v>86</v>
      </c>
      <c r="F236" s="293" t="s">
        <v>43</v>
      </c>
      <c r="G236" s="293" t="s">
        <v>138</v>
      </c>
      <c r="H236" s="293"/>
      <c r="I236" s="293">
        <v>4</v>
      </c>
      <c r="J236" s="196">
        <v>8</v>
      </c>
      <c r="K236" s="220"/>
      <c r="L236" s="185">
        <v>3.2</v>
      </c>
      <c r="M236" s="185"/>
      <c r="N236" s="185"/>
      <c r="O236" s="185"/>
      <c r="P236" s="185"/>
      <c r="Q236" s="185"/>
      <c r="R236" s="185"/>
      <c r="S236" s="185"/>
      <c r="T236" s="185"/>
      <c r="U236" s="185">
        <v>1</v>
      </c>
      <c r="V236" s="185"/>
      <c r="W236" s="185"/>
      <c r="X236" s="185"/>
      <c r="Y236" s="185"/>
      <c r="Z236" s="185"/>
      <c r="AA236" s="185"/>
      <c r="AB236" s="218"/>
      <c r="AC236" s="219">
        <f t="shared" ref="AC236:AC241" si="8">SUM(K236:AB236)</f>
        <v>4.2</v>
      </c>
    </row>
    <row r="237" spans="1:29" ht="17.649999999999999" x14ac:dyDescent="0.45">
      <c r="A237" s="628"/>
      <c r="B237" s="622"/>
      <c r="C237" s="622"/>
      <c r="D237" s="625"/>
      <c r="E237" s="15" t="s">
        <v>86</v>
      </c>
      <c r="F237" s="288" t="s">
        <v>43</v>
      </c>
      <c r="G237" s="293" t="s">
        <v>139</v>
      </c>
      <c r="H237" s="293"/>
      <c r="I237" s="293">
        <v>4</v>
      </c>
      <c r="J237" s="196">
        <v>3</v>
      </c>
      <c r="K237" s="221"/>
      <c r="L237" s="222">
        <v>3.2</v>
      </c>
      <c r="M237" s="222"/>
      <c r="N237" s="222"/>
      <c r="O237" s="222"/>
      <c r="P237" s="222"/>
      <c r="Q237" s="222"/>
      <c r="R237" s="222"/>
      <c r="S237" s="222"/>
      <c r="T237" s="222"/>
      <c r="U237" s="222">
        <v>1</v>
      </c>
      <c r="V237" s="222"/>
      <c r="W237" s="222"/>
      <c r="X237" s="222"/>
      <c r="Y237" s="222"/>
      <c r="Z237" s="222"/>
      <c r="AA237" s="222"/>
      <c r="AB237" s="223"/>
      <c r="AC237" s="219">
        <f t="shared" si="8"/>
        <v>4.2</v>
      </c>
    </row>
    <row r="238" spans="1:29" ht="17.649999999999999" x14ac:dyDescent="0.45">
      <c r="A238" s="628"/>
      <c r="B238" s="622"/>
      <c r="C238" s="622"/>
      <c r="D238" s="625"/>
      <c r="E238" s="15" t="s">
        <v>86</v>
      </c>
      <c r="F238" s="288" t="s">
        <v>43</v>
      </c>
      <c r="G238" s="293" t="s">
        <v>141</v>
      </c>
      <c r="H238" s="293"/>
      <c r="I238" s="293">
        <v>4</v>
      </c>
      <c r="J238" s="196">
        <v>2</v>
      </c>
      <c r="K238" s="221"/>
      <c r="L238" s="222">
        <v>3.2</v>
      </c>
      <c r="M238" s="222"/>
      <c r="N238" s="222"/>
      <c r="O238" s="222"/>
      <c r="P238" s="222"/>
      <c r="Q238" s="222"/>
      <c r="R238" s="222"/>
      <c r="S238" s="222"/>
      <c r="T238" s="222"/>
      <c r="U238" s="222">
        <v>1</v>
      </c>
      <c r="V238" s="222"/>
      <c r="W238" s="222"/>
      <c r="X238" s="222"/>
      <c r="Y238" s="222"/>
      <c r="Z238" s="222"/>
      <c r="AA238" s="222"/>
      <c r="AB238" s="223"/>
      <c r="AC238" s="219">
        <f t="shared" si="8"/>
        <v>4.2</v>
      </c>
    </row>
    <row r="239" spans="1:29" ht="17.649999999999999" x14ac:dyDescent="0.45">
      <c r="A239" s="628"/>
      <c r="B239" s="622"/>
      <c r="C239" s="622"/>
      <c r="D239" s="625"/>
      <c r="E239" s="15" t="s">
        <v>86</v>
      </c>
      <c r="F239" s="288" t="s">
        <v>43</v>
      </c>
      <c r="G239" s="293" t="s">
        <v>143</v>
      </c>
      <c r="H239" s="293"/>
      <c r="I239" s="293">
        <v>4</v>
      </c>
      <c r="J239" s="196">
        <v>7</v>
      </c>
      <c r="K239" s="221"/>
      <c r="L239" s="222">
        <v>3.2</v>
      </c>
      <c r="M239" s="222"/>
      <c r="N239" s="222"/>
      <c r="O239" s="222"/>
      <c r="P239" s="222"/>
      <c r="Q239" s="222"/>
      <c r="R239" s="222"/>
      <c r="S239" s="222"/>
      <c r="T239" s="222"/>
      <c r="U239" s="222">
        <v>1</v>
      </c>
      <c r="V239" s="222"/>
      <c r="W239" s="222"/>
      <c r="X239" s="222"/>
      <c r="Y239" s="222"/>
      <c r="Z239" s="222"/>
      <c r="AA239" s="222"/>
      <c r="AB239" s="223"/>
      <c r="AC239" s="219">
        <f t="shared" si="8"/>
        <v>4.2</v>
      </c>
    </row>
    <row r="240" spans="1:29" ht="17.649999999999999" x14ac:dyDescent="0.45">
      <c r="A240" s="628"/>
      <c r="B240" s="622"/>
      <c r="C240" s="622"/>
      <c r="D240" s="625"/>
      <c r="E240" s="15" t="s">
        <v>86</v>
      </c>
      <c r="F240" s="288" t="s">
        <v>43</v>
      </c>
      <c r="G240" s="293" t="s">
        <v>144</v>
      </c>
      <c r="H240" s="293"/>
      <c r="I240" s="293">
        <v>4</v>
      </c>
      <c r="J240" s="196">
        <v>12</v>
      </c>
      <c r="K240" s="221"/>
      <c r="L240" s="222">
        <v>3.2</v>
      </c>
      <c r="M240" s="222"/>
      <c r="N240" s="222"/>
      <c r="O240" s="222"/>
      <c r="P240" s="222"/>
      <c r="Q240" s="222"/>
      <c r="R240" s="222"/>
      <c r="S240" s="222"/>
      <c r="T240" s="222"/>
      <c r="U240" s="222">
        <v>1</v>
      </c>
      <c r="V240" s="222"/>
      <c r="W240" s="222"/>
      <c r="X240" s="222"/>
      <c r="Y240" s="222"/>
      <c r="Z240" s="222"/>
      <c r="AA240" s="222"/>
      <c r="AB240" s="223"/>
      <c r="AC240" s="219">
        <f t="shared" si="8"/>
        <v>4.2</v>
      </c>
    </row>
    <row r="241" spans="1:29" ht="17.649999999999999" x14ac:dyDescent="0.45">
      <c r="A241" s="628"/>
      <c r="B241" s="622"/>
      <c r="C241" s="622"/>
      <c r="D241" s="625"/>
      <c r="E241" s="15" t="s">
        <v>86</v>
      </c>
      <c r="F241" s="288" t="s">
        <v>43</v>
      </c>
      <c r="G241" s="293" t="s">
        <v>120</v>
      </c>
      <c r="H241" s="293"/>
      <c r="I241" s="293">
        <v>4</v>
      </c>
      <c r="J241" s="196">
        <v>37</v>
      </c>
      <c r="K241" s="221"/>
      <c r="L241" s="222">
        <v>24</v>
      </c>
      <c r="M241" s="222"/>
      <c r="N241" s="222"/>
      <c r="O241" s="222"/>
      <c r="P241" s="222"/>
      <c r="Q241" s="222"/>
      <c r="R241" s="222"/>
      <c r="S241" s="222"/>
      <c r="T241" s="222"/>
      <c r="U241" s="222">
        <v>3</v>
      </c>
      <c r="V241" s="222"/>
      <c r="W241" s="222"/>
      <c r="X241" s="222"/>
      <c r="Y241" s="222"/>
      <c r="Z241" s="222"/>
      <c r="AA241" s="222"/>
      <c r="AB241" s="223"/>
      <c r="AC241" s="219">
        <f t="shared" si="8"/>
        <v>27</v>
      </c>
    </row>
    <row r="242" spans="1:29" ht="17.649999999999999" x14ac:dyDescent="0.5">
      <c r="A242" s="628"/>
      <c r="B242" s="622"/>
      <c r="C242" s="622"/>
      <c r="D242" s="625"/>
      <c r="E242" s="15" t="s">
        <v>86</v>
      </c>
      <c r="F242" s="288" t="s">
        <v>43</v>
      </c>
      <c r="G242" s="391" t="s">
        <v>158</v>
      </c>
      <c r="H242" s="293"/>
      <c r="I242" s="217">
        <v>2</v>
      </c>
      <c r="J242" s="198">
        <v>11</v>
      </c>
      <c r="K242" s="224"/>
      <c r="L242" s="185">
        <v>8</v>
      </c>
      <c r="M242" s="225"/>
      <c r="N242" s="225"/>
      <c r="O242" s="225"/>
      <c r="P242" s="225"/>
      <c r="Q242" s="225"/>
      <c r="R242" s="225"/>
      <c r="S242" s="225"/>
      <c r="T242" s="225"/>
      <c r="U242" s="225">
        <v>1</v>
      </c>
      <c r="V242" s="225"/>
      <c r="W242" s="225"/>
      <c r="X242" s="225"/>
      <c r="Y242" s="185"/>
      <c r="Z242" s="225"/>
      <c r="AA242" s="226"/>
      <c r="AB242" s="218"/>
      <c r="AC242" s="219">
        <f>SUM(K242:AB242)</f>
        <v>9</v>
      </c>
    </row>
    <row r="243" spans="1:29" ht="17.649999999999999" x14ac:dyDescent="0.5">
      <c r="A243" s="628"/>
      <c r="B243" s="622"/>
      <c r="C243" s="622"/>
      <c r="D243" s="625"/>
      <c r="E243" s="15" t="s">
        <v>86</v>
      </c>
      <c r="F243" s="288" t="s">
        <v>43</v>
      </c>
      <c r="G243" s="391" t="s">
        <v>159</v>
      </c>
      <c r="H243" s="293"/>
      <c r="I243" s="217">
        <v>2</v>
      </c>
      <c r="J243" s="198">
        <v>33</v>
      </c>
      <c r="K243" s="224"/>
      <c r="L243" s="185">
        <v>24</v>
      </c>
      <c r="M243" s="225"/>
      <c r="N243" s="225"/>
      <c r="O243" s="225"/>
      <c r="P243" s="225"/>
      <c r="Q243" s="225"/>
      <c r="R243" s="225"/>
      <c r="S243" s="225"/>
      <c r="T243" s="225"/>
      <c r="U243" s="225">
        <v>2</v>
      </c>
      <c r="V243" s="225"/>
      <c r="W243" s="225"/>
      <c r="X243" s="225"/>
      <c r="Y243" s="185"/>
      <c r="Z243" s="225"/>
      <c r="AA243" s="226"/>
      <c r="AB243" s="218"/>
      <c r="AC243" s="219">
        <f>SUM(K243:AB243)</f>
        <v>26</v>
      </c>
    </row>
    <row r="244" spans="1:29" ht="17.25" x14ac:dyDescent="0.45">
      <c r="A244" s="628"/>
      <c r="B244" s="622"/>
      <c r="C244" s="622"/>
      <c r="D244" s="625"/>
      <c r="E244" s="14" t="s">
        <v>34</v>
      </c>
      <c r="F244" s="405"/>
      <c r="G244" s="405"/>
      <c r="H244" s="405"/>
      <c r="I244" s="405"/>
      <c r="J244" s="284"/>
      <c r="K244" s="227">
        <f>SUM(K232:K243)</f>
        <v>64</v>
      </c>
      <c r="L244" s="227">
        <f>SUM(L232:L243)</f>
        <v>184</v>
      </c>
      <c r="M244" s="227"/>
      <c r="N244" s="227">
        <f>SUM(N232:N243)</f>
        <v>10</v>
      </c>
      <c r="O244" s="227">
        <f>SUM(O232:O243)</f>
        <v>3</v>
      </c>
      <c r="P244" s="227"/>
      <c r="Q244" s="227"/>
      <c r="R244" s="227"/>
      <c r="S244" s="227"/>
      <c r="T244" s="227"/>
      <c r="U244" s="227">
        <f>SUM(U232:U243)</f>
        <v>22</v>
      </c>
      <c r="V244" s="227"/>
      <c r="W244" s="228"/>
      <c r="X244" s="228"/>
      <c r="Y244" s="228"/>
      <c r="Z244" s="228"/>
      <c r="AA244" s="228"/>
      <c r="AB244" s="229"/>
      <c r="AC244" s="230">
        <f>SUM(AC232:AC243)</f>
        <v>282.99999999999994</v>
      </c>
    </row>
    <row r="245" spans="1:29" ht="17.649999999999999" x14ac:dyDescent="0.45">
      <c r="A245" s="628"/>
      <c r="B245" s="622"/>
      <c r="C245" s="622"/>
      <c r="D245" s="625"/>
      <c r="E245" s="95" t="s">
        <v>73</v>
      </c>
      <c r="F245" s="96" t="s">
        <v>46</v>
      </c>
      <c r="G245" s="96" t="s">
        <v>44</v>
      </c>
      <c r="H245" s="406"/>
      <c r="I245" s="311" t="s">
        <v>83</v>
      </c>
      <c r="J245" s="370">
        <v>18</v>
      </c>
      <c r="K245" s="182">
        <v>2</v>
      </c>
      <c r="L245" s="183">
        <v>2</v>
      </c>
      <c r="M245" s="183"/>
      <c r="N245" s="183"/>
      <c r="O245" s="231"/>
      <c r="P245" s="183"/>
      <c r="Q245" s="183"/>
      <c r="R245" s="183"/>
      <c r="S245" s="183"/>
      <c r="T245" s="183"/>
      <c r="U245" s="183">
        <v>3</v>
      </c>
      <c r="V245" s="183"/>
      <c r="W245" s="232"/>
      <c r="X245" s="232"/>
      <c r="Y245" s="232"/>
      <c r="Z245" s="232"/>
      <c r="AA245" s="232"/>
      <c r="AB245" s="233"/>
      <c r="AC245" s="234">
        <f>SUM(K245:AB245)</f>
        <v>7</v>
      </c>
    </row>
    <row r="246" spans="1:29" ht="30.75" x14ac:dyDescent="0.45">
      <c r="A246" s="628"/>
      <c r="B246" s="622"/>
      <c r="C246" s="622"/>
      <c r="D246" s="625"/>
      <c r="E246" s="95" t="s">
        <v>146</v>
      </c>
      <c r="F246" s="96" t="s">
        <v>46</v>
      </c>
      <c r="G246" s="96" t="s">
        <v>44</v>
      </c>
      <c r="H246" s="400"/>
      <c r="I246" s="294" t="s">
        <v>83</v>
      </c>
      <c r="J246" s="304">
        <v>33</v>
      </c>
      <c r="K246" s="202">
        <v>6</v>
      </c>
      <c r="L246" s="235">
        <v>4</v>
      </c>
      <c r="M246" s="235"/>
      <c r="N246" s="235"/>
      <c r="O246" s="236"/>
      <c r="P246" s="235">
        <v>2</v>
      </c>
      <c r="Q246" s="235"/>
      <c r="R246" s="235"/>
      <c r="S246" s="235"/>
      <c r="T246" s="235"/>
      <c r="U246" s="235">
        <v>7</v>
      </c>
      <c r="V246" s="235"/>
      <c r="W246" s="237"/>
      <c r="X246" s="237"/>
      <c r="Y246" s="237"/>
      <c r="Z246" s="237"/>
      <c r="AA246" s="237"/>
      <c r="AB246" s="238"/>
      <c r="AC246" s="234">
        <f>SUM(K246:AB246)</f>
        <v>19</v>
      </c>
    </row>
    <row r="247" spans="1:29" ht="17.649999999999999" x14ac:dyDescent="0.45">
      <c r="A247" s="628"/>
      <c r="B247" s="622"/>
      <c r="C247" s="622"/>
      <c r="D247" s="625"/>
      <c r="E247" s="95" t="s">
        <v>73</v>
      </c>
      <c r="F247" s="96" t="s">
        <v>46</v>
      </c>
      <c r="G247" s="96" t="s">
        <v>91</v>
      </c>
      <c r="H247" s="407"/>
      <c r="I247" s="96" t="s">
        <v>90</v>
      </c>
      <c r="J247" s="297">
        <v>5</v>
      </c>
      <c r="K247" s="207">
        <v>8</v>
      </c>
      <c r="L247" s="239">
        <v>2</v>
      </c>
      <c r="M247" s="239"/>
      <c r="N247" s="239"/>
      <c r="O247" s="240"/>
      <c r="P247" s="239"/>
      <c r="Q247" s="239"/>
      <c r="R247" s="239"/>
      <c r="S247" s="239"/>
      <c r="T247" s="239"/>
      <c r="U247" s="239">
        <v>1</v>
      </c>
      <c r="V247" s="239"/>
      <c r="W247" s="241"/>
      <c r="X247" s="241"/>
      <c r="Y247" s="241"/>
      <c r="Z247" s="241"/>
      <c r="AA247" s="241"/>
      <c r="AB247" s="242"/>
      <c r="AC247" s="234">
        <f>SUM(K247:AB247)</f>
        <v>11</v>
      </c>
    </row>
    <row r="248" spans="1:29" ht="18" thickBot="1" x14ac:dyDescent="0.5">
      <c r="A248" s="628"/>
      <c r="B248" s="622"/>
      <c r="C248" s="622"/>
      <c r="D248" s="625"/>
      <c r="E248" s="14" t="s">
        <v>35</v>
      </c>
      <c r="F248" s="298"/>
      <c r="G248" s="298"/>
      <c r="H248" s="298"/>
      <c r="I248" s="298"/>
      <c r="J248" s="299"/>
      <c r="K248" s="227">
        <f>SUM(K245:K247)</f>
        <v>16</v>
      </c>
      <c r="L248" s="227">
        <f>SUM(L245:L247)</f>
        <v>8</v>
      </c>
      <c r="M248" s="188"/>
      <c r="N248" s="188"/>
      <c r="O248" s="227"/>
      <c r="P248" s="227">
        <f>SUM(P245:P247)</f>
        <v>2</v>
      </c>
      <c r="Q248" s="188"/>
      <c r="R248" s="188"/>
      <c r="S248" s="188"/>
      <c r="T248" s="188"/>
      <c r="U248" s="227">
        <f>SUM(U245:U247)</f>
        <v>11</v>
      </c>
      <c r="V248" s="188"/>
      <c r="W248" s="188"/>
      <c r="X248" s="188"/>
      <c r="Y248" s="188"/>
      <c r="Z248" s="243"/>
      <c r="AA248" s="243"/>
      <c r="AB248" s="244"/>
      <c r="AC248" s="234">
        <f>SUM(K248:AB248)</f>
        <v>37</v>
      </c>
    </row>
    <row r="249" spans="1:29" ht="17.649999999999999" thickBot="1" x14ac:dyDescent="0.5">
      <c r="A249" s="629"/>
      <c r="B249" s="623"/>
      <c r="C249" s="623"/>
      <c r="D249" s="626"/>
      <c r="E249" s="97" t="s">
        <v>37</v>
      </c>
      <c r="F249" s="405"/>
      <c r="G249" s="405"/>
      <c r="H249" s="405"/>
      <c r="I249" s="405"/>
      <c r="J249" s="284"/>
      <c r="K249" s="245">
        <f>K244+K248</f>
        <v>80</v>
      </c>
      <c r="L249" s="246">
        <f>L244+L248</f>
        <v>192</v>
      </c>
      <c r="M249" s="246"/>
      <c r="N249" s="246">
        <f>N244+N248</f>
        <v>10</v>
      </c>
      <c r="O249" s="246">
        <f>O244+O248</f>
        <v>3</v>
      </c>
      <c r="P249" s="246">
        <f>P244+P248</f>
        <v>2</v>
      </c>
      <c r="Q249" s="246"/>
      <c r="R249" s="246"/>
      <c r="S249" s="246"/>
      <c r="T249" s="246"/>
      <c r="U249" s="247">
        <f>U244+U248</f>
        <v>33</v>
      </c>
      <c r="V249" s="247"/>
      <c r="W249" s="247"/>
      <c r="X249" s="247"/>
      <c r="Y249" s="247"/>
      <c r="Z249" s="247"/>
      <c r="AA249" s="247"/>
      <c r="AB249" s="248"/>
      <c r="AC249" s="249">
        <f>AC244+AC248</f>
        <v>319.99999999999994</v>
      </c>
    </row>
    <row r="250" spans="1:29" x14ac:dyDescent="0.45">
      <c r="A250" s="592" t="s">
        <v>1</v>
      </c>
      <c r="B250" s="636" t="s">
        <v>2</v>
      </c>
      <c r="C250" s="636" t="s">
        <v>3</v>
      </c>
      <c r="D250" s="596" t="s">
        <v>4</v>
      </c>
      <c r="E250" s="643" t="s">
        <v>5</v>
      </c>
      <c r="F250" s="616" t="s">
        <v>6</v>
      </c>
      <c r="G250" s="630" t="s">
        <v>7</v>
      </c>
      <c r="H250" s="614" t="s">
        <v>8</v>
      </c>
      <c r="I250" s="616" t="s">
        <v>9</v>
      </c>
      <c r="J250" s="632" t="s">
        <v>10</v>
      </c>
      <c r="K250" s="612" t="s">
        <v>11</v>
      </c>
      <c r="L250" s="613"/>
      <c r="M250" s="613"/>
      <c r="N250" s="613"/>
      <c r="O250" s="613"/>
      <c r="P250" s="613"/>
      <c r="Q250" s="613"/>
      <c r="R250" s="613"/>
      <c r="S250" s="613"/>
      <c r="T250" s="613"/>
      <c r="U250" s="613"/>
      <c r="V250" s="613"/>
      <c r="W250" s="613"/>
      <c r="X250" s="613"/>
      <c r="Y250" s="613"/>
      <c r="Z250" s="613"/>
      <c r="AA250" s="613"/>
      <c r="AB250" s="613"/>
      <c r="AC250" s="634" t="s">
        <v>12</v>
      </c>
    </row>
    <row r="251" spans="1:29" ht="172.9" thickBot="1" x14ac:dyDescent="0.5">
      <c r="A251" s="593"/>
      <c r="B251" s="637"/>
      <c r="C251" s="637"/>
      <c r="D251" s="597"/>
      <c r="E251" s="644"/>
      <c r="F251" s="617"/>
      <c r="G251" s="631"/>
      <c r="H251" s="615"/>
      <c r="I251" s="617"/>
      <c r="J251" s="633"/>
      <c r="K251" s="7" t="s">
        <v>13</v>
      </c>
      <c r="L251" s="177" t="s">
        <v>14</v>
      </c>
      <c r="M251" s="177" t="s">
        <v>15</v>
      </c>
      <c r="N251" s="177" t="s">
        <v>16</v>
      </c>
      <c r="O251" s="177" t="s">
        <v>17</v>
      </c>
      <c r="P251" s="177" t="s">
        <v>18</v>
      </c>
      <c r="Q251" s="177" t="s">
        <v>19</v>
      </c>
      <c r="R251" s="8" t="s">
        <v>20</v>
      </c>
      <c r="S251" s="177" t="s">
        <v>21</v>
      </c>
      <c r="T251" s="177" t="s">
        <v>22</v>
      </c>
      <c r="U251" s="177" t="s">
        <v>23</v>
      </c>
      <c r="V251" s="177" t="s">
        <v>24</v>
      </c>
      <c r="W251" s="177" t="s">
        <v>25</v>
      </c>
      <c r="X251" s="177" t="s">
        <v>26</v>
      </c>
      <c r="Y251" s="177" t="s">
        <v>27</v>
      </c>
      <c r="Z251" s="177" t="s">
        <v>28</v>
      </c>
      <c r="AA251" s="177" t="s">
        <v>29</v>
      </c>
      <c r="AB251" s="177" t="s">
        <v>30</v>
      </c>
      <c r="AC251" s="635"/>
    </row>
    <row r="252" spans="1:29" ht="33.75" customHeight="1" x14ac:dyDescent="0.5">
      <c r="A252" s="628">
        <v>4</v>
      </c>
      <c r="B252" s="622" t="s">
        <v>99</v>
      </c>
      <c r="C252" s="622" t="s">
        <v>98</v>
      </c>
      <c r="D252" s="625">
        <v>1</v>
      </c>
      <c r="E252" s="43" t="s">
        <v>95</v>
      </c>
      <c r="F252" s="333" t="s">
        <v>43</v>
      </c>
      <c r="G252" s="333" t="s">
        <v>44</v>
      </c>
      <c r="H252" s="411"/>
      <c r="I252" s="412">
        <v>2</v>
      </c>
      <c r="J252" s="413">
        <v>58</v>
      </c>
      <c r="K252" s="254"/>
      <c r="L252" s="255"/>
      <c r="M252" s="255"/>
      <c r="N252" s="255"/>
      <c r="O252" s="255"/>
      <c r="P252" s="255"/>
      <c r="Q252" s="255"/>
      <c r="R252" s="255"/>
      <c r="S252" s="255">
        <v>58</v>
      </c>
      <c r="T252" s="255"/>
      <c r="U252" s="255"/>
      <c r="V252" s="255"/>
      <c r="W252" s="255"/>
      <c r="X252" s="255"/>
      <c r="Y252" s="255"/>
      <c r="Z252" s="255"/>
      <c r="AA252" s="255"/>
      <c r="AB252" s="256"/>
      <c r="AC252" s="257">
        <f>SUM(K252:AB252)</f>
        <v>58</v>
      </c>
    </row>
    <row r="253" spans="1:29" ht="17.649999999999999" x14ac:dyDescent="0.45">
      <c r="A253" s="628"/>
      <c r="B253" s="622"/>
      <c r="C253" s="622"/>
      <c r="D253" s="625"/>
      <c r="E253" s="13" t="s">
        <v>86</v>
      </c>
      <c r="F253" s="414" t="s">
        <v>43</v>
      </c>
      <c r="G253" s="334" t="s">
        <v>175</v>
      </c>
      <c r="H253" s="415"/>
      <c r="I253" s="195">
        <v>2</v>
      </c>
      <c r="J253" s="198">
        <v>6</v>
      </c>
      <c r="K253" s="181">
        <v>1.773333333333333</v>
      </c>
      <c r="L253" s="181">
        <v>3.99</v>
      </c>
      <c r="M253" s="186"/>
      <c r="N253" s="186"/>
      <c r="O253" s="186"/>
      <c r="P253" s="186"/>
      <c r="Q253" s="186"/>
      <c r="R253" s="186"/>
      <c r="S253" s="186"/>
      <c r="T253" s="186"/>
      <c r="U253" s="99">
        <v>1</v>
      </c>
      <c r="V253" s="186"/>
      <c r="W253" s="186"/>
      <c r="X253" s="186"/>
      <c r="Y253" s="186"/>
      <c r="Z253" s="186"/>
      <c r="AA253" s="186"/>
      <c r="AB253" s="258"/>
      <c r="AC253" s="259">
        <f t="shared" ref="AC253:AC261" si="9">SUM(K253:AB253)</f>
        <v>6.7633333333333336</v>
      </c>
    </row>
    <row r="254" spans="1:29" ht="17.649999999999999" x14ac:dyDescent="0.45">
      <c r="A254" s="628"/>
      <c r="B254" s="622"/>
      <c r="C254" s="622"/>
      <c r="D254" s="625"/>
      <c r="E254" s="15" t="s">
        <v>86</v>
      </c>
      <c r="F254" s="414" t="s">
        <v>43</v>
      </c>
      <c r="G254" s="334" t="s">
        <v>176</v>
      </c>
      <c r="H254" s="415"/>
      <c r="I254" s="195">
        <v>2</v>
      </c>
      <c r="J254" s="198">
        <v>8</v>
      </c>
      <c r="K254" s="181">
        <v>1.7777777777777779</v>
      </c>
      <c r="L254" s="181">
        <v>5.333333333333333</v>
      </c>
      <c r="M254" s="186"/>
      <c r="N254" s="186"/>
      <c r="O254" s="186"/>
      <c r="P254" s="186"/>
      <c r="Q254" s="186"/>
      <c r="R254" s="186"/>
      <c r="S254" s="186"/>
      <c r="T254" s="186"/>
      <c r="U254" s="99">
        <v>1</v>
      </c>
      <c r="V254" s="186"/>
      <c r="W254" s="186"/>
      <c r="X254" s="186"/>
      <c r="Y254" s="186"/>
      <c r="Z254" s="186"/>
      <c r="AA254" s="186"/>
      <c r="AB254" s="258"/>
      <c r="AC254" s="259">
        <f t="shared" si="9"/>
        <v>8.1111111111111107</v>
      </c>
    </row>
    <row r="255" spans="1:29" ht="17.649999999999999" x14ac:dyDescent="0.45">
      <c r="A255" s="628"/>
      <c r="B255" s="622"/>
      <c r="C255" s="622"/>
      <c r="D255" s="625"/>
      <c r="E255" s="15" t="s">
        <v>86</v>
      </c>
      <c r="F255" s="414" t="s">
        <v>43</v>
      </c>
      <c r="G255" s="334" t="s">
        <v>177</v>
      </c>
      <c r="H255" s="415"/>
      <c r="I255" s="195">
        <v>2</v>
      </c>
      <c r="J255" s="198">
        <v>10</v>
      </c>
      <c r="K255" s="181">
        <v>1.773333333333333</v>
      </c>
      <c r="L255" s="181">
        <v>5.3666666666666654</v>
      </c>
      <c r="M255" s="186"/>
      <c r="N255" s="186"/>
      <c r="O255" s="186"/>
      <c r="P255" s="186"/>
      <c r="Q255" s="186"/>
      <c r="R255" s="186"/>
      <c r="S255" s="186"/>
      <c r="T255" s="186"/>
      <c r="U255" s="99">
        <v>1</v>
      </c>
      <c r="V255" s="186"/>
      <c r="W255" s="186"/>
      <c r="X255" s="186"/>
      <c r="Y255" s="186"/>
      <c r="Z255" s="186"/>
      <c r="AA255" s="186"/>
      <c r="AB255" s="258"/>
      <c r="AC255" s="259">
        <f t="shared" si="9"/>
        <v>8.1399999999999988</v>
      </c>
    </row>
    <row r="256" spans="1:29" ht="17.649999999999999" x14ac:dyDescent="0.45">
      <c r="A256" s="628"/>
      <c r="B256" s="622"/>
      <c r="C256" s="622"/>
      <c r="D256" s="625"/>
      <c r="E256" s="15" t="s">
        <v>86</v>
      </c>
      <c r="F256" s="414" t="s">
        <v>43</v>
      </c>
      <c r="G256" s="334" t="s">
        <v>178</v>
      </c>
      <c r="H256" s="415"/>
      <c r="I256" s="195">
        <v>2</v>
      </c>
      <c r="J256" s="198">
        <v>10</v>
      </c>
      <c r="K256" s="181">
        <v>1.773333333333333</v>
      </c>
      <c r="L256" s="181">
        <v>3.99</v>
      </c>
      <c r="M256" s="186"/>
      <c r="N256" s="186"/>
      <c r="O256" s="186"/>
      <c r="P256" s="186"/>
      <c r="Q256" s="186"/>
      <c r="R256" s="186"/>
      <c r="S256" s="186"/>
      <c r="T256" s="186"/>
      <c r="U256" s="99">
        <v>1</v>
      </c>
      <c r="V256" s="186"/>
      <c r="W256" s="186"/>
      <c r="X256" s="186"/>
      <c r="Y256" s="186"/>
      <c r="Z256" s="186"/>
      <c r="AA256" s="186"/>
      <c r="AB256" s="258"/>
      <c r="AC256" s="259">
        <f t="shared" si="9"/>
        <v>6.7633333333333336</v>
      </c>
    </row>
    <row r="257" spans="1:29" ht="17.649999999999999" x14ac:dyDescent="0.45">
      <c r="A257" s="628"/>
      <c r="B257" s="622"/>
      <c r="C257" s="622"/>
      <c r="D257" s="625"/>
      <c r="E257" s="15" t="s">
        <v>86</v>
      </c>
      <c r="F257" s="414" t="s">
        <v>43</v>
      </c>
      <c r="G257" s="334" t="s">
        <v>179</v>
      </c>
      <c r="H257" s="415"/>
      <c r="I257" s="195">
        <v>2</v>
      </c>
      <c r="J257" s="198">
        <v>4</v>
      </c>
      <c r="K257" s="181">
        <v>1.773333333333333</v>
      </c>
      <c r="L257" s="181">
        <v>3.99</v>
      </c>
      <c r="M257" s="186"/>
      <c r="N257" s="186"/>
      <c r="O257" s="186"/>
      <c r="P257" s="186"/>
      <c r="Q257" s="186"/>
      <c r="R257" s="186"/>
      <c r="S257" s="186"/>
      <c r="T257" s="186"/>
      <c r="U257" s="99">
        <v>1</v>
      </c>
      <c r="V257" s="186"/>
      <c r="W257" s="186"/>
      <c r="X257" s="186"/>
      <c r="Y257" s="186"/>
      <c r="Z257" s="186"/>
      <c r="AA257" s="186"/>
      <c r="AB257" s="258"/>
      <c r="AC257" s="259">
        <f t="shared" si="9"/>
        <v>6.7633333333333336</v>
      </c>
    </row>
    <row r="258" spans="1:29" ht="17.649999999999999" x14ac:dyDescent="0.45">
      <c r="A258" s="628"/>
      <c r="B258" s="622"/>
      <c r="C258" s="622"/>
      <c r="D258" s="625"/>
      <c r="E258" s="15" t="s">
        <v>86</v>
      </c>
      <c r="F258" s="414" t="s">
        <v>43</v>
      </c>
      <c r="G258" s="334" t="s">
        <v>180</v>
      </c>
      <c r="H258" s="415"/>
      <c r="I258" s="195">
        <v>2</v>
      </c>
      <c r="J258" s="198">
        <v>9</v>
      </c>
      <c r="K258" s="181">
        <v>1.773333333333333</v>
      </c>
      <c r="L258" s="181">
        <v>3.9749500000000002</v>
      </c>
      <c r="M258" s="186"/>
      <c r="N258" s="186"/>
      <c r="O258" s="186"/>
      <c r="P258" s="186"/>
      <c r="Q258" s="186"/>
      <c r="R258" s="186"/>
      <c r="S258" s="186"/>
      <c r="T258" s="186"/>
      <c r="U258" s="99">
        <v>1</v>
      </c>
      <c r="V258" s="186"/>
      <c r="W258" s="186"/>
      <c r="X258" s="186"/>
      <c r="Y258" s="186"/>
      <c r="Z258" s="186"/>
      <c r="AA258" s="186"/>
      <c r="AB258" s="258"/>
      <c r="AC258" s="259">
        <f t="shared" si="9"/>
        <v>6.7482833333333332</v>
      </c>
    </row>
    <row r="259" spans="1:29" ht="17.649999999999999" x14ac:dyDescent="0.45">
      <c r="A259" s="628"/>
      <c r="B259" s="622"/>
      <c r="C259" s="622"/>
      <c r="D259" s="625"/>
      <c r="E259" s="15" t="s">
        <v>86</v>
      </c>
      <c r="F259" s="414" t="s">
        <v>43</v>
      </c>
      <c r="G259" s="334" t="s">
        <v>181</v>
      </c>
      <c r="H259" s="415"/>
      <c r="I259" s="195">
        <v>2</v>
      </c>
      <c r="J259" s="198">
        <v>7</v>
      </c>
      <c r="K259" s="181">
        <v>1.7777777777777779</v>
      </c>
      <c r="L259" s="181">
        <v>5.333333333333333</v>
      </c>
      <c r="M259" s="186"/>
      <c r="N259" s="186"/>
      <c r="O259" s="186"/>
      <c r="P259" s="186"/>
      <c r="Q259" s="186"/>
      <c r="R259" s="186"/>
      <c r="S259" s="186"/>
      <c r="T259" s="186"/>
      <c r="U259" s="99">
        <v>1</v>
      </c>
      <c r="V259" s="186"/>
      <c r="W259" s="186"/>
      <c r="X259" s="186"/>
      <c r="Y259" s="186"/>
      <c r="Z259" s="186"/>
      <c r="AA259" s="186"/>
      <c r="AB259" s="258"/>
      <c r="AC259" s="259">
        <f t="shared" si="9"/>
        <v>8.1111111111111107</v>
      </c>
    </row>
    <row r="260" spans="1:29" ht="17.649999999999999" x14ac:dyDescent="0.45">
      <c r="A260" s="628"/>
      <c r="B260" s="622"/>
      <c r="C260" s="622"/>
      <c r="D260" s="625"/>
      <c r="E260" s="15" t="s">
        <v>86</v>
      </c>
      <c r="F260" s="414" t="s">
        <v>43</v>
      </c>
      <c r="G260" s="334" t="s">
        <v>182</v>
      </c>
      <c r="H260" s="415"/>
      <c r="I260" s="195">
        <v>2</v>
      </c>
      <c r="J260" s="198">
        <v>10</v>
      </c>
      <c r="K260" s="181">
        <v>1.778</v>
      </c>
      <c r="L260" s="181">
        <v>16.001999999999999</v>
      </c>
      <c r="M260" s="186"/>
      <c r="N260" s="186"/>
      <c r="O260" s="186"/>
      <c r="P260" s="186"/>
      <c r="Q260" s="186"/>
      <c r="R260" s="186"/>
      <c r="S260" s="186"/>
      <c r="T260" s="186"/>
      <c r="U260" s="99">
        <v>1</v>
      </c>
      <c r="V260" s="186"/>
      <c r="W260" s="186"/>
      <c r="X260" s="186"/>
      <c r="Y260" s="186"/>
      <c r="Z260" s="186"/>
      <c r="AA260" s="186"/>
      <c r="AB260" s="258"/>
      <c r="AC260" s="259">
        <f t="shared" si="9"/>
        <v>18.779999999999998</v>
      </c>
    </row>
    <row r="261" spans="1:29" ht="17.649999999999999" x14ac:dyDescent="0.45">
      <c r="A261" s="628"/>
      <c r="B261" s="622"/>
      <c r="C261" s="622"/>
      <c r="D261" s="625"/>
      <c r="E261" s="15" t="s">
        <v>86</v>
      </c>
      <c r="F261" s="414" t="s">
        <v>43</v>
      </c>
      <c r="G261" s="334" t="s">
        <v>183</v>
      </c>
      <c r="H261" s="416"/>
      <c r="I261" s="195">
        <v>2</v>
      </c>
      <c r="J261" s="198">
        <v>34</v>
      </c>
      <c r="K261" s="181">
        <v>1.778</v>
      </c>
      <c r="L261" s="181"/>
      <c r="M261" s="187"/>
      <c r="N261" s="187"/>
      <c r="O261" s="187"/>
      <c r="P261" s="187"/>
      <c r="Q261" s="187"/>
      <c r="R261" s="187"/>
      <c r="S261" s="187"/>
      <c r="T261" s="187"/>
      <c r="U261" s="99"/>
      <c r="V261" s="187"/>
      <c r="W261" s="187"/>
      <c r="X261" s="187"/>
      <c r="Y261" s="187"/>
      <c r="Z261" s="187"/>
      <c r="AA261" s="187"/>
      <c r="AB261" s="260"/>
      <c r="AC261" s="259">
        <f t="shared" si="9"/>
        <v>1.778</v>
      </c>
    </row>
    <row r="262" spans="1:29" ht="17.25" x14ac:dyDescent="0.45">
      <c r="A262" s="628"/>
      <c r="B262" s="622"/>
      <c r="C262" s="622"/>
      <c r="D262" s="625"/>
      <c r="E262" s="100" t="s">
        <v>34</v>
      </c>
      <c r="F262" s="417"/>
      <c r="G262" s="417"/>
      <c r="H262" s="417"/>
      <c r="I262" s="417"/>
      <c r="J262" s="418"/>
      <c r="K262" s="261">
        <f>SUM(K252:K261)</f>
        <v>15.978222222222223</v>
      </c>
      <c r="L262" s="261">
        <f>SUM(L252:L261)</f>
        <v>47.980283333333333</v>
      </c>
      <c r="M262" s="262"/>
      <c r="N262" s="262"/>
      <c r="O262" s="262"/>
      <c r="P262" s="262"/>
      <c r="Q262" s="262"/>
      <c r="R262" s="262"/>
      <c r="S262" s="261">
        <f>SUM(S252:S261)</f>
        <v>58</v>
      </c>
      <c r="T262" s="263"/>
      <c r="U262" s="261">
        <f>SUM(U252:U261)</f>
        <v>8</v>
      </c>
      <c r="V262" s="261"/>
      <c r="W262" s="261"/>
      <c r="X262" s="261"/>
      <c r="Y262" s="261"/>
      <c r="Z262" s="261"/>
      <c r="AA262" s="261"/>
      <c r="AB262" s="264"/>
      <c r="AC262" s="265">
        <f>SUM(AC252:AC261)</f>
        <v>129.95850555555555</v>
      </c>
    </row>
    <row r="263" spans="1:29" ht="17.649999999999999" x14ac:dyDescent="0.45">
      <c r="A263" s="628"/>
      <c r="B263" s="622"/>
      <c r="C263" s="622"/>
      <c r="D263" s="625"/>
      <c r="E263" s="101" t="s">
        <v>166</v>
      </c>
      <c r="F263" s="392" t="s">
        <v>46</v>
      </c>
      <c r="G263" s="334" t="s">
        <v>44</v>
      </c>
      <c r="H263" s="417"/>
      <c r="I263" s="392" t="s">
        <v>89</v>
      </c>
      <c r="J263" s="198">
        <v>3</v>
      </c>
      <c r="K263" s="266"/>
      <c r="L263" s="266"/>
      <c r="M263" s="266"/>
      <c r="N263" s="266"/>
      <c r="O263" s="266"/>
      <c r="P263" s="266"/>
      <c r="Q263" s="266"/>
      <c r="R263" s="266"/>
      <c r="S263" s="266"/>
      <c r="T263" s="266">
        <v>12</v>
      </c>
      <c r="U263" s="266"/>
      <c r="V263" s="266"/>
      <c r="W263" s="266"/>
      <c r="X263" s="266"/>
      <c r="Y263" s="266"/>
      <c r="Z263" s="266"/>
      <c r="AA263" s="266"/>
      <c r="AB263" s="267"/>
      <c r="AC263" s="259">
        <f>SUM(K263:AB263)</f>
        <v>12</v>
      </c>
    </row>
    <row r="264" spans="1:29" ht="30.75" x14ac:dyDescent="0.45">
      <c r="A264" s="628"/>
      <c r="B264" s="622"/>
      <c r="C264" s="622"/>
      <c r="D264" s="625"/>
      <c r="E264" s="49" t="s">
        <v>167</v>
      </c>
      <c r="F264" s="334" t="s">
        <v>46</v>
      </c>
      <c r="G264" s="334" t="s">
        <v>44</v>
      </c>
      <c r="H264" s="344"/>
      <c r="I264" s="334" t="s">
        <v>45</v>
      </c>
      <c r="J264" s="336">
        <v>10</v>
      </c>
      <c r="K264" s="269"/>
      <c r="L264" s="269"/>
      <c r="M264" s="269"/>
      <c r="N264" s="269"/>
      <c r="O264" s="269"/>
      <c r="P264" s="269"/>
      <c r="Q264" s="269"/>
      <c r="R264" s="269"/>
      <c r="S264" s="269">
        <v>10</v>
      </c>
      <c r="T264" s="269"/>
      <c r="U264" s="269"/>
      <c r="V264" s="269"/>
      <c r="W264" s="269"/>
      <c r="X264" s="269"/>
      <c r="Y264" s="269"/>
      <c r="Z264" s="269"/>
      <c r="AA264" s="269"/>
      <c r="AB264" s="270"/>
      <c r="AC264" s="259">
        <f t="shared" ref="AC264" si="10">SUM(K264:AB264)</f>
        <v>10</v>
      </c>
    </row>
    <row r="265" spans="1:29" ht="17.649999999999999" x14ac:dyDescent="0.45">
      <c r="A265" s="628"/>
      <c r="B265" s="622"/>
      <c r="C265" s="622"/>
      <c r="D265" s="625"/>
      <c r="E265" s="101" t="s">
        <v>73</v>
      </c>
      <c r="F265" s="392" t="s">
        <v>46</v>
      </c>
      <c r="G265" s="392" t="s">
        <v>91</v>
      </c>
      <c r="H265" s="392"/>
      <c r="I265" s="392" t="s">
        <v>90</v>
      </c>
      <c r="J265" s="198">
        <v>5</v>
      </c>
      <c r="K265" s="266"/>
      <c r="L265" s="266">
        <v>6</v>
      </c>
      <c r="M265" s="266"/>
      <c r="N265" s="266">
        <v>1</v>
      </c>
      <c r="O265" s="268">
        <v>0.5</v>
      </c>
      <c r="P265" s="266"/>
      <c r="Q265" s="266"/>
      <c r="R265" s="266"/>
      <c r="S265" s="266"/>
      <c r="T265" s="266"/>
      <c r="U265" s="266">
        <v>1</v>
      </c>
      <c r="V265" s="266"/>
      <c r="W265" s="266"/>
      <c r="X265" s="266"/>
      <c r="Y265" s="266"/>
      <c r="Z265" s="266"/>
      <c r="AA265" s="266"/>
      <c r="AB265" s="267"/>
      <c r="AC265" s="259">
        <f>SUM(K265:AB265)</f>
        <v>8.5</v>
      </c>
    </row>
    <row r="266" spans="1:29" ht="17.649999999999999" x14ac:dyDescent="0.45">
      <c r="A266" s="628"/>
      <c r="B266" s="622"/>
      <c r="C266" s="622"/>
      <c r="D266" s="625"/>
      <c r="E266" s="101" t="s">
        <v>73</v>
      </c>
      <c r="F266" s="392" t="s">
        <v>46</v>
      </c>
      <c r="G266" s="334" t="s">
        <v>44</v>
      </c>
      <c r="H266" s="334"/>
      <c r="I266" s="334" t="s">
        <v>83</v>
      </c>
      <c r="J266" s="336">
        <v>18</v>
      </c>
      <c r="K266" s="269"/>
      <c r="L266" s="269"/>
      <c r="M266" s="269"/>
      <c r="N266" s="269">
        <v>5</v>
      </c>
      <c r="O266" s="269">
        <v>2</v>
      </c>
      <c r="P266" s="269"/>
      <c r="Q266" s="269"/>
      <c r="R266" s="269"/>
      <c r="S266" s="269"/>
      <c r="T266" s="269"/>
      <c r="U266" s="269">
        <v>3</v>
      </c>
      <c r="V266" s="269"/>
      <c r="W266" s="269"/>
      <c r="X266" s="269"/>
      <c r="Y266" s="269"/>
      <c r="Z266" s="269"/>
      <c r="AA266" s="269"/>
      <c r="AB266" s="270"/>
      <c r="AC266" s="219">
        <f>SUM(K266:AB266)</f>
        <v>10</v>
      </c>
    </row>
    <row r="267" spans="1:29" ht="18" thickBot="1" x14ac:dyDescent="0.5">
      <c r="A267" s="628"/>
      <c r="B267" s="622"/>
      <c r="C267" s="622"/>
      <c r="D267" s="625"/>
      <c r="E267" s="14" t="s">
        <v>35</v>
      </c>
      <c r="F267" s="298"/>
      <c r="G267" s="298"/>
      <c r="H267" s="298"/>
      <c r="I267" s="298"/>
      <c r="J267" s="299"/>
      <c r="K267" s="271"/>
      <c r="L267" s="272">
        <f>SUM(L265:L266)</f>
        <v>6</v>
      </c>
      <c r="M267" s="272"/>
      <c r="N267" s="272">
        <f>SUM(N265:N266)</f>
        <v>6</v>
      </c>
      <c r="O267" s="272">
        <f>SUM(O265:O266)</f>
        <v>2.5</v>
      </c>
      <c r="P267" s="272"/>
      <c r="Q267" s="272"/>
      <c r="R267" s="272"/>
      <c r="S267" s="227">
        <f>SUM(S263:S266)</f>
        <v>10</v>
      </c>
      <c r="T267" s="227">
        <f>SUM(T263:T266)</f>
        <v>12</v>
      </c>
      <c r="U267" s="227">
        <f>SUM(U263:U266)</f>
        <v>4</v>
      </c>
      <c r="V267" s="272"/>
      <c r="W267" s="272"/>
      <c r="X267" s="272"/>
      <c r="Y267" s="272"/>
      <c r="Z267" s="273"/>
      <c r="AA267" s="273"/>
      <c r="AB267" s="229"/>
      <c r="AC267" s="274">
        <f>SUM(K267:AB267)</f>
        <v>40.5</v>
      </c>
    </row>
    <row r="268" spans="1:29" ht="17.649999999999999" thickBot="1" x14ac:dyDescent="0.5">
      <c r="A268" s="628"/>
      <c r="B268" s="622"/>
      <c r="C268" s="622"/>
      <c r="D268" s="625"/>
      <c r="E268" s="73" t="s">
        <v>41</v>
      </c>
      <c r="F268" s="380"/>
      <c r="G268" s="380"/>
      <c r="H268" s="380"/>
      <c r="I268" s="380"/>
      <c r="J268" s="387"/>
      <c r="K268" s="275">
        <f>K267+K262</f>
        <v>15.978222222222223</v>
      </c>
      <c r="L268" s="275">
        <f>L267+L262</f>
        <v>53.980283333333333</v>
      </c>
      <c r="M268" s="275"/>
      <c r="N268" s="275">
        <f>N267+N262</f>
        <v>6</v>
      </c>
      <c r="O268" s="276">
        <f>O267+O262</f>
        <v>2.5</v>
      </c>
      <c r="P268" s="275"/>
      <c r="Q268" s="275"/>
      <c r="R268" s="275"/>
      <c r="S268" s="275">
        <f>S267+S262</f>
        <v>68</v>
      </c>
      <c r="T268" s="275">
        <f>T267+T262</f>
        <v>12</v>
      </c>
      <c r="U268" s="275">
        <f>U267+U262</f>
        <v>12</v>
      </c>
      <c r="V268" s="275"/>
      <c r="W268" s="275"/>
      <c r="X268" s="275"/>
      <c r="Y268" s="275"/>
      <c r="Z268" s="275"/>
      <c r="AA268" s="275"/>
      <c r="AB268" s="277"/>
      <c r="AC268" s="278">
        <f>AC262+AC267</f>
        <v>170.45850555555555</v>
      </c>
    </row>
    <row r="269" spans="1:29" ht="17.649999999999999" thickBot="1" x14ac:dyDescent="0.5">
      <c r="A269" s="629"/>
      <c r="B269" s="623"/>
      <c r="C269" s="623"/>
      <c r="D269" s="626"/>
      <c r="E269" s="51" t="s">
        <v>42</v>
      </c>
      <c r="F269" s="419"/>
      <c r="G269" s="419"/>
      <c r="H269" s="419"/>
      <c r="I269" s="420"/>
      <c r="J269" s="421"/>
      <c r="K269" s="247">
        <f>K268+K249</f>
        <v>95.978222222222229</v>
      </c>
      <c r="L269" s="247">
        <f>L268+L249</f>
        <v>245.98028333333332</v>
      </c>
      <c r="M269" s="247"/>
      <c r="N269" s="247">
        <f>N268+N249</f>
        <v>16</v>
      </c>
      <c r="O269" s="247">
        <f>O268+O249</f>
        <v>5.5</v>
      </c>
      <c r="P269" s="247">
        <f>P268+P249</f>
        <v>2</v>
      </c>
      <c r="Q269" s="247"/>
      <c r="R269" s="247"/>
      <c r="S269" s="247">
        <f>S268+S249</f>
        <v>68</v>
      </c>
      <c r="T269" s="247">
        <f>T268+T249</f>
        <v>12</v>
      </c>
      <c r="U269" s="247">
        <f>U268+U249</f>
        <v>45</v>
      </c>
      <c r="V269" s="247"/>
      <c r="W269" s="247"/>
      <c r="X269" s="247"/>
      <c r="Y269" s="247"/>
      <c r="Z269" s="247"/>
      <c r="AA269" s="247"/>
      <c r="AB269" s="247"/>
      <c r="AC269" s="249">
        <f>AC268+AC249</f>
        <v>490.45850555555546</v>
      </c>
    </row>
    <row r="270" spans="1:29" x14ac:dyDescent="0.45">
      <c r="A270" s="20"/>
      <c r="B270" s="53"/>
      <c r="C270" s="74"/>
      <c r="D270" s="54"/>
      <c r="E270" s="24"/>
      <c r="F270" s="85"/>
      <c r="G270" s="85"/>
      <c r="H270" s="85"/>
      <c r="I270" s="85"/>
      <c r="J270" s="85"/>
      <c r="K270" s="86"/>
      <c r="L270" s="86"/>
      <c r="M270" s="86"/>
      <c r="N270" s="86"/>
      <c r="O270" s="86"/>
      <c r="P270" s="86"/>
      <c r="Q270" s="27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:29" x14ac:dyDescent="0.45">
      <c r="A271" s="29"/>
      <c r="B271" s="569" t="s">
        <v>198</v>
      </c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69"/>
      <c r="P271" s="569"/>
      <c r="Q271" s="569"/>
      <c r="R271" s="569"/>
      <c r="S271" s="569"/>
      <c r="T271" s="56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x14ac:dyDescent="0.45">
      <c r="A272" s="31"/>
      <c r="B272" s="31"/>
      <c r="C272" s="31"/>
      <c r="D272" s="31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102"/>
    </row>
    <row r="273" spans="1:29" x14ac:dyDescent="0.45">
      <c r="A273" s="31"/>
      <c r="B273" s="31"/>
      <c r="C273" s="31"/>
      <c r="D273" s="31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102"/>
    </row>
    <row r="274" spans="1:29" x14ac:dyDescent="0.45">
      <c r="A274" s="31"/>
      <c r="B274" s="31"/>
      <c r="C274" s="31"/>
      <c r="D274" s="31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4" t="s">
        <v>38</v>
      </c>
      <c r="S274" s="34"/>
      <c r="T274" s="34"/>
      <c r="U274" s="34"/>
      <c r="V274" s="34"/>
      <c r="W274" s="34"/>
      <c r="X274" s="34"/>
      <c r="Y274" s="34"/>
      <c r="Z274" s="34"/>
      <c r="AA274" s="34"/>
      <c r="AB274" s="35"/>
      <c r="AC274" s="102"/>
    </row>
    <row r="275" spans="1:29" x14ac:dyDescent="0.45">
      <c r="A275" s="31"/>
      <c r="B275" s="31"/>
      <c r="C275" s="31"/>
      <c r="D275" s="31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610"/>
      <c r="S275" s="610"/>
      <c r="T275" s="610"/>
      <c r="U275" s="610"/>
      <c r="V275" s="610"/>
      <c r="W275" s="610"/>
      <c r="X275" s="610"/>
      <c r="Y275" s="610"/>
      <c r="Z275" s="610"/>
      <c r="AA275" s="610"/>
      <c r="AB275" s="36"/>
      <c r="AC275" s="102"/>
    </row>
    <row r="276" spans="1:29" x14ac:dyDescent="0.45">
      <c r="A276" s="31"/>
      <c r="B276" s="31"/>
      <c r="C276" s="31"/>
      <c r="D276" s="31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175"/>
      <c r="S276" s="37" t="s">
        <v>199</v>
      </c>
      <c r="T276" s="37"/>
      <c r="U276" s="37"/>
      <c r="V276" s="37"/>
      <c r="W276" s="37"/>
      <c r="X276" s="37"/>
      <c r="Y276" s="37"/>
      <c r="Z276" s="37"/>
      <c r="AA276" s="38"/>
      <c r="AB276" s="175"/>
      <c r="AC276" s="102"/>
    </row>
    <row r="277" spans="1:29" x14ac:dyDescent="0.45">
      <c r="A277" s="31"/>
      <c r="B277" s="31"/>
      <c r="C277" s="31"/>
      <c r="D277" s="31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02"/>
    </row>
    <row r="278" spans="1:29" x14ac:dyDescent="0.45">
      <c r="A278" s="31"/>
      <c r="B278" s="31"/>
      <c r="C278" s="31"/>
      <c r="D278" s="31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611" t="s">
        <v>39</v>
      </c>
      <c r="S278" s="611"/>
      <c r="T278" s="611"/>
      <c r="U278" s="611"/>
      <c r="V278" s="611"/>
      <c r="W278" s="611"/>
      <c r="X278" s="611"/>
      <c r="Y278" s="611"/>
      <c r="Z278" s="611"/>
      <c r="AA278" s="611"/>
      <c r="AB278" s="611"/>
      <c r="AC278" s="102"/>
    </row>
    <row r="279" spans="1:29" x14ac:dyDescent="0.45">
      <c r="A279" s="31"/>
      <c r="B279" s="31"/>
      <c r="C279" s="31"/>
      <c r="D279" s="31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9"/>
      <c r="S279" s="39"/>
      <c r="T279" s="39"/>
      <c r="U279" s="39"/>
      <c r="V279" s="40"/>
      <c r="W279" s="40"/>
      <c r="X279" s="40"/>
      <c r="Y279" s="40"/>
      <c r="Z279" s="39"/>
      <c r="AA279" s="39"/>
      <c r="AB279" s="39"/>
      <c r="AC279" s="102"/>
    </row>
    <row r="280" spans="1:29" x14ac:dyDescent="0.45">
      <c r="A280" s="31"/>
      <c r="B280" s="31"/>
      <c r="C280" s="31"/>
      <c r="D280" s="31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175"/>
      <c r="S280" s="37" t="s">
        <v>199</v>
      </c>
      <c r="T280" s="37"/>
      <c r="U280" s="37"/>
      <c r="V280" s="37"/>
      <c r="W280" s="37"/>
      <c r="X280" s="37"/>
      <c r="Y280" s="37"/>
      <c r="Z280" s="37"/>
      <c r="AA280" s="38"/>
      <c r="AB280" s="175"/>
      <c r="AC280" s="102"/>
    </row>
    <row r="281" spans="1:29" x14ac:dyDescent="0.45">
      <c r="A281" s="31"/>
      <c r="B281" s="31"/>
      <c r="C281" s="31"/>
      <c r="D281" s="31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175"/>
      <c r="S281" s="37"/>
      <c r="T281" s="37"/>
      <c r="U281" s="37"/>
      <c r="V281" s="37"/>
      <c r="W281" s="37"/>
      <c r="X281" s="37"/>
      <c r="Y281" s="37"/>
      <c r="Z281" s="37"/>
      <c r="AA281" s="38"/>
      <c r="AB281" s="175"/>
      <c r="AC281" s="102"/>
    </row>
    <row r="282" spans="1:29" ht="17.25" x14ac:dyDescent="0.45">
      <c r="A282" s="551" t="s">
        <v>0</v>
      </c>
      <c r="B282" s="551"/>
      <c r="C282" s="551"/>
      <c r="D282" s="551"/>
      <c r="E282" s="551"/>
      <c r="F282" s="551"/>
      <c r="G282" s="551"/>
      <c r="H282" s="551"/>
      <c r="I282" s="551"/>
      <c r="J282" s="551"/>
      <c r="K282" s="551"/>
      <c r="L282" s="551"/>
      <c r="M282" s="551"/>
      <c r="N282" s="551"/>
      <c r="O282" s="551"/>
      <c r="P282" s="551"/>
      <c r="Q282" s="551"/>
      <c r="R282" s="551"/>
      <c r="S282" s="551"/>
      <c r="T282" s="551"/>
      <c r="U282" s="551"/>
      <c r="V282" s="551"/>
      <c r="W282" s="551"/>
      <c r="X282" s="551"/>
      <c r="Y282" s="551"/>
      <c r="Z282" s="551"/>
      <c r="AA282" s="551"/>
      <c r="AB282" s="551"/>
      <c r="AC282" s="551"/>
    </row>
    <row r="283" spans="1:29" ht="11.25" customHeight="1" x14ac:dyDescent="0.45">
      <c r="A283" s="176"/>
      <c r="B283" s="176"/>
      <c r="C283" s="176"/>
      <c r="D283" s="176"/>
      <c r="E283" s="88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</row>
    <row r="284" spans="1:29" ht="16.5" customHeight="1" x14ac:dyDescent="0.45">
      <c r="A284" s="591" t="s">
        <v>174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591"/>
      <c r="AB284" s="591"/>
      <c r="AC284" s="591"/>
    </row>
    <row r="285" spans="1:29" ht="14.65" thickBot="1" x14ac:dyDescent="0.5">
      <c r="A285" s="3"/>
      <c r="B285" s="3"/>
      <c r="C285" s="3"/>
      <c r="D285" s="3"/>
      <c r="E285" s="4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6"/>
    </row>
    <row r="286" spans="1:29" x14ac:dyDescent="0.45">
      <c r="A286" s="592" t="s">
        <v>1</v>
      </c>
      <c r="B286" s="636" t="s">
        <v>2</v>
      </c>
      <c r="C286" s="636" t="s">
        <v>3</v>
      </c>
      <c r="D286" s="596" t="s">
        <v>4</v>
      </c>
      <c r="E286" s="643" t="s">
        <v>5</v>
      </c>
      <c r="F286" s="616" t="s">
        <v>6</v>
      </c>
      <c r="G286" s="630" t="s">
        <v>7</v>
      </c>
      <c r="H286" s="614" t="s">
        <v>8</v>
      </c>
      <c r="I286" s="616" t="s">
        <v>9</v>
      </c>
      <c r="J286" s="632" t="s">
        <v>10</v>
      </c>
      <c r="K286" s="612" t="s">
        <v>11</v>
      </c>
      <c r="L286" s="613"/>
      <c r="M286" s="613"/>
      <c r="N286" s="613"/>
      <c r="O286" s="613"/>
      <c r="P286" s="613"/>
      <c r="Q286" s="613"/>
      <c r="R286" s="613"/>
      <c r="S286" s="613"/>
      <c r="T286" s="613"/>
      <c r="U286" s="613"/>
      <c r="V286" s="613"/>
      <c r="W286" s="613"/>
      <c r="X286" s="613"/>
      <c r="Y286" s="613"/>
      <c r="Z286" s="613"/>
      <c r="AA286" s="613"/>
      <c r="AB286" s="613"/>
      <c r="AC286" s="634" t="s">
        <v>12</v>
      </c>
    </row>
    <row r="287" spans="1:29" ht="172.9" thickBot="1" x14ac:dyDescent="0.5">
      <c r="A287" s="593"/>
      <c r="B287" s="637"/>
      <c r="C287" s="637"/>
      <c r="D287" s="597"/>
      <c r="E287" s="644"/>
      <c r="F287" s="617"/>
      <c r="G287" s="631"/>
      <c r="H287" s="615"/>
      <c r="I287" s="617"/>
      <c r="J287" s="633"/>
      <c r="K287" s="7" t="s">
        <v>13</v>
      </c>
      <c r="L287" s="177" t="s">
        <v>14</v>
      </c>
      <c r="M287" s="177" t="s">
        <v>15</v>
      </c>
      <c r="N287" s="177" t="s">
        <v>16</v>
      </c>
      <c r="O287" s="177" t="s">
        <v>17</v>
      </c>
      <c r="P287" s="177" t="s">
        <v>18</v>
      </c>
      <c r="Q287" s="177" t="s">
        <v>19</v>
      </c>
      <c r="R287" s="8" t="s">
        <v>20</v>
      </c>
      <c r="S287" s="177" t="s">
        <v>21</v>
      </c>
      <c r="T287" s="177" t="s">
        <v>22</v>
      </c>
      <c r="U287" s="177" t="s">
        <v>23</v>
      </c>
      <c r="V287" s="177" t="s">
        <v>24</v>
      </c>
      <c r="W287" s="177" t="s">
        <v>25</v>
      </c>
      <c r="X287" s="177" t="s">
        <v>26</v>
      </c>
      <c r="Y287" s="177" t="s">
        <v>27</v>
      </c>
      <c r="Z287" s="177" t="s">
        <v>28</v>
      </c>
      <c r="AA287" s="177" t="s">
        <v>29</v>
      </c>
      <c r="AB287" s="177" t="s">
        <v>30</v>
      </c>
      <c r="AC287" s="635"/>
    </row>
    <row r="288" spans="1:29" ht="14.65" thickBot="1" x14ac:dyDescent="0.5">
      <c r="A288" s="618" t="s">
        <v>31</v>
      </c>
      <c r="B288" s="619"/>
      <c r="C288" s="619"/>
      <c r="D288" s="619"/>
      <c r="E288" s="619"/>
      <c r="F288" s="619"/>
      <c r="G288" s="619"/>
      <c r="H288" s="619"/>
      <c r="I288" s="619"/>
      <c r="J288" s="619"/>
      <c r="K288" s="619"/>
      <c r="L288" s="619"/>
      <c r="M288" s="619"/>
      <c r="N288" s="619"/>
      <c r="O288" s="619"/>
      <c r="P288" s="619"/>
      <c r="Q288" s="619"/>
      <c r="R288" s="619"/>
      <c r="S288" s="619"/>
      <c r="T288" s="619"/>
      <c r="U288" s="619"/>
      <c r="V288" s="619"/>
      <c r="W288" s="619"/>
      <c r="X288" s="619"/>
      <c r="Y288" s="619"/>
      <c r="Z288" s="619"/>
      <c r="AA288" s="619"/>
      <c r="AB288" s="619"/>
      <c r="AC288" s="620"/>
    </row>
    <row r="289" spans="1:29" ht="17.649999999999999" x14ac:dyDescent="0.45">
      <c r="A289" s="627">
        <v>5</v>
      </c>
      <c r="B289" s="621" t="s">
        <v>51</v>
      </c>
      <c r="C289" s="621" t="s">
        <v>52</v>
      </c>
      <c r="D289" s="624">
        <v>1</v>
      </c>
      <c r="E289" s="103" t="s">
        <v>82</v>
      </c>
      <c r="F289" s="408" t="s">
        <v>43</v>
      </c>
      <c r="G289" s="408" t="s">
        <v>44</v>
      </c>
      <c r="H289" s="408"/>
      <c r="I289" s="408" t="s">
        <v>45</v>
      </c>
      <c r="J289" s="410" t="s">
        <v>135</v>
      </c>
      <c r="K289" s="250">
        <v>16</v>
      </c>
      <c r="L289" s="251">
        <f>16*3</f>
        <v>48</v>
      </c>
      <c r="M289" s="251"/>
      <c r="N289" s="251">
        <v>27</v>
      </c>
      <c r="O289" s="251">
        <v>2</v>
      </c>
      <c r="P289" s="251"/>
      <c r="Q289" s="251"/>
      <c r="R289" s="251"/>
      <c r="S289" s="251"/>
      <c r="T289" s="251"/>
      <c r="U289" s="251">
        <v>5</v>
      </c>
      <c r="V289" s="251"/>
      <c r="W289" s="251"/>
      <c r="X289" s="251"/>
      <c r="Y289" s="251"/>
      <c r="Z289" s="251"/>
      <c r="AA289" s="251"/>
      <c r="AB289" s="252"/>
      <c r="AC289" s="253">
        <f t="shared" ref="AC289:AC298" si="11">SUM(K289:AB289)</f>
        <v>98</v>
      </c>
    </row>
    <row r="290" spans="1:29" ht="31.15" x14ac:dyDescent="0.5">
      <c r="A290" s="628"/>
      <c r="B290" s="622"/>
      <c r="C290" s="622"/>
      <c r="D290" s="625"/>
      <c r="E290" s="104" t="s">
        <v>88</v>
      </c>
      <c r="F290" s="203" t="s">
        <v>43</v>
      </c>
      <c r="G290" s="203" t="s">
        <v>44</v>
      </c>
      <c r="H290" s="422"/>
      <c r="I290" s="423" t="s">
        <v>90</v>
      </c>
      <c r="J290" s="424" t="s">
        <v>136</v>
      </c>
      <c r="K290" s="329">
        <v>28</v>
      </c>
      <c r="L290" s="330">
        <v>56</v>
      </c>
      <c r="M290" s="330"/>
      <c r="N290" s="330"/>
      <c r="O290" s="330"/>
      <c r="P290" s="330"/>
      <c r="Q290" s="330"/>
      <c r="R290" s="330"/>
      <c r="S290" s="330"/>
      <c r="T290" s="330"/>
      <c r="U290" s="331">
        <v>5</v>
      </c>
      <c r="V290" s="329"/>
      <c r="W290" s="331"/>
      <c r="X290" s="329"/>
      <c r="Y290" s="330"/>
      <c r="Z290" s="331"/>
      <c r="AA290" s="329"/>
      <c r="AB290" s="330"/>
      <c r="AC290" s="332">
        <f t="shared" si="11"/>
        <v>89</v>
      </c>
    </row>
    <row r="291" spans="1:29" ht="17.649999999999999" x14ac:dyDescent="0.45">
      <c r="A291" s="628"/>
      <c r="B291" s="622"/>
      <c r="C291" s="622"/>
      <c r="D291" s="625"/>
      <c r="E291" s="13" t="s">
        <v>86</v>
      </c>
      <c r="F291" s="293" t="s">
        <v>43</v>
      </c>
      <c r="G291" s="96" t="s">
        <v>114</v>
      </c>
      <c r="H291" s="293"/>
      <c r="I291" s="293" t="s">
        <v>45</v>
      </c>
      <c r="J291" s="196">
        <v>9</v>
      </c>
      <c r="K291" s="425"/>
      <c r="L291" s="185">
        <v>8</v>
      </c>
      <c r="M291" s="225"/>
      <c r="N291" s="225"/>
      <c r="O291" s="225"/>
      <c r="P291" s="225"/>
      <c r="Q291" s="225"/>
      <c r="R291" s="225"/>
      <c r="S291" s="225"/>
      <c r="T291" s="225"/>
      <c r="U291" s="225">
        <v>1</v>
      </c>
      <c r="V291" s="225"/>
      <c r="W291" s="225"/>
      <c r="X291" s="225"/>
      <c r="Y291" s="225"/>
      <c r="Z291" s="225"/>
      <c r="AA291" s="225"/>
      <c r="AB291" s="218"/>
      <c r="AC291" s="219">
        <f>SUM(K291:AB291)</f>
        <v>9</v>
      </c>
    </row>
    <row r="292" spans="1:29" ht="17.649999999999999" x14ac:dyDescent="0.45">
      <c r="A292" s="628"/>
      <c r="B292" s="622"/>
      <c r="C292" s="622"/>
      <c r="D292" s="625"/>
      <c r="E292" s="13" t="s">
        <v>86</v>
      </c>
      <c r="F292" s="293" t="s">
        <v>43</v>
      </c>
      <c r="G292" s="96" t="s">
        <v>115</v>
      </c>
      <c r="H292" s="293"/>
      <c r="I292" s="293" t="s">
        <v>45</v>
      </c>
      <c r="J292" s="196">
        <v>7</v>
      </c>
      <c r="K292" s="425"/>
      <c r="L292" s="185">
        <v>8</v>
      </c>
      <c r="M292" s="225"/>
      <c r="N292" s="225"/>
      <c r="O292" s="225"/>
      <c r="P292" s="225"/>
      <c r="Q292" s="225"/>
      <c r="R292" s="225"/>
      <c r="S292" s="225"/>
      <c r="T292" s="225"/>
      <c r="U292" s="225">
        <v>1</v>
      </c>
      <c r="V292" s="225"/>
      <c r="W292" s="225"/>
      <c r="X292" s="225"/>
      <c r="Y292" s="225"/>
      <c r="Z292" s="225"/>
      <c r="AA292" s="225"/>
      <c r="AB292" s="218"/>
      <c r="AC292" s="219">
        <f>SUM(K292:AB292)</f>
        <v>9</v>
      </c>
    </row>
    <row r="293" spans="1:29" ht="17.649999999999999" x14ac:dyDescent="0.45">
      <c r="A293" s="628"/>
      <c r="B293" s="622"/>
      <c r="C293" s="622"/>
      <c r="D293" s="625"/>
      <c r="E293" s="13" t="s">
        <v>86</v>
      </c>
      <c r="F293" s="293" t="s">
        <v>43</v>
      </c>
      <c r="G293" s="293" t="s">
        <v>134</v>
      </c>
      <c r="H293" s="293"/>
      <c r="I293" s="293" t="s">
        <v>45</v>
      </c>
      <c r="J293" s="296">
        <v>6</v>
      </c>
      <c r="K293" s="425"/>
      <c r="L293" s="225">
        <v>8</v>
      </c>
      <c r="M293" s="225"/>
      <c r="N293" s="225"/>
      <c r="O293" s="225"/>
      <c r="P293" s="225"/>
      <c r="Q293" s="225"/>
      <c r="R293" s="225"/>
      <c r="S293" s="225"/>
      <c r="T293" s="225"/>
      <c r="U293" s="225">
        <v>1</v>
      </c>
      <c r="V293" s="225"/>
      <c r="W293" s="225"/>
      <c r="X293" s="225"/>
      <c r="Y293" s="225"/>
      <c r="Z293" s="225"/>
      <c r="AA293" s="225"/>
      <c r="AB293" s="218"/>
      <c r="AC293" s="219">
        <f>SUM(K293:AB293)</f>
        <v>9</v>
      </c>
    </row>
    <row r="294" spans="1:29" ht="17.649999999999999" x14ac:dyDescent="0.45">
      <c r="A294" s="628"/>
      <c r="B294" s="622"/>
      <c r="C294" s="622"/>
      <c r="D294" s="625"/>
      <c r="E294" s="13" t="s">
        <v>86</v>
      </c>
      <c r="F294" s="293" t="s">
        <v>43</v>
      </c>
      <c r="G294" s="96" t="s">
        <v>113</v>
      </c>
      <c r="H294" s="96"/>
      <c r="I294" s="96" t="s">
        <v>90</v>
      </c>
      <c r="J294" s="297">
        <v>18</v>
      </c>
      <c r="K294" s="425"/>
      <c r="L294" s="207">
        <v>8</v>
      </c>
      <c r="M294" s="207"/>
      <c r="N294" s="207"/>
      <c r="O294" s="207"/>
      <c r="P294" s="207"/>
      <c r="Q294" s="207"/>
      <c r="R294" s="207"/>
      <c r="S294" s="207"/>
      <c r="T294" s="207"/>
      <c r="U294" s="207">
        <v>1</v>
      </c>
      <c r="V294" s="207"/>
      <c r="W294" s="207"/>
      <c r="X294" s="207"/>
      <c r="Y294" s="207"/>
      <c r="Z294" s="207"/>
      <c r="AA294" s="207"/>
      <c r="AB294" s="210"/>
      <c r="AC294" s="219">
        <f>SUM(K294:AB294)</f>
        <v>9</v>
      </c>
    </row>
    <row r="295" spans="1:29" ht="18" thickBot="1" x14ac:dyDescent="0.5">
      <c r="A295" s="628"/>
      <c r="B295" s="622"/>
      <c r="C295" s="622"/>
      <c r="D295" s="625"/>
      <c r="E295" s="81" t="s">
        <v>34</v>
      </c>
      <c r="F295" s="96"/>
      <c r="G295" s="96"/>
      <c r="H295" s="96"/>
      <c r="I295" s="96"/>
      <c r="J295" s="282"/>
      <c r="K295" s="426">
        <f>SUM(K289:K294)</f>
        <v>44</v>
      </c>
      <c r="L295" s="272">
        <f>SUM(L289:L294)</f>
        <v>136</v>
      </c>
      <c r="M295" s="272"/>
      <c r="N295" s="272">
        <f>SUM(N289:N294)</f>
        <v>27</v>
      </c>
      <c r="O295" s="272">
        <f>SUM(O289:O294)</f>
        <v>2</v>
      </c>
      <c r="P295" s="272"/>
      <c r="Q295" s="272"/>
      <c r="R295" s="272"/>
      <c r="S295" s="272"/>
      <c r="T295" s="272"/>
      <c r="U295" s="272">
        <f>SUM(U289:U294)</f>
        <v>14</v>
      </c>
      <c r="V295" s="272"/>
      <c r="W295" s="272"/>
      <c r="X295" s="368"/>
      <c r="Y295" s="369"/>
      <c r="Z295" s="243"/>
      <c r="AA295" s="368"/>
      <c r="AB295" s="244"/>
      <c r="AC295" s="427">
        <f t="shared" si="11"/>
        <v>223</v>
      </c>
    </row>
    <row r="296" spans="1:29" ht="17.649999999999999" x14ac:dyDescent="0.45">
      <c r="A296" s="628"/>
      <c r="B296" s="622"/>
      <c r="C296" s="622"/>
      <c r="D296" s="625"/>
      <c r="E296" s="105" t="s">
        <v>82</v>
      </c>
      <c r="F296" s="311" t="s">
        <v>46</v>
      </c>
      <c r="G296" s="311" t="s">
        <v>44</v>
      </c>
      <c r="H296" s="311"/>
      <c r="I296" s="193">
        <v>2</v>
      </c>
      <c r="J296" s="370">
        <v>20</v>
      </c>
      <c r="K296" s="428">
        <v>8</v>
      </c>
      <c r="L296" s="429">
        <v>4</v>
      </c>
      <c r="M296" s="430"/>
      <c r="N296" s="430">
        <v>5</v>
      </c>
      <c r="O296" s="430">
        <v>2</v>
      </c>
      <c r="P296" s="430"/>
      <c r="Q296" s="430"/>
      <c r="R296" s="430"/>
      <c r="S296" s="430"/>
      <c r="T296" s="430"/>
      <c r="U296" s="430">
        <v>5</v>
      </c>
      <c r="V296" s="429"/>
      <c r="W296" s="429"/>
      <c r="X296" s="430"/>
      <c r="Y296" s="430"/>
      <c r="Z296" s="430"/>
      <c r="AA296" s="429"/>
      <c r="AB296" s="431"/>
      <c r="AC296" s="253">
        <f>SUM(K296:AB296)</f>
        <v>24</v>
      </c>
    </row>
    <row r="297" spans="1:29" ht="18" x14ac:dyDescent="0.55000000000000004">
      <c r="A297" s="628"/>
      <c r="B297" s="622"/>
      <c r="C297" s="622"/>
      <c r="D297" s="625"/>
      <c r="E297" s="46" t="s">
        <v>85</v>
      </c>
      <c r="F297" s="293" t="s">
        <v>46</v>
      </c>
      <c r="G297" s="377" t="s">
        <v>44</v>
      </c>
      <c r="H297" s="293"/>
      <c r="I297" s="217">
        <v>3</v>
      </c>
      <c r="J297" s="296">
        <v>17</v>
      </c>
      <c r="K297" s="432"/>
      <c r="L297" s="308">
        <v>4</v>
      </c>
      <c r="M297" s="269"/>
      <c r="N297" s="269"/>
      <c r="O297" s="269"/>
      <c r="P297" s="269">
        <v>2</v>
      </c>
      <c r="Q297" s="269"/>
      <c r="R297" s="269"/>
      <c r="S297" s="269"/>
      <c r="T297" s="269"/>
      <c r="U297" s="269">
        <v>2</v>
      </c>
      <c r="V297" s="308"/>
      <c r="W297" s="308"/>
      <c r="X297" s="269"/>
      <c r="Y297" s="269"/>
      <c r="Z297" s="269"/>
      <c r="AA297" s="308"/>
      <c r="AB297" s="270"/>
      <c r="AC297" s="219">
        <f t="shared" si="11"/>
        <v>8</v>
      </c>
    </row>
    <row r="298" spans="1:29" ht="33.75" customHeight="1" x14ac:dyDescent="0.5">
      <c r="A298" s="628"/>
      <c r="B298" s="622"/>
      <c r="C298" s="622"/>
      <c r="D298" s="625"/>
      <c r="E298" s="104" t="s">
        <v>88</v>
      </c>
      <c r="F298" s="293" t="s">
        <v>46</v>
      </c>
      <c r="G298" s="203" t="s">
        <v>44</v>
      </c>
      <c r="H298" s="422"/>
      <c r="I298" s="423" t="s">
        <v>90</v>
      </c>
      <c r="J298" s="424" t="s">
        <v>126</v>
      </c>
      <c r="K298" s="329">
        <v>12</v>
      </c>
      <c r="L298" s="330">
        <v>8</v>
      </c>
      <c r="M298" s="330"/>
      <c r="N298" s="330"/>
      <c r="O298" s="330"/>
      <c r="P298" s="330"/>
      <c r="Q298" s="330"/>
      <c r="R298" s="330"/>
      <c r="S298" s="330"/>
      <c r="T298" s="330"/>
      <c r="U298" s="331">
        <v>5</v>
      </c>
      <c r="V298" s="329"/>
      <c r="W298" s="331"/>
      <c r="X298" s="329"/>
      <c r="Y298" s="330"/>
      <c r="Z298" s="331"/>
      <c r="AA298" s="329"/>
      <c r="AB298" s="330"/>
      <c r="AC298" s="332">
        <f t="shared" si="11"/>
        <v>25</v>
      </c>
    </row>
    <row r="299" spans="1:29" ht="17.649999999999999" x14ac:dyDescent="0.45">
      <c r="A299" s="628"/>
      <c r="B299" s="622"/>
      <c r="C299" s="622"/>
      <c r="D299" s="625"/>
      <c r="E299" s="15" t="s">
        <v>86</v>
      </c>
      <c r="F299" s="293" t="s">
        <v>46</v>
      </c>
      <c r="G299" s="293" t="s">
        <v>120</v>
      </c>
      <c r="H299" s="293"/>
      <c r="I299" s="217">
        <v>3</v>
      </c>
      <c r="J299" s="196" t="s">
        <v>101</v>
      </c>
      <c r="K299" s="225"/>
      <c r="L299" s="293"/>
      <c r="M299" s="185"/>
      <c r="N299" s="185"/>
      <c r="O299" s="185"/>
      <c r="P299" s="185">
        <v>2</v>
      </c>
      <c r="Q299" s="185"/>
      <c r="R299" s="185"/>
      <c r="S299" s="185"/>
      <c r="T299" s="185"/>
      <c r="U299" s="185">
        <v>2</v>
      </c>
      <c r="V299" s="185"/>
      <c r="W299" s="185"/>
      <c r="X299" s="185"/>
      <c r="Y299" s="185"/>
      <c r="Z299" s="185"/>
      <c r="AA299" s="185"/>
      <c r="AB299" s="218"/>
      <c r="AC299" s="259">
        <f>SUM(K299:AB299)</f>
        <v>4</v>
      </c>
    </row>
    <row r="300" spans="1:29" ht="18" thickBot="1" x14ac:dyDescent="0.5">
      <c r="A300" s="628"/>
      <c r="B300" s="622"/>
      <c r="C300" s="622"/>
      <c r="D300" s="625"/>
      <c r="E300" s="18" t="s">
        <v>35</v>
      </c>
      <c r="F300" s="313"/>
      <c r="G300" s="313"/>
      <c r="H300" s="313"/>
      <c r="I300" s="313"/>
      <c r="J300" s="314"/>
      <c r="K300" s="275">
        <f>SUM(K296:K299)</f>
        <v>20</v>
      </c>
      <c r="L300" s="275">
        <f>SUM(L296:L299)</f>
        <v>16</v>
      </c>
      <c r="M300" s="275"/>
      <c r="N300" s="275">
        <f>SUM(N296:N299)</f>
        <v>5</v>
      </c>
      <c r="O300" s="275">
        <f>SUM(O296:O299)</f>
        <v>2</v>
      </c>
      <c r="P300" s="275">
        <f>SUM(P296:P299)</f>
        <v>4</v>
      </c>
      <c r="Q300" s="275"/>
      <c r="R300" s="275"/>
      <c r="S300" s="275"/>
      <c r="T300" s="275"/>
      <c r="U300" s="275">
        <f>SUM(U296:U299)</f>
        <v>14</v>
      </c>
      <c r="V300" s="275"/>
      <c r="W300" s="275"/>
      <c r="X300" s="433"/>
      <c r="Y300" s="433"/>
      <c r="Z300" s="433"/>
      <c r="AA300" s="434"/>
      <c r="AB300" s="435"/>
      <c r="AC300" s="385">
        <f>SUM(AC296:AC299)</f>
        <v>61</v>
      </c>
    </row>
    <row r="301" spans="1:29" ht="17.649999999999999" thickBot="1" x14ac:dyDescent="0.5">
      <c r="A301" s="629"/>
      <c r="B301" s="623"/>
      <c r="C301" s="623"/>
      <c r="D301" s="626"/>
      <c r="E301" s="65" t="s">
        <v>37</v>
      </c>
      <c r="F301" s="380"/>
      <c r="G301" s="380"/>
      <c r="H301" s="380"/>
      <c r="I301" s="380"/>
      <c r="J301" s="381"/>
      <c r="K301" s="192">
        <f>K300+K295</f>
        <v>64</v>
      </c>
      <c r="L301" s="192">
        <f>L300+L295</f>
        <v>152</v>
      </c>
      <c r="M301" s="192"/>
      <c r="N301" s="192">
        <f>N300+N295</f>
        <v>32</v>
      </c>
      <c r="O301" s="192">
        <f>O300+O295</f>
        <v>4</v>
      </c>
      <c r="P301" s="192">
        <f>P300+P295</f>
        <v>4</v>
      </c>
      <c r="Q301" s="192"/>
      <c r="R301" s="192"/>
      <c r="S301" s="192"/>
      <c r="T301" s="192"/>
      <c r="U301" s="192">
        <f>U300+U295</f>
        <v>28</v>
      </c>
      <c r="V301" s="192"/>
      <c r="W301" s="192"/>
      <c r="X301" s="192"/>
      <c r="Y301" s="192"/>
      <c r="Z301" s="192"/>
      <c r="AA301" s="192"/>
      <c r="AB301" s="248"/>
      <c r="AC301" s="249">
        <f>AC300+AC295</f>
        <v>284</v>
      </c>
    </row>
    <row r="302" spans="1:29" x14ac:dyDescent="0.45">
      <c r="A302" s="592" t="s">
        <v>1</v>
      </c>
      <c r="B302" s="636" t="s">
        <v>2</v>
      </c>
      <c r="C302" s="636" t="s">
        <v>3</v>
      </c>
      <c r="D302" s="596" t="s">
        <v>4</v>
      </c>
      <c r="E302" s="643" t="s">
        <v>5</v>
      </c>
      <c r="F302" s="616" t="s">
        <v>6</v>
      </c>
      <c r="G302" s="630" t="s">
        <v>7</v>
      </c>
      <c r="H302" s="614" t="s">
        <v>8</v>
      </c>
      <c r="I302" s="616" t="s">
        <v>9</v>
      </c>
      <c r="J302" s="632" t="s">
        <v>10</v>
      </c>
      <c r="K302" s="612" t="s">
        <v>11</v>
      </c>
      <c r="L302" s="613"/>
      <c r="M302" s="613"/>
      <c r="N302" s="613"/>
      <c r="O302" s="613"/>
      <c r="P302" s="613"/>
      <c r="Q302" s="613"/>
      <c r="R302" s="613"/>
      <c r="S302" s="613"/>
      <c r="T302" s="613"/>
      <c r="U302" s="613"/>
      <c r="V302" s="613"/>
      <c r="W302" s="613"/>
      <c r="X302" s="613"/>
      <c r="Y302" s="613"/>
      <c r="Z302" s="613"/>
      <c r="AA302" s="613"/>
      <c r="AB302" s="613"/>
      <c r="AC302" s="634" t="s">
        <v>12</v>
      </c>
    </row>
    <row r="303" spans="1:29" ht="172.9" thickBot="1" x14ac:dyDescent="0.5">
      <c r="A303" s="593"/>
      <c r="B303" s="637"/>
      <c r="C303" s="637"/>
      <c r="D303" s="597"/>
      <c r="E303" s="644"/>
      <c r="F303" s="617"/>
      <c r="G303" s="631"/>
      <c r="H303" s="615"/>
      <c r="I303" s="617"/>
      <c r="J303" s="633"/>
      <c r="K303" s="7" t="s">
        <v>13</v>
      </c>
      <c r="L303" s="177" t="s">
        <v>14</v>
      </c>
      <c r="M303" s="177" t="s">
        <v>15</v>
      </c>
      <c r="N303" s="177" t="s">
        <v>16</v>
      </c>
      <c r="O303" s="177" t="s">
        <v>17</v>
      </c>
      <c r="P303" s="177" t="s">
        <v>18</v>
      </c>
      <c r="Q303" s="177" t="s">
        <v>19</v>
      </c>
      <c r="R303" s="8" t="s">
        <v>20</v>
      </c>
      <c r="S303" s="177" t="s">
        <v>21</v>
      </c>
      <c r="T303" s="177" t="s">
        <v>22</v>
      </c>
      <c r="U303" s="177" t="s">
        <v>23</v>
      </c>
      <c r="V303" s="177" t="s">
        <v>24</v>
      </c>
      <c r="W303" s="177" t="s">
        <v>25</v>
      </c>
      <c r="X303" s="177" t="s">
        <v>26</v>
      </c>
      <c r="Y303" s="177" t="s">
        <v>27</v>
      </c>
      <c r="Z303" s="177" t="s">
        <v>28</v>
      </c>
      <c r="AA303" s="177" t="s">
        <v>29</v>
      </c>
      <c r="AB303" s="177" t="s">
        <v>30</v>
      </c>
      <c r="AC303" s="635"/>
    </row>
    <row r="304" spans="1:29" ht="14.65" thickBot="1" x14ac:dyDescent="0.5">
      <c r="A304" s="649" t="s">
        <v>40</v>
      </c>
      <c r="B304" s="650"/>
      <c r="C304" s="650"/>
      <c r="D304" s="650"/>
      <c r="E304" s="650"/>
      <c r="F304" s="650"/>
      <c r="G304" s="650"/>
      <c r="H304" s="650"/>
      <c r="I304" s="650"/>
      <c r="J304" s="650"/>
      <c r="K304" s="650"/>
      <c r="L304" s="650"/>
      <c r="M304" s="650"/>
      <c r="N304" s="650"/>
      <c r="O304" s="650"/>
      <c r="P304" s="650"/>
      <c r="Q304" s="650"/>
      <c r="R304" s="650"/>
      <c r="S304" s="650"/>
      <c r="T304" s="650"/>
      <c r="U304" s="650"/>
      <c r="V304" s="650"/>
      <c r="W304" s="650"/>
      <c r="X304" s="650"/>
      <c r="Y304" s="650"/>
      <c r="Z304" s="650"/>
      <c r="AA304" s="650"/>
      <c r="AB304" s="650"/>
      <c r="AC304" s="651"/>
    </row>
    <row r="305" spans="1:29" ht="16.5" customHeight="1" x14ac:dyDescent="0.45">
      <c r="A305" s="627">
        <v>5</v>
      </c>
      <c r="B305" s="622" t="s">
        <v>51</v>
      </c>
      <c r="C305" s="622" t="s">
        <v>52</v>
      </c>
      <c r="D305" s="679">
        <v>1</v>
      </c>
      <c r="E305" s="98" t="s">
        <v>82</v>
      </c>
      <c r="F305" s="408" t="s">
        <v>43</v>
      </c>
      <c r="G305" s="408" t="s">
        <v>44</v>
      </c>
      <c r="H305" s="408"/>
      <c r="I305" s="409">
        <v>1</v>
      </c>
      <c r="J305" s="410" t="s">
        <v>135</v>
      </c>
      <c r="K305" s="250">
        <v>42</v>
      </c>
      <c r="L305" s="183">
        <v>42</v>
      </c>
      <c r="M305" s="183"/>
      <c r="N305" s="183">
        <v>13</v>
      </c>
      <c r="O305" s="183">
        <v>2</v>
      </c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279"/>
      <c r="AC305" s="253">
        <f>SUM(K305:AB305)</f>
        <v>99</v>
      </c>
    </row>
    <row r="306" spans="1:29" ht="19.5" customHeight="1" x14ac:dyDescent="0.5">
      <c r="A306" s="628"/>
      <c r="B306" s="622"/>
      <c r="C306" s="622"/>
      <c r="D306" s="679"/>
      <c r="E306" s="106" t="s">
        <v>85</v>
      </c>
      <c r="F306" s="213" t="s">
        <v>43</v>
      </c>
      <c r="G306" s="213" t="s">
        <v>44</v>
      </c>
      <c r="H306" s="334"/>
      <c r="I306" s="335">
        <v>2</v>
      </c>
      <c r="J306" s="336">
        <v>115</v>
      </c>
      <c r="K306" s="281">
        <f>14+2</f>
        <v>16</v>
      </c>
      <c r="L306" s="308">
        <f>62+6</f>
        <v>68</v>
      </c>
      <c r="M306" s="308"/>
      <c r="N306" s="308"/>
      <c r="O306" s="308"/>
      <c r="P306" s="308"/>
      <c r="Q306" s="308"/>
      <c r="R306" s="308"/>
      <c r="S306" s="308"/>
      <c r="T306" s="308"/>
      <c r="U306" s="308">
        <v>8</v>
      </c>
      <c r="V306" s="308"/>
      <c r="W306" s="308"/>
      <c r="X306" s="308"/>
      <c r="Y306" s="308"/>
      <c r="Z306" s="308"/>
      <c r="AA306" s="308"/>
      <c r="AB306" s="270"/>
      <c r="AC306" s="234">
        <f>SUM(K306:AB306)</f>
        <v>92</v>
      </c>
    </row>
    <row r="307" spans="1:29" ht="18" customHeight="1" thickBot="1" x14ac:dyDescent="0.5">
      <c r="A307" s="628"/>
      <c r="B307" s="622"/>
      <c r="C307" s="622"/>
      <c r="D307" s="679"/>
      <c r="E307" s="47" t="s">
        <v>34</v>
      </c>
      <c r="F307" s="340"/>
      <c r="G307" s="340"/>
      <c r="H307" s="340"/>
      <c r="I307" s="340"/>
      <c r="J307" s="341"/>
      <c r="K307" s="436">
        <f>SUM(K305:K306)</f>
        <v>58</v>
      </c>
      <c r="L307" s="437">
        <f>SUM(L305:L306)</f>
        <v>110</v>
      </c>
      <c r="M307" s="437"/>
      <c r="N307" s="437">
        <f>SUM(N305:N306)</f>
        <v>13</v>
      </c>
      <c r="O307" s="437">
        <f>SUM(O305:O306)</f>
        <v>2</v>
      </c>
      <c r="P307" s="437"/>
      <c r="Q307" s="437"/>
      <c r="R307" s="437"/>
      <c r="S307" s="437"/>
      <c r="T307" s="437"/>
      <c r="U307" s="437">
        <f>SUM(U305:U306)</f>
        <v>8</v>
      </c>
      <c r="V307" s="437"/>
      <c r="W307" s="437"/>
      <c r="X307" s="273"/>
      <c r="Y307" s="273"/>
      <c r="Z307" s="273"/>
      <c r="AA307" s="273"/>
      <c r="AB307" s="438"/>
      <c r="AC307" s="439">
        <f>SUM(AC305:AC306)</f>
        <v>191</v>
      </c>
    </row>
    <row r="308" spans="1:29" ht="17.25" customHeight="1" x14ac:dyDescent="0.5">
      <c r="A308" s="628"/>
      <c r="B308" s="622"/>
      <c r="C308" s="622"/>
      <c r="D308" s="679"/>
      <c r="E308" s="104" t="s">
        <v>85</v>
      </c>
      <c r="F308" s="440" t="s">
        <v>46</v>
      </c>
      <c r="G308" s="203" t="s">
        <v>44</v>
      </c>
      <c r="H308" s="441"/>
      <c r="I308" s="442">
        <v>2</v>
      </c>
      <c r="J308" s="443">
        <v>20</v>
      </c>
      <c r="K308" s="444">
        <v>8</v>
      </c>
      <c r="L308" s="445">
        <v>4</v>
      </c>
      <c r="M308" s="446"/>
      <c r="N308" s="446"/>
      <c r="O308" s="446"/>
      <c r="P308" s="446"/>
      <c r="Q308" s="446"/>
      <c r="R308" s="446"/>
      <c r="S308" s="446"/>
      <c r="T308" s="446"/>
      <c r="U308" s="446">
        <v>2</v>
      </c>
      <c r="V308" s="447"/>
      <c r="W308" s="447"/>
      <c r="X308" s="448"/>
      <c r="Y308" s="448"/>
      <c r="Z308" s="448"/>
      <c r="AA308" s="237"/>
      <c r="AB308" s="238"/>
      <c r="AC308" s="427">
        <f>SUM(K308:AB308)</f>
        <v>14</v>
      </c>
    </row>
    <row r="309" spans="1:29" ht="17.649999999999999" x14ac:dyDescent="0.45">
      <c r="A309" s="628"/>
      <c r="B309" s="622"/>
      <c r="C309" s="622"/>
      <c r="D309" s="679"/>
      <c r="E309" s="13" t="s">
        <v>82</v>
      </c>
      <c r="F309" s="293" t="s">
        <v>46</v>
      </c>
      <c r="G309" s="293" t="s">
        <v>44</v>
      </c>
      <c r="H309" s="293"/>
      <c r="I309" s="217">
        <v>1</v>
      </c>
      <c r="J309" s="296">
        <v>8</v>
      </c>
      <c r="K309" s="359">
        <v>12</v>
      </c>
      <c r="L309" s="308">
        <v>12</v>
      </c>
      <c r="M309" s="269"/>
      <c r="N309" s="269"/>
      <c r="O309" s="269"/>
      <c r="P309" s="269"/>
      <c r="Q309" s="269"/>
      <c r="R309" s="269"/>
      <c r="S309" s="269"/>
      <c r="T309" s="269"/>
      <c r="U309" s="269">
        <v>2</v>
      </c>
      <c r="V309" s="308"/>
      <c r="W309" s="308"/>
      <c r="X309" s="269"/>
      <c r="Y309" s="269"/>
      <c r="Z309" s="269"/>
      <c r="AA309" s="308"/>
      <c r="AB309" s="270"/>
      <c r="AC309" s="234">
        <f>SUM(K309:AB309)</f>
        <v>26</v>
      </c>
    </row>
    <row r="310" spans="1:29" ht="17.649999999999999" x14ac:dyDescent="0.45">
      <c r="A310" s="628"/>
      <c r="B310" s="622"/>
      <c r="C310" s="622"/>
      <c r="D310" s="679"/>
      <c r="E310" s="13" t="s">
        <v>82</v>
      </c>
      <c r="F310" s="293" t="s">
        <v>46</v>
      </c>
      <c r="G310" s="293" t="s">
        <v>44</v>
      </c>
      <c r="H310" s="293"/>
      <c r="I310" s="217">
        <v>2</v>
      </c>
      <c r="J310" s="296">
        <v>20</v>
      </c>
      <c r="K310" s="359"/>
      <c r="L310" s="308">
        <v>4</v>
      </c>
      <c r="M310" s="269"/>
      <c r="N310" s="269">
        <v>5</v>
      </c>
      <c r="O310" s="269">
        <v>2</v>
      </c>
      <c r="P310" s="269"/>
      <c r="Q310" s="269"/>
      <c r="R310" s="269"/>
      <c r="S310" s="269"/>
      <c r="T310" s="269"/>
      <c r="U310" s="269">
        <v>5</v>
      </c>
      <c r="V310" s="308"/>
      <c r="W310" s="308"/>
      <c r="X310" s="269"/>
      <c r="Y310" s="269"/>
      <c r="Z310" s="269"/>
      <c r="AA310" s="308"/>
      <c r="AB310" s="270"/>
      <c r="AC310" s="234">
        <f>SUM(K310:AB310)</f>
        <v>16</v>
      </c>
    </row>
    <row r="311" spans="1:29" ht="31.15" x14ac:dyDescent="0.5">
      <c r="A311" s="628"/>
      <c r="B311" s="622"/>
      <c r="C311" s="622"/>
      <c r="D311" s="679"/>
      <c r="E311" s="104" t="s">
        <v>88</v>
      </c>
      <c r="F311" s="293" t="s">
        <v>46</v>
      </c>
      <c r="G311" s="203" t="s">
        <v>44</v>
      </c>
      <c r="H311" s="422"/>
      <c r="I311" s="423" t="s">
        <v>90</v>
      </c>
      <c r="J311" s="424" t="s">
        <v>126</v>
      </c>
      <c r="K311" s="329"/>
      <c r="L311" s="330">
        <v>6</v>
      </c>
      <c r="M311" s="330"/>
      <c r="N311" s="330"/>
      <c r="O311" s="330"/>
      <c r="P311" s="330">
        <v>2</v>
      </c>
      <c r="Q311" s="330"/>
      <c r="R311" s="330"/>
      <c r="S311" s="330"/>
      <c r="T311" s="330"/>
      <c r="U311" s="331">
        <v>4</v>
      </c>
      <c r="V311" s="329"/>
      <c r="W311" s="331"/>
      <c r="X311" s="329"/>
      <c r="Y311" s="330"/>
      <c r="Z311" s="331"/>
      <c r="AA311" s="329"/>
      <c r="AB311" s="330"/>
      <c r="AC311" s="332">
        <f>SUM(K311:AB311)</f>
        <v>12</v>
      </c>
    </row>
    <row r="312" spans="1:29" ht="17.649999999999999" thickBot="1" x14ac:dyDescent="0.5">
      <c r="A312" s="628"/>
      <c r="B312" s="622"/>
      <c r="C312" s="622"/>
      <c r="D312" s="679"/>
      <c r="E312" s="14" t="s">
        <v>35</v>
      </c>
      <c r="F312" s="405"/>
      <c r="G312" s="405"/>
      <c r="H312" s="405"/>
      <c r="I312" s="405"/>
      <c r="J312" s="449"/>
      <c r="K312" s="190">
        <f t="shared" ref="K312:P312" si="12">SUM(K308:K311)</f>
        <v>20</v>
      </c>
      <c r="L312" s="190">
        <f t="shared" si="12"/>
        <v>26</v>
      </c>
      <c r="M312" s="190"/>
      <c r="N312" s="190">
        <f t="shared" si="12"/>
        <v>5</v>
      </c>
      <c r="O312" s="190">
        <f t="shared" si="12"/>
        <v>2</v>
      </c>
      <c r="P312" s="190">
        <f t="shared" si="12"/>
        <v>2</v>
      </c>
      <c r="Q312" s="190"/>
      <c r="R312" s="190"/>
      <c r="S312" s="190"/>
      <c r="T312" s="190"/>
      <c r="U312" s="190">
        <f>SUM(U308:U311)</f>
        <v>13</v>
      </c>
      <c r="V312" s="190"/>
      <c r="W312" s="190"/>
      <c r="X312" s="190"/>
      <c r="Y312" s="190"/>
      <c r="Z312" s="190"/>
      <c r="AA312" s="190"/>
      <c r="AB312" s="229"/>
      <c r="AC312" s="310">
        <f>SUM(AC308:AC311)</f>
        <v>68</v>
      </c>
    </row>
    <row r="313" spans="1:29" ht="17.649999999999999" thickBot="1" x14ac:dyDescent="0.5">
      <c r="A313" s="628"/>
      <c r="B313" s="622"/>
      <c r="C313" s="622"/>
      <c r="D313" s="679"/>
      <c r="E313" s="73" t="s">
        <v>41</v>
      </c>
      <c r="F313" s="380"/>
      <c r="G313" s="380"/>
      <c r="H313" s="380"/>
      <c r="I313" s="380"/>
      <c r="J313" s="387"/>
      <c r="K313" s="192">
        <f>K312+K307</f>
        <v>78</v>
      </c>
      <c r="L313" s="192">
        <f>L312+L307</f>
        <v>136</v>
      </c>
      <c r="M313" s="192"/>
      <c r="N313" s="192">
        <f>N312+N307</f>
        <v>18</v>
      </c>
      <c r="O313" s="192">
        <f>O312+O307</f>
        <v>4</v>
      </c>
      <c r="P313" s="192">
        <f>P312+P307</f>
        <v>2</v>
      </c>
      <c r="Q313" s="192"/>
      <c r="R313" s="192"/>
      <c r="S313" s="192"/>
      <c r="T313" s="192"/>
      <c r="U313" s="192">
        <f>U312+U307</f>
        <v>21</v>
      </c>
      <c r="V313" s="192"/>
      <c r="W313" s="192"/>
      <c r="X313" s="192"/>
      <c r="Y313" s="192"/>
      <c r="Z313" s="192"/>
      <c r="AA313" s="192"/>
      <c r="AB313" s="450"/>
      <c r="AC313" s="249">
        <f>AC312+AC307</f>
        <v>259</v>
      </c>
    </row>
    <row r="314" spans="1:29" ht="17.649999999999999" thickBot="1" x14ac:dyDescent="0.5">
      <c r="A314" s="629"/>
      <c r="B314" s="623"/>
      <c r="C314" s="623"/>
      <c r="D314" s="680"/>
      <c r="E314" s="51" t="s">
        <v>42</v>
      </c>
      <c r="F314" s="388"/>
      <c r="G314" s="388"/>
      <c r="H314" s="388"/>
      <c r="I314" s="389"/>
      <c r="J314" s="287"/>
      <c r="K314" s="192">
        <f>K313+K301</f>
        <v>142</v>
      </c>
      <c r="L314" s="192">
        <f>L313+L301</f>
        <v>288</v>
      </c>
      <c r="M314" s="192"/>
      <c r="N314" s="192">
        <f>N313+N301</f>
        <v>50</v>
      </c>
      <c r="O314" s="192">
        <f>O313+O301</f>
        <v>8</v>
      </c>
      <c r="P314" s="192">
        <f>P313+P301</f>
        <v>6</v>
      </c>
      <c r="Q314" s="192"/>
      <c r="R314" s="192"/>
      <c r="S314" s="192"/>
      <c r="T314" s="192"/>
      <c r="U314" s="192">
        <f>U313+U301</f>
        <v>49</v>
      </c>
      <c r="V314" s="192"/>
      <c r="W314" s="192"/>
      <c r="X314" s="192"/>
      <c r="Y314" s="192"/>
      <c r="Z314" s="192"/>
      <c r="AA314" s="192"/>
      <c r="AB314" s="450"/>
      <c r="AC314" s="249">
        <f>AC313+AC301</f>
        <v>543</v>
      </c>
    </row>
    <row r="315" spans="1:29" x14ac:dyDescent="0.45">
      <c r="A315" s="52"/>
      <c r="B315" s="53"/>
      <c r="C315" s="53"/>
      <c r="D315" s="54"/>
      <c r="E315" s="107"/>
      <c r="F315" s="108"/>
      <c r="G315" s="108"/>
      <c r="H315" s="108"/>
      <c r="I315" s="179"/>
      <c r="J315" s="179"/>
      <c r="K315" s="86"/>
      <c r="L315" s="86"/>
      <c r="M315" s="86"/>
      <c r="N315" s="86"/>
      <c r="O315" s="86"/>
      <c r="P315" s="86"/>
      <c r="Q315" s="27"/>
      <c r="R315" s="86"/>
      <c r="S315" s="86"/>
      <c r="T315" s="86"/>
      <c r="U315" s="86"/>
      <c r="V315" s="86"/>
      <c r="W315" s="109"/>
      <c r="X315" s="109"/>
      <c r="Y315" s="109"/>
      <c r="Z315" s="109"/>
      <c r="AA315" s="109"/>
      <c r="AB315" s="109"/>
      <c r="AC315" s="110"/>
    </row>
    <row r="316" spans="1:29" x14ac:dyDescent="0.45">
      <c r="A316" s="52"/>
      <c r="B316" s="53"/>
      <c r="C316" s="74"/>
      <c r="D316" s="54"/>
      <c r="E316" s="24"/>
      <c r="F316" s="85"/>
      <c r="G316" s="85"/>
      <c r="H316" s="85"/>
      <c r="I316" s="85"/>
      <c r="J316" s="85"/>
      <c r="K316" s="86"/>
      <c r="L316" s="86"/>
      <c r="M316" s="86"/>
      <c r="N316" s="86"/>
      <c r="O316" s="86"/>
      <c r="P316" s="86"/>
      <c r="Q316" s="87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29"/>
      <c r="AC316" s="86"/>
    </row>
    <row r="317" spans="1:29" x14ac:dyDescent="0.45">
      <c r="A317" s="29"/>
      <c r="B317" s="569" t="s">
        <v>198</v>
      </c>
      <c r="C317" s="569"/>
      <c r="D317" s="569"/>
      <c r="E317" s="569"/>
      <c r="F317" s="569"/>
      <c r="G317" s="569"/>
      <c r="H317" s="569"/>
      <c r="I317" s="569"/>
      <c r="J317" s="569"/>
      <c r="K317" s="569"/>
      <c r="L317" s="569"/>
      <c r="M317" s="569"/>
      <c r="N317" s="569"/>
      <c r="O317" s="569"/>
      <c r="P317" s="569"/>
      <c r="Q317" s="569"/>
      <c r="R317" s="569"/>
      <c r="S317" s="569"/>
      <c r="T317" s="569"/>
      <c r="U317" s="28"/>
      <c r="V317" s="29"/>
      <c r="W317" s="29"/>
      <c r="X317" s="29"/>
      <c r="Y317" s="29"/>
      <c r="Z317" s="29"/>
      <c r="AA317" s="29"/>
      <c r="AB317" s="31"/>
      <c r="AC317" s="29"/>
    </row>
    <row r="318" spans="1:29" x14ac:dyDescent="0.45">
      <c r="A318" s="31"/>
      <c r="B318" s="31"/>
      <c r="C318" s="31"/>
      <c r="D318" s="31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5"/>
    </row>
    <row r="319" spans="1:29" x14ac:dyDescent="0.45">
      <c r="A319" s="31"/>
      <c r="B319" s="31"/>
      <c r="C319" s="31"/>
      <c r="D319" s="31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35"/>
    </row>
    <row r="320" spans="1:29" x14ac:dyDescent="0.45">
      <c r="A320" s="31"/>
      <c r="B320" s="31"/>
      <c r="C320" s="31"/>
      <c r="D320" s="31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4" t="s">
        <v>38</v>
      </c>
      <c r="S320" s="34"/>
      <c r="T320" s="34"/>
      <c r="U320" s="34"/>
      <c r="V320" s="34"/>
      <c r="W320" s="34"/>
      <c r="X320" s="34"/>
      <c r="Y320" s="34"/>
      <c r="Z320" s="34"/>
      <c r="AA320" s="34"/>
      <c r="AB320" s="35"/>
      <c r="AC320" s="35"/>
    </row>
    <row r="321" spans="1:29" x14ac:dyDescent="0.45">
      <c r="A321" s="31"/>
      <c r="B321" s="31"/>
      <c r="C321" s="31"/>
      <c r="D321" s="31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610"/>
      <c r="S321" s="610"/>
      <c r="T321" s="610"/>
      <c r="U321" s="610"/>
      <c r="V321" s="610"/>
      <c r="W321" s="610"/>
      <c r="X321" s="610"/>
      <c r="Y321" s="610"/>
      <c r="Z321" s="610"/>
      <c r="AA321" s="610"/>
      <c r="AB321" s="36"/>
      <c r="AC321" s="35"/>
    </row>
    <row r="322" spans="1:29" x14ac:dyDescent="0.45">
      <c r="A322" s="31"/>
      <c r="B322" s="31"/>
      <c r="C322" s="31"/>
      <c r="D322" s="31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175"/>
      <c r="S322" s="37" t="s">
        <v>199</v>
      </c>
      <c r="T322" s="37"/>
      <c r="U322" s="37"/>
      <c r="V322" s="37"/>
      <c r="W322" s="37"/>
      <c r="X322" s="37"/>
      <c r="Y322" s="37"/>
      <c r="Z322" s="37"/>
      <c r="AA322" s="38"/>
      <c r="AB322" s="175"/>
      <c r="AC322" s="35"/>
    </row>
    <row r="323" spans="1:29" x14ac:dyDescent="0.45">
      <c r="A323" s="31"/>
      <c r="B323" s="31"/>
      <c r="C323" s="31"/>
      <c r="D323" s="31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35"/>
    </row>
    <row r="324" spans="1:29" x14ac:dyDescent="0.45">
      <c r="A324" s="31"/>
      <c r="B324" s="31"/>
      <c r="C324" s="31"/>
      <c r="D324" s="31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611" t="s">
        <v>39</v>
      </c>
      <c r="S324" s="611"/>
      <c r="T324" s="611"/>
      <c r="U324" s="611"/>
      <c r="V324" s="611"/>
      <c r="W324" s="611"/>
      <c r="X324" s="611"/>
      <c r="Y324" s="611"/>
      <c r="Z324" s="611"/>
      <c r="AA324" s="611"/>
      <c r="AB324" s="611"/>
      <c r="AC324" s="35"/>
    </row>
    <row r="325" spans="1:29" x14ac:dyDescent="0.45">
      <c r="A325" s="31"/>
      <c r="B325" s="31"/>
      <c r="C325" s="31"/>
      <c r="D325" s="31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9"/>
      <c r="S325" s="39"/>
      <c r="T325" s="39"/>
      <c r="U325" s="39"/>
      <c r="V325" s="40"/>
      <c r="W325" s="40"/>
      <c r="X325" s="40"/>
      <c r="Y325" s="40"/>
      <c r="Z325" s="39"/>
      <c r="AA325" s="39"/>
      <c r="AB325" s="39"/>
      <c r="AC325" s="35"/>
    </row>
    <row r="326" spans="1:29" x14ac:dyDescent="0.45">
      <c r="R326" s="175"/>
      <c r="S326" s="37" t="s">
        <v>199</v>
      </c>
      <c r="T326" s="37"/>
      <c r="U326" s="37"/>
      <c r="V326" s="37"/>
      <c r="W326" s="37"/>
      <c r="X326" s="37"/>
      <c r="Y326" s="37"/>
      <c r="Z326" s="37"/>
      <c r="AA326" s="38"/>
      <c r="AB326" s="175"/>
    </row>
    <row r="328" spans="1:29" ht="17.25" x14ac:dyDescent="0.45">
      <c r="A328" s="551" t="s">
        <v>0</v>
      </c>
      <c r="B328" s="551"/>
      <c r="C328" s="551"/>
      <c r="D328" s="551"/>
      <c r="E328" s="551"/>
      <c r="F328" s="551"/>
      <c r="G328" s="551"/>
      <c r="H328" s="551"/>
      <c r="I328" s="551"/>
      <c r="J328" s="551"/>
      <c r="K328" s="551"/>
      <c r="L328" s="551"/>
      <c r="M328" s="551"/>
      <c r="N328" s="551"/>
      <c r="O328" s="551"/>
      <c r="P328" s="551"/>
      <c r="Q328" s="551"/>
      <c r="R328" s="551"/>
      <c r="S328" s="551"/>
      <c r="T328" s="551"/>
      <c r="U328" s="551"/>
      <c r="V328" s="551"/>
      <c r="W328" s="551"/>
      <c r="X328" s="551"/>
      <c r="Y328" s="551"/>
      <c r="Z328" s="551"/>
      <c r="AA328" s="551"/>
      <c r="AB328" s="551"/>
      <c r="AC328" s="551"/>
    </row>
    <row r="329" spans="1:29" ht="16.5" x14ac:dyDescent="0.45">
      <c r="A329" s="178"/>
      <c r="B329" s="178"/>
      <c r="C329" s="178"/>
      <c r="D329" s="178"/>
      <c r="E329" s="1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</row>
    <row r="330" spans="1:29" ht="16.5" customHeight="1" x14ac:dyDescent="0.45">
      <c r="A330" s="591" t="s">
        <v>174</v>
      </c>
      <c r="B330" s="591"/>
      <c r="C330" s="591"/>
      <c r="D330" s="591"/>
      <c r="E330" s="591"/>
      <c r="F330" s="591"/>
      <c r="G330" s="591"/>
      <c r="H330" s="591"/>
      <c r="I330" s="591"/>
      <c r="J330" s="591"/>
      <c r="K330" s="591"/>
      <c r="L330" s="591"/>
      <c r="M330" s="591"/>
      <c r="N330" s="591"/>
      <c r="O330" s="591"/>
      <c r="P330" s="591"/>
      <c r="Q330" s="591"/>
      <c r="R330" s="591"/>
      <c r="S330" s="591"/>
      <c r="T330" s="591"/>
      <c r="U330" s="591"/>
      <c r="V330" s="591"/>
      <c r="W330" s="591"/>
      <c r="X330" s="591"/>
      <c r="Y330" s="591"/>
      <c r="Z330" s="591"/>
      <c r="AA330" s="591"/>
      <c r="AB330" s="591"/>
      <c r="AC330" s="591"/>
    </row>
    <row r="331" spans="1:29" ht="14.65" thickBot="1" x14ac:dyDescent="0.5"/>
    <row r="332" spans="1:29" x14ac:dyDescent="0.45">
      <c r="A332" s="592" t="s">
        <v>1</v>
      </c>
      <c r="B332" s="594" t="s">
        <v>2</v>
      </c>
      <c r="C332" s="594" t="s">
        <v>3</v>
      </c>
      <c r="D332" s="596" t="s">
        <v>4</v>
      </c>
      <c r="E332" s="606" t="s">
        <v>5</v>
      </c>
      <c r="F332" s="608" t="s">
        <v>6</v>
      </c>
      <c r="G332" s="614" t="s">
        <v>7</v>
      </c>
      <c r="H332" s="614" t="s">
        <v>8</v>
      </c>
      <c r="I332" s="608" t="s">
        <v>9</v>
      </c>
      <c r="J332" s="638" t="s">
        <v>10</v>
      </c>
      <c r="K332" s="640" t="s">
        <v>11</v>
      </c>
      <c r="L332" s="641"/>
      <c r="M332" s="641"/>
      <c r="N332" s="641"/>
      <c r="O332" s="641"/>
      <c r="P332" s="641"/>
      <c r="Q332" s="641"/>
      <c r="R332" s="641"/>
      <c r="S332" s="641"/>
      <c r="T332" s="641"/>
      <c r="U332" s="641"/>
      <c r="V332" s="641"/>
      <c r="W332" s="641"/>
      <c r="X332" s="641"/>
      <c r="Y332" s="641"/>
      <c r="Z332" s="641"/>
      <c r="AA332" s="641"/>
      <c r="AB332" s="642"/>
      <c r="AC332" s="598" t="s">
        <v>12</v>
      </c>
    </row>
    <row r="333" spans="1:29" ht="172.9" thickBot="1" x14ac:dyDescent="0.5">
      <c r="A333" s="593"/>
      <c r="B333" s="595"/>
      <c r="C333" s="595"/>
      <c r="D333" s="597"/>
      <c r="E333" s="607"/>
      <c r="F333" s="609"/>
      <c r="G333" s="615"/>
      <c r="H333" s="615"/>
      <c r="I333" s="609"/>
      <c r="J333" s="639"/>
      <c r="K333" s="7" t="s">
        <v>13</v>
      </c>
      <c r="L333" s="177" t="s">
        <v>14</v>
      </c>
      <c r="M333" s="177" t="s">
        <v>15</v>
      </c>
      <c r="N333" s="177" t="s">
        <v>16</v>
      </c>
      <c r="O333" s="177" t="s">
        <v>17</v>
      </c>
      <c r="P333" s="177" t="s">
        <v>18</v>
      </c>
      <c r="Q333" s="177" t="s">
        <v>19</v>
      </c>
      <c r="R333" s="8" t="s">
        <v>20</v>
      </c>
      <c r="S333" s="177" t="s">
        <v>21</v>
      </c>
      <c r="T333" s="177" t="s">
        <v>22</v>
      </c>
      <c r="U333" s="177" t="s">
        <v>23</v>
      </c>
      <c r="V333" s="177" t="s">
        <v>24</v>
      </c>
      <c r="W333" s="177" t="s">
        <v>25</v>
      </c>
      <c r="X333" s="177" t="s">
        <v>26</v>
      </c>
      <c r="Y333" s="177" t="s">
        <v>27</v>
      </c>
      <c r="Z333" s="177" t="s">
        <v>28</v>
      </c>
      <c r="AA333" s="177" t="s">
        <v>29</v>
      </c>
      <c r="AB333" s="177" t="s">
        <v>30</v>
      </c>
      <c r="AC333" s="599"/>
    </row>
    <row r="334" spans="1:29" ht="14.65" thickBot="1" x14ac:dyDescent="0.5">
      <c r="A334" s="649" t="s">
        <v>31</v>
      </c>
      <c r="B334" s="650"/>
      <c r="C334" s="650"/>
      <c r="D334" s="650"/>
      <c r="E334" s="650"/>
      <c r="F334" s="650"/>
      <c r="G334" s="650"/>
      <c r="H334" s="650"/>
      <c r="I334" s="650"/>
      <c r="J334" s="650"/>
      <c r="K334" s="650"/>
      <c r="L334" s="650"/>
      <c r="M334" s="650"/>
      <c r="N334" s="650"/>
      <c r="O334" s="650"/>
      <c r="P334" s="650"/>
      <c r="Q334" s="650"/>
      <c r="R334" s="650"/>
      <c r="S334" s="650"/>
      <c r="T334" s="650"/>
      <c r="U334" s="650"/>
      <c r="V334" s="650"/>
      <c r="W334" s="650"/>
      <c r="X334" s="650"/>
      <c r="Y334" s="650"/>
      <c r="Z334" s="650"/>
      <c r="AA334" s="650"/>
      <c r="AB334" s="650"/>
      <c r="AC334" s="651"/>
    </row>
    <row r="335" spans="1:29" ht="32.25" customHeight="1" x14ac:dyDescent="0.45">
      <c r="A335" s="676">
        <v>6</v>
      </c>
      <c r="B335" s="621" t="s">
        <v>195</v>
      </c>
      <c r="C335" s="621" t="s">
        <v>94</v>
      </c>
      <c r="D335" s="624">
        <v>0.25</v>
      </c>
      <c r="E335" s="111" t="s">
        <v>131</v>
      </c>
      <c r="F335" s="288" t="s">
        <v>43</v>
      </c>
      <c r="G335" s="293" t="s">
        <v>49</v>
      </c>
      <c r="H335" s="288"/>
      <c r="I335" s="288" t="s">
        <v>45</v>
      </c>
      <c r="J335" s="290" t="s">
        <v>45</v>
      </c>
      <c r="K335" s="291">
        <v>18</v>
      </c>
      <c r="L335" s="222">
        <v>20</v>
      </c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  <c r="AA335" s="222"/>
      <c r="AB335" s="223"/>
      <c r="AC335" s="206">
        <f>SUM(K335:AB335)</f>
        <v>38</v>
      </c>
    </row>
    <row r="336" spans="1:29" ht="30.4" thickBot="1" x14ac:dyDescent="0.5">
      <c r="A336" s="677"/>
      <c r="B336" s="622"/>
      <c r="C336" s="622"/>
      <c r="D336" s="625"/>
      <c r="E336" s="112" t="s">
        <v>122</v>
      </c>
      <c r="F336" s="298"/>
      <c r="G336" s="298"/>
      <c r="H336" s="298"/>
      <c r="I336" s="298"/>
      <c r="J336" s="299"/>
      <c r="K336" s="300">
        <f>K335</f>
        <v>18</v>
      </c>
      <c r="L336" s="300">
        <f>L335</f>
        <v>20</v>
      </c>
      <c r="M336" s="300"/>
      <c r="N336" s="300"/>
      <c r="O336" s="300"/>
      <c r="P336" s="300"/>
      <c r="Q336" s="300"/>
      <c r="R336" s="300"/>
      <c r="S336" s="300"/>
      <c r="T336" s="300"/>
      <c r="U336" s="300"/>
      <c r="V336" s="300"/>
      <c r="W336" s="300"/>
      <c r="X336" s="300"/>
      <c r="Y336" s="300"/>
      <c r="Z336" s="300"/>
      <c r="AA336" s="300"/>
      <c r="AB336" s="301"/>
      <c r="AC336" s="234">
        <f>AC335</f>
        <v>38</v>
      </c>
    </row>
    <row r="337" spans="1:29" ht="31.5" customHeight="1" x14ac:dyDescent="0.45">
      <c r="A337" s="677"/>
      <c r="B337" s="622"/>
      <c r="C337" s="622"/>
      <c r="D337" s="625"/>
      <c r="E337" s="111" t="s">
        <v>131</v>
      </c>
      <c r="F337" s="288" t="s">
        <v>46</v>
      </c>
      <c r="G337" s="293" t="s">
        <v>49</v>
      </c>
      <c r="H337" s="288"/>
      <c r="I337" s="288" t="s">
        <v>45</v>
      </c>
      <c r="J337" s="290" t="s">
        <v>45</v>
      </c>
      <c r="K337" s="451">
        <v>4</v>
      </c>
      <c r="L337" s="183">
        <v>6</v>
      </c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279"/>
      <c r="AC337" s="452">
        <f>SUM(K337:AB337)</f>
        <v>10</v>
      </c>
    </row>
    <row r="338" spans="1:29" ht="30.4" thickBot="1" x14ac:dyDescent="0.5">
      <c r="A338" s="677"/>
      <c r="B338" s="622"/>
      <c r="C338" s="622"/>
      <c r="D338" s="625"/>
      <c r="E338" s="112" t="s">
        <v>132</v>
      </c>
      <c r="F338" s="298"/>
      <c r="G338" s="298"/>
      <c r="H338" s="298"/>
      <c r="I338" s="298"/>
      <c r="J338" s="299"/>
      <c r="K338" s="300">
        <f>K337</f>
        <v>4</v>
      </c>
      <c r="L338" s="300">
        <f>L337</f>
        <v>6</v>
      </c>
      <c r="M338" s="300"/>
      <c r="N338" s="300"/>
      <c r="O338" s="300"/>
      <c r="P338" s="300"/>
      <c r="Q338" s="300"/>
      <c r="R338" s="300"/>
      <c r="S338" s="300"/>
      <c r="T338" s="300"/>
      <c r="U338" s="300"/>
      <c r="V338" s="300"/>
      <c r="W338" s="300"/>
      <c r="X338" s="300"/>
      <c r="Y338" s="300"/>
      <c r="Z338" s="300"/>
      <c r="AA338" s="300"/>
      <c r="AB338" s="301"/>
      <c r="AC338" s="234">
        <f>AC337</f>
        <v>10</v>
      </c>
    </row>
    <row r="339" spans="1:29" ht="18" thickBot="1" x14ac:dyDescent="0.5">
      <c r="A339" s="677"/>
      <c r="B339" s="622"/>
      <c r="C339" s="622"/>
      <c r="D339" s="625"/>
      <c r="E339" s="113" t="s">
        <v>161</v>
      </c>
      <c r="F339" s="313"/>
      <c r="G339" s="313"/>
      <c r="H339" s="313"/>
      <c r="I339" s="313"/>
      <c r="J339" s="314"/>
      <c r="K339" s="245">
        <f>K338+K336</f>
        <v>22</v>
      </c>
      <c r="L339" s="246">
        <f>L338+L336</f>
        <v>26</v>
      </c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8"/>
      <c r="AC339" s="249">
        <f>AC338+AC336</f>
        <v>48</v>
      </c>
    </row>
    <row r="340" spans="1:29" ht="17.649999999999999" thickBot="1" x14ac:dyDescent="0.5">
      <c r="A340" s="678"/>
      <c r="B340" s="623"/>
      <c r="C340" s="623"/>
      <c r="D340" s="626"/>
      <c r="E340" s="66" t="s">
        <v>37</v>
      </c>
      <c r="F340" s="315"/>
      <c r="G340" s="315"/>
      <c r="H340" s="315"/>
      <c r="I340" s="315"/>
      <c r="J340" s="316"/>
      <c r="K340" s="247">
        <f>K339</f>
        <v>22</v>
      </c>
      <c r="L340" s="247">
        <f>L339</f>
        <v>26</v>
      </c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8"/>
      <c r="AC340" s="249">
        <f>AC339</f>
        <v>48</v>
      </c>
    </row>
    <row r="341" spans="1:29" x14ac:dyDescent="0.45">
      <c r="A341" s="52"/>
      <c r="B341" s="53"/>
      <c r="C341" s="53"/>
      <c r="D341" s="54"/>
      <c r="E341" s="55"/>
      <c r="F341" s="56"/>
      <c r="G341" s="56"/>
      <c r="H341" s="56"/>
      <c r="I341" s="56"/>
      <c r="J341" s="56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 spans="1:29" x14ac:dyDescent="0.45">
      <c r="A342" s="28"/>
      <c r="B342" s="569" t="s">
        <v>198</v>
      </c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28"/>
      <c r="V342" s="28"/>
      <c r="W342" s="28"/>
      <c r="X342" s="28"/>
      <c r="Y342" s="28"/>
      <c r="Z342" s="28"/>
      <c r="AA342" s="28"/>
      <c r="AB342" s="28"/>
      <c r="AC342" s="58"/>
    </row>
    <row r="343" spans="1:29" x14ac:dyDescent="0.45">
      <c r="A343" s="29"/>
      <c r="B343" s="29"/>
      <c r="C343" s="29"/>
      <c r="D343" s="29"/>
      <c r="E343" s="32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9"/>
    </row>
    <row r="344" spans="1:29" x14ac:dyDescent="0.45">
      <c r="A344" s="31"/>
      <c r="B344" s="31"/>
      <c r="C344" s="31"/>
      <c r="D344" s="31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35"/>
    </row>
    <row r="345" spans="1:29" x14ac:dyDescent="0.45">
      <c r="A345" s="31"/>
      <c r="B345" s="31"/>
      <c r="C345" s="31"/>
      <c r="D345" s="31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4" t="s">
        <v>38</v>
      </c>
      <c r="S345" s="34"/>
      <c r="T345" s="34"/>
      <c r="U345" s="34"/>
      <c r="V345" s="34"/>
      <c r="W345" s="34"/>
      <c r="X345" s="34"/>
      <c r="Y345" s="34"/>
      <c r="Z345" s="34"/>
      <c r="AA345" s="34"/>
      <c r="AB345" s="35"/>
      <c r="AC345" s="35"/>
    </row>
    <row r="346" spans="1:29" x14ac:dyDescent="0.45">
      <c r="A346" s="31"/>
      <c r="B346" s="31"/>
      <c r="C346" s="31"/>
      <c r="D346" s="31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610"/>
      <c r="S346" s="610"/>
      <c r="T346" s="610"/>
      <c r="U346" s="610"/>
      <c r="V346" s="610"/>
      <c r="W346" s="610"/>
      <c r="X346" s="610"/>
      <c r="Y346" s="610"/>
      <c r="Z346" s="610"/>
      <c r="AA346" s="610"/>
      <c r="AB346" s="36"/>
      <c r="AC346" s="35"/>
    </row>
    <row r="347" spans="1:29" x14ac:dyDescent="0.45">
      <c r="A347" s="31"/>
      <c r="B347" s="31"/>
      <c r="C347" s="31"/>
      <c r="D347" s="31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175"/>
      <c r="S347" s="37" t="s">
        <v>199</v>
      </c>
      <c r="T347" s="37"/>
      <c r="U347" s="37"/>
      <c r="V347" s="37"/>
      <c r="W347" s="37"/>
      <c r="X347" s="37"/>
      <c r="Y347" s="37"/>
      <c r="Z347" s="37"/>
      <c r="AA347" s="38"/>
      <c r="AB347" s="175"/>
      <c r="AC347" s="35"/>
    </row>
    <row r="348" spans="1:29" x14ac:dyDescent="0.45">
      <c r="A348" s="31"/>
      <c r="B348" s="31"/>
      <c r="C348" s="31"/>
      <c r="D348" s="31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35"/>
    </row>
    <row r="349" spans="1:29" x14ac:dyDescent="0.45">
      <c r="A349" s="31"/>
      <c r="B349" s="31"/>
      <c r="C349" s="31"/>
      <c r="D349" s="31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611" t="s">
        <v>39</v>
      </c>
      <c r="S349" s="611"/>
      <c r="T349" s="611"/>
      <c r="U349" s="611"/>
      <c r="V349" s="611"/>
      <c r="W349" s="611"/>
      <c r="X349" s="611"/>
      <c r="Y349" s="611"/>
      <c r="Z349" s="611"/>
      <c r="AA349" s="611"/>
      <c r="AB349" s="611"/>
      <c r="AC349" s="35"/>
    </row>
    <row r="350" spans="1:29" x14ac:dyDescent="0.45">
      <c r="A350" s="31"/>
      <c r="B350" s="31"/>
      <c r="C350" s="31"/>
      <c r="D350" s="31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9"/>
      <c r="S350" s="39"/>
      <c r="T350" s="39"/>
      <c r="U350" s="39"/>
      <c r="V350" s="40"/>
      <c r="W350" s="40"/>
      <c r="X350" s="40"/>
      <c r="Y350" s="40"/>
      <c r="Z350" s="39"/>
      <c r="AA350" s="39"/>
      <c r="AB350" s="39"/>
      <c r="AC350" s="35"/>
    </row>
    <row r="351" spans="1:29" x14ac:dyDescent="0.45">
      <c r="A351" s="31"/>
      <c r="B351" s="31"/>
      <c r="C351" s="31"/>
      <c r="D351" s="31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175"/>
      <c r="S351" s="37" t="s">
        <v>199</v>
      </c>
      <c r="T351" s="37"/>
      <c r="U351" s="37"/>
      <c r="V351" s="37"/>
      <c r="W351" s="37"/>
      <c r="X351" s="37"/>
      <c r="Y351" s="37"/>
      <c r="Z351" s="37"/>
      <c r="AA351" s="38"/>
      <c r="AB351" s="175"/>
      <c r="AC351" s="35"/>
    </row>
    <row r="352" spans="1:29" x14ac:dyDescent="0.45">
      <c r="A352" s="31"/>
      <c r="B352" s="31"/>
      <c r="C352" s="31"/>
      <c r="D352" s="31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175"/>
      <c r="S352" s="37"/>
      <c r="T352" s="37"/>
      <c r="U352" s="37"/>
      <c r="V352" s="37"/>
      <c r="W352" s="37"/>
      <c r="X352" s="37"/>
      <c r="Y352" s="37"/>
      <c r="Z352" s="37"/>
      <c r="AA352" s="38"/>
      <c r="AB352" s="175"/>
      <c r="AC352" s="35"/>
    </row>
    <row r="353" spans="1:29" ht="17.25" x14ac:dyDescent="0.45">
      <c r="A353" s="551" t="s">
        <v>0</v>
      </c>
      <c r="B353" s="551"/>
      <c r="C353" s="551"/>
      <c r="D353" s="551"/>
      <c r="E353" s="551"/>
      <c r="F353" s="551"/>
      <c r="G353" s="551"/>
      <c r="H353" s="551"/>
      <c r="I353" s="551"/>
      <c r="J353" s="551"/>
      <c r="K353" s="551"/>
      <c r="L353" s="551"/>
      <c r="M353" s="551"/>
      <c r="N353" s="551"/>
      <c r="O353" s="551"/>
      <c r="P353" s="551"/>
      <c r="Q353" s="551"/>
      <c r="R353" s="551"/>
      <c r="S353" s="551"/>
      <c r="T353" s="551"/>
      <c r="U353" s="551"/>
      <c r="V353" s="551"/>
      <c r="W353" s="551"/>
      <c r="X353" s="551"/>
      <c r="Y353" s="551"/>
      <c r="Z353" s="551"/>
      <c r="AA353" s="551"/>
      <c r="AB353" s="551"/>
      <c r="AC353" s="551"/>
    </row>
    <row r="354" spans="1:29" ht="16.5" x14ac:dyDescent="0.45">
      <c r="A354" s="178"/>
      <c r="B354" s="178"/>
      <c r="C354" s="178"/>
      <c r="D354" s="178"/>
      <c r="E354" s="1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</row>
    <row r="355" spans="1:29" ht="16.5" x14ac:dyDescent="0.45">
      <c r="A355" s="591" t="s">
        <v>174</v>
      </c>
      <c r="B355" s="591"/>
      <c r="C355" s="591"/>
      <c r="D355" s="591"/>
      <c r="E355" s="591"/>
      <c r="F355" s="591"/>
      <c r="G355" s="591"/>
      <c r="H355" s="591"/>
      <c r="I355" s="591"/>
      <c r="J355" s="591"/>
      <c r="K355" s="591"/>
      <c r="L355" s="591"/>
      <c r="M355" s="591"/>
      <c r="N355" s="591"/>
      <c r="O355" s="591"/>
      <c r="P355" s="591"/>
      <c r="Q355" s="591"/>
      <c r="R355" s="591"/>
      <c r="S355" s="591"/>
      <c r="T355" s="591"/>
      <c r="U355" s="591"/>
      <c r="V355" s="591"/>
      <c r="W355" s="591"/>
      <c r="X355" s="591"/>
      <c r="Y355" s="591"/>
      <c r="Z355" s="591"/>
      <c r="AA355" s="591"/>
      <c r="AB355" s="591"/>
      <c r="AC355" s="591"/>
    </row>
    <row r="356" spans="1:29" ht="14.65" thickBot="1" x14ac:dyDescent="0.5"/>
    <row r="357" spans="1:29" x14ac:dyDescent="0.45">
      <c r="A357" s="592" t="s">
        <v>1</v>
      </c>
      <c r="B357" s="594" t="s">
        <v>2</v>
      </c>
      <c r="C357" s="594" t="s">
        <v>3</v>
      </c>
      <c r="D357" s="596" t="s">
        <v>4</v>
      </c>
      <c r="E357" s="606" t="s">
        <v>5</v>
      </c>
      <c r="F357" s="608" t="s">
        <v>6</v>
      </c>
      <c r="G357" s="614" t="s">
        <v>7</v>
      </c>
      <c r="H357" s="614" t="s">
        <v>8</v>
      </c>
      <c r="I357" s="608" t="s">
        <v>9</v>
      </c>
      <c r="J357" s="638" t="s">
        <v>10</v>
      </c>
      <c r="K357" s="640" t="s">
        <v>11</v>
      </c>
      <c r="L357" s="641"/>
      <c r="M357" s="641"/>
      <c r="N357" s="641"/>
      <c r="O357" s="641"/>
      <c r="P357" s="641"/>
      <c r="Q357" s="641"/>
      <c r="R357" s="641"/>
      <c r="S357" s="641"/>
      <c r="T357" s="641"/>
      <c r="U357" s="641"/>
      <c r="V357" s="641"/>
      <c r="W357" s="641"/>
      <c r="X357" s="641"/>
      <c r="Y357" s="641"/>
      <c r="Z357" s="641"/>
      <c r="AA357" s="641"/>
      <c r="AB357" s="642"/>
      <c r="AC357" s="598" t="s">
        <v>12</v>
      </c>
    </row>
    <row r="358" spans="1:29" ht="122.65" thickBot="1" x14ac:dyDescent="0.5">
      <c r="A358" s="593"/>
      <c r="B358" s="595"/>
      <c r="C358" s="595"/>
      <c r="D358" s="597"/>
      <c r="E358" s="607"/>
      <c r="F358" s="609"/>
      <c r="G358" s="615"/>
      <c r="H358" s="615"/>
      <c r="I358" s="609"/>
      <c r="J358" s="639"/>
      <c r="K358" s="7" t="s">
        <v>13</v>
      </c>
      <c r="L358" s="177" t="s">
        <v>14</v>
      </c>
      <c r="M358" s="177" t="s">
        <v>15</v>
      </c>
      <c r="N358" s="177" t="s">
        <v>16</v>
      </c>
      <c r="O358" s="177" t="s">
        <v>17</v>
      </c>
      <c r="P358" s="177" t="s">
        <v>18</v>
      </c>
      <c r="Q358" s="177" t="s">
        <v>19</v>
      </c>
      <c r="R358" s="8" t="s">
        <v>20</v>
      </c>
      <c r="S358" s="177" t="s">
        <v>21</v>
      </c>
      <c r="T358" s="177" t="s">
        <v>22</v>
      </c>
      <c r="U358" s="177" t="s">
        <v>23</v>
      </c>
      <c r="V358" s="177" t="s">
        <v>24</v>
      </c>
      <c r="W358" s="177" t="s">
        <v>25</v>
      </c>
      <c r="X358" s="177" t="s">
        <v>26</v>
      </c>
      <c r="Y358" s="177" t="s">
        <v>27</v>
      </c>
      <c r="Z358" s="177" t="s">
        <v>28</v>
      </c>
      <c r="AA358" s="177" t="s">
        <v>29</v>
      </c>
      <c r="AB358" s="177" t="s">
        <v>30</v>
      </c>
      <c r="AC358" s="599"/>
    </row>
    <row r="359" spans="1:29" ht="15.4" thickBot="1" x14ac:dyDescent="0.5">
      <c r="A359" s="600" t="s">
        <v>40</v>
      </c>
      <c r="B359" s="601"/>
      <c r="C359" s="601"/>
      <c r="D359" s="601"/>
      <c r="E359" s="601"/>
      <c r="F359" s="601"/>
      <c r="G359" s="601"/>
      <c r="H359" s="601"/>
      <c r="I359" s="601"/>
      <c r="J359" s="601"/>
      <c r="K359" s="601"/>
      <c r="L359" s="601"/>
      <c r="M359" s="601"/>
      <c r="N359" s="601"/>
      <c r="O359" s="601"/>
      <c r="P359" s="601"/>
      <c r="Q359" s="601"/>
      <c r="R359" s="601"/>
      <c r="S359" s="601"/>
      <c r="T359" s="601"/>
      <c r="U359" s="601"/>
      <c r="V359" s="601"/>
      <c r="W359" s="601"/>
      <c r="X359" s="601"/>
      <c r="Y359" s="601"/>
      <c r="Z359" s="601"/>
      <c r="AA359" s="601"/>
      <c r="AB359" s="601"/>
      <c r="AC359" s="602"/>
    </row>
    <row r="360" spans="1:29" ht="18.75" customHeight="1" x14ac:dyDescent="0.5">
      <c r="A360" s="627">
        <v>7</v>
      </c>
      <c r="B360" s="621" t="s">
        <v>197</v>
      </c>
      <c r="C360" s="621" t="s">
        <v>94</v>
      </c>
      <c r="D360" s="603">
        <v>0.25</v>
      </c>
      <c r="E360" s="104" t="s">
        <v>85</v>
      </c>
      <c r="F360" s="203" t="s">
        <v>43</v>
      </c>
      <c r="G360" s="203" t="s">
        <v>44</v>
      </c>
      <c r="H360" s="392"/>
      <c r="I360" s="453">
        <v>2</v>
      </c>
      <c r="J360" s="198"/>
      <c r="K360" s="266"/>
      <c r="L360" s="350">
        <f>42+6</f>
        <v>48</v>
      </c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  <c r="AA360" s="350"/>
      <c r="AB360" s="454"/>
      <c r="AC360" s="234">
        <f>SUM(K360:AB360)</f>
        <v>48</v>
      </c>
    </row>
    <row r="361" spans="1:29" ht="17.649999999999999" x14ac:dyDescent="0.5">
      <c r="A361" s="628"/>
      <c r="B361" s="622"/>
      <c r="C361" s="622"/>
      <c r="D361" s="604"/>
      <c r="E361" s="106" t="s">
        <v>62</v>
      </c>
      <c r="F361" s="213" t="s">
        <v>43</v>
      </c>
      <c r="G361" s="213" t="s">
        <v>44</v>
      </c>
      <c r="H361" s="334"/>
      <c r="I361" s="335">
        <v>1</v>
      </c>
      <c r="J361" s="336">
        <v>17</v>
      </c>
      <c r="K361" s="269"/>
      <c r="L361" s="308"/>
      <c r="M361" s="308"/>
      <c r="N361" s="308"/>
      <c r="O361" s="308"/>
      <c r="P361" s="308"/>
      <c r="Q361" s="308"/>
      <c r="R361" s="308"/>
      <c r="S361" s="308"/>
      <c r="T361" s="308">
        <v>26</v>
      </c>
      <c r="U361" s="308"/>
      <c r="V361" s="308"/>
      <c r="W361" s="308"/>
      <c r="X361" s="308"/>
      <c r="Y361" s="308"/>
      <c r="Z361" s="308"/>
      <c r="AA361" s="308"/>
      <c r="AB361" s="337"/>
      <c r="AC361" s="219">
        <f>SUM(K361:AB361)</f>
        <v>26</v>
      </c>
    </row>
    <row r="362" spans="1:29" ht="18" thickBot="1" x14ac:dyDescent="0.5">
      <c r="A362" s="628"/>
      <c r="B362" s="622"/>
      <c r="C362" s="622"/>
      <c r="D362" s="604"/>
      <c r="E362" s="14" t="s">
        <v>34</v>
      </c>
      <c r="F362" s="298"/>
      <c r="G362" s="298"/>
      <c r="H362" s="298"/>
      <c r="I362" s="298"/>
      <c r="J362" s="299"/>
      <c r="K362" s="227"/>
      <c r="L362" s="227">
        <f>SUM(L360:L361)</f>
        <v>48</v>
      </c>
      <c r="M362" s="227"/>
      <c r="N362" s="227"/>
      <c r="O362" s="227"/>
      <c r="P362" s="227"/>
      <c r="Q362" s="227"/>
      <c r="R362" s="227"/>
      <c r="S362" s="227"/>
      <c r="T362" s="227">
        <f>SUM(T360:T361)</f>
        <v>26</v>
      </c>
      <c r="U362" s="227"/>
      <c r="V362" s="227"/>
      <c r="W362" s="227"/>
      <c r="X362" s="227"/>
      <c r="Y362" s="227"/>
      <c r="Z362" s="227"/>
      <c r="AA362" s="227"/>
      <c r="AB362" s="309"/>
      <c r="AC362" s="310">
        <f>AC360</f>
        <v>48</v>
      </c>
    </row>
    <row r="363" spans="1:29" ht="18" thickBot="1" x14ac:dyDescent="0.5">
      <c r="A363" s="628"/>
      <c r="B363" s="622"/>
      <c r="C363" s="622"/>
      <c r="D363" s="604"/>
      <c r="E363" s="73" t="s">
        <v>41</v>
      </c>
      <c r="F363" s="294"/>
      <c r="G363" s="294"/>
      <c r="H363" s="294"/>
      <c r="I363" s="294"/>
      <c r="J363" s="351"/>
      <c r="K363" s="455"/>
      <c r="L363" s="456">
        <f>L362</f>
        <v>48</v>
      </c>
      <c r="M363" s="456"/>
      <c r="N363" s="456"/>
      <c r="O363" s="456"/>
      <c r="P363" s="456"/>
      <c r="Q363" s="456"/>
      <c r="R363" s="456"/>
      <c r="S363" s="456"/>
      <c r="T363" s="456">
        <f>T362</f>
        <v>26</v>
      </c>
      <c r="U363" s="456"/>
      <c r="V363" s="456"/>
      <c r="W363" s="456"/>
      <c r="X363" s="456"/>
      <c r="Y363" s="456"/>
      <c r="Z363" s="456"/>
      <c r="AA363" s="456"/>
      <c r="AB363" s="354"/>
      <c r="AC363" s="253">
        <f>SUM(K363:AB363)</f>
        <v>74</v>
      </c>
    </row>
    <row r="364" spans="1:29" ht="18" thickBot="1" x14ac:dyDescent="0.5">
      <c r="A364" s="629"/>
      <c r="B364" s="623"/>
      <c r="C364" s="623"/>
      <c r="D364" s="605"/>
      <c r="E364" s="51" t="s">
        <v>42</v>
      </c>
      <c r="F364" s="355"/>
      <c r="G364" s="356"/>
      <c r="H364" s="356"/>
      <c r="I364" s="356"/>
      <c r="J364" s="357"/>
      <c r="K364" s="245"/>
      <c r="L364" s="246">
        <f>L363</f>
        <v>48</v>
      </c>
      <c r="M364" s="246"/>
      <c r="N364" s="246"/>
      <c r="O364" s="246"/>
      <c r="P364" s="246"/>
      <c r="Q364" s="246"/>
      <c r="R364" s="246"/>
      <c r="S364" s="246"/>
      <c r="T364" s="246">
        <f>T363</f>
        <v>26</v>
      </c>
      <c r="U364" s="457"/>
      <c r="V364" s="246"/>
      <c r="W364" s="246"/>
      <c r="X364" s="246"/>
      <c r="Y364" s="246"/>
      <c r="Z364" s="246"/>
      <c r="AA364" s="246"/>
      <c r="AB364" s="248"/>
      <c r="AC364" s="249">
        <f>SUM(K364:AB364)</f>
        <v>74</v>
      </c>
    </row>
    <row r="365" spans="1:29" x14ac:dyDescent="0.45">
      <c r="A365" s="52"/>
      <c r="B365" s="53"/>
      <c r="C365" s="53"/>
      <c r="D365" s="54"/>
      <c r="E365" s="55"/>
      <c r="F365" s="56"/>
      <c r="G365" s="56"/>
      <c r="H365" s="56"/>
      <c r="I365" s="56"/>
      <c r="J365" s="56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 spans="1:29" x14ac:dyDescent="0.45">
      <c r="A366" s="28"/>
      <c r="B366" s="569" t="s">
        <v>198</v>
      </c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69"/>
      <c r="P366" s="569"/>
      <c r="Q366" s="569"/>
      <c r="R366" s="569"/>
      <c r="S366" s="569"/>
      <c r="T366" s="569"/>
      <c r="U366" s="28"/>
      <c r="V366" s="28"/>
      <c r="W366" s="28"/>
      <c r="X366" s="28"/>
      <c r="Y366" s="28"/>
      <c r="Z366" s="28"/>
      <c r="AA366" s="28"/>
      <c r="AB366" s="28"/>
      <c r="AC366" s="58"/>
    </row>
    <row r="367" spans="1:29" x14ac:dyDescent="0.45">
      <c r="A367" s="29"/>
      <c r="B367" s="29"/>
      <c r="C367" s="29"/>
      <c r="D367" s="29"/>
      <c r="E367" s="32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9"/>
    </row>
    <row r="368" spans="1:29" x14ac:dyDescent="0.45">
      <c r="A368" s="31"/>
      <c r="B368" s="31"/>
      <c r="C368" s="31"/>
      <c r="D368" s="31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35"/>
    </row>
    <row r="369" spans="1:29" x14ac:dyDescent="0.45">
      <c r="A369" s="31"/>
      <c r="B369" s="31"/>
      <c r="C369" s="31"/>
      <c r="D369" s="31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4" t="s">
        <v>38</v>
      </c>
      <c r="S369" s="34"/>
      <c r="T369" s="34"/>
      <c r="U369" s="34"/>
      <c r="V369" s="34"/>
      <c r="W369" s="34"/>
      <c r="X369" s="34"/>
      <c r="Y369" s="34"/>
      <c r="Z369" s="34"/>
      <c r="AA369" s="34"/>
      <c r="AB369" s="35"/>
      <c r="AC369" s="35"/>
    </row>
    <row r="370" spans="1:29" x14ac:dyDescent="0.45">
      <c r="A370" s="31"/>
      <c r="B370" s="31"/>
      <c r="C370" s="31"/>
      <c r="D370" s="31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610"/>
      <c r="S370" s="610"/>
      <c r="T370" s="610"/>
      <c r="U370" s="610"/>
      <c r="V370" s="610"/>
      <c r="W370" s="610"/>
      <c r="X370" s="610"/>
      <c r="Y370" s="610"/>
      <c r="Z370" s="610"/>
      <c r="AA370" s="610"/>
      <c r="AB370" s="36"/>
      <c r="AC370" s="35"/>
    </row>
    <row r="371" spans="1:29" x14ac:dyDescent="0.45">
      <c r="A371" s="31"/>
      <c r="B371" s="31"/>
      <c r="C371" s="31"/>
      <c r="D371" s="31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175"/>
      <c r="S371" s="37" t="s">
        <v>199</v>
      </c>
      <c r="T371" s="37"/>
      <c r="U371" s="37"/>
      <c r="V371" s="37"/>
      <c r="W371" s="37"/>
      <c r="X371" s="37"/>
      <c r="Y371" s="37"/>
      <c r="Z371" s="37"/>
      <c r="AA371" s="38"/>
      <c r="AB371" s="175"/>
      <c r="AC371" s="35"/>
    </row>
    <row r="372" spans="1:29" x14ac:dyDescent="0.45">
      <c r="A372" s="31"/>
      <c r="B372" s="31"/>
      <c r="C372" s="31"/>
      <c r="D372" s="31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35"/>
    </row>
    <row r="373" spans="1:29" x14ac:dyDescent="0.45">
      <c r="A373" s="31"/>
      <c r="B373" s="31"/>
      <c r="C373" s="31"/>
      <c r="D373" s="31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611" t="s">
        <v>39</v>
      </c>
      <c r="S373" s="611"/>
      <c r="T373" s="611"/>
      <c r="U373" s="611"/>
      <c r="V373" s="611"/>
      <c r="W373" s="611"/>
      <c r="X373" s="611"/>
      <c r="Y373" s="611"/>
      <c r="Z373" s="611"/>
      <c r="AA373" s="611"/>
      <c r="AB373" s="611"/>
      <c r="AC373" s="35"/>
    </row>
    <row r="374" spans="1:29" x14ac:dyDescent="0.45">
      <c r="A374" s="31"/>
      <c r="B374" s="31"/>
      <c r="C374" s="31"/>
      <c r="D374" s="31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9"/>
      <c r="S374" s="39"/>
      <c r="T374" s="39"/>
      <c r="U374" s="39"/>
      <c r="V374" s="40"/>
      <c r="W374" s="40"/>
      <c r="X374" s="40"/>
      <c r="Y374" s="40"/>
      <c r="Z374" s="39"/>
      <c r="AA374" s="39"/>
      <c r="AB374" s="39"/>
      <c r="AC374" s="35"/>
    </row>
    <row r="375" spans="1:29" x14ac:dyDescent="0.45">
      <c r="A375" s="31"/>
      <c r="B375" s="31"/>
      <c r="C375" s="31"/>
      <c r="D375" s="31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175"/>
      <c r="S375" s="37" t="s">
        <v>199</v>
      </c>
      <c r="T375" s="37"/>
      <c r="U375" s="37"/>
      <c r="V375" s="37"/>
      <c r="W375" s="37"/>
      <c r="X375" s="37"/>
      <c r="Y375" s="37"/>
      <c r="Z375" s="37"/>
      <c r="AA375" s="38"/>
      <c r="AB375" s="175"/>
      <c r="AC375" s="35"/>
    </row>
    <row r="376" spans="1:29" x14ac:dyDescent="0.45">
      <c r="A376" s="31"/>
      <c r="B376" s="31"/>
      <c r="C376" s="31"/>
      <c r="D376" s="31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175"/>
      <c r="S376" s="37"/>
      <c r="T376" s="37"/>
      <c r="U376" s="37"/>
      <c r="V376" s="37"/>
      <c r="W376" s="37"/>
      <c r="X376" s="37"/>
      <c r="Y376" s="37"/>
      <c r="Z376" s="37"/>
      <c r="AA376" s="38"/>
      <c r="AB376" s="175"/>
      <c r="AC376" s="35"/>
    </row>
    <row r="377" spans="1:29" x14ac:dyDescent="0.45">
      <c r="A377" s="31"/>
      <c r="B377" s="31"/>
      <c r="C377" s="31"/>
      <c r="D377" s="31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175"/>
      <c r="S377" s="37"/>
      <c r="T377" s="37"/>
      <c r="U377" s="37"/>
      <c r="V377" s="37"/>
      <c r="W377" s="37"/>
      <c r="X377" s="37"/>
      <c r="Y377" s="37"/>
      <c r="Z377" s="37"/>
      <c r="AA377" s="38"/>
      <c r="AB377" s="175"/>
      <c r="AC377" s="35"/>
    </row>
    <row r="378" spans="1:29" x14ac:dyDescent="0.45">
      <c r="A378" s="31"/>
      <c r="B378" s="31"/>
      <c r="C378" s="31"/>
      <c r="D378" s="31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175"/>
      <c r="S378" s="37"/>
      <c r="T378" s="37"/>
      <c r="U378" s="37"/>
      <c r="V378" s="37"/>
      <c r="W378" s="37"/>
      <c r="X378" s="37"/>
      <c r="Y378" s="37"/>
      <c r="Z378" s="37"/>
      <c r="AA378" s="38"/>
      <c r="AB378" s="175"/>
      <c r="AC378" s="35"/>
    </row>
    <row r="379" spans="1:29" x14ac:dyDescent="0.45">
      <c r="A379" s="31"/>
      <c r="B379" s="31"/>
      <c r="C379" s="31"/>
      <c r="D379" s="31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175"/>
      <c r="S379" s="37"/>
      <c r="T379" s="37"/>
      <c r="U379" s="37"/>
      <c r="V379" s="37"/>
      <c r="W379" s="37"/>
      <c r="X379" s="37"/>
      <c r="Y379" s="37"/>
      <c r="Z379" s="37"/>
      <c r="AA379" s="38"/>
      <c r="AB379" s="175"/>
      <c r="AC379" s="35"/>
    </row>
    <row r="380" spans="1:29" x14ac:dyDescent="0.45">
      <c r="A380" s="31"/>
      <c r="B380" s="31"/>
      <c r="C380" s="31"/>
      <c r="D380" s="31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175"/>
      <c r="S380" s="37"/>
      <c r="T380" s="37"/>
      <c r="U380" s="37"/>
      <c r="V380" s="37"/>
      <c r="W380" s="37"/>
      <c r="X380" s="37"/>
      <c r="Y380" s="37"/>
      <c r="Z380" s="37"/>
      <c r="AA380" s="38"/>
      <c r="AB380" s="175"/>
      <c r="AC380" s="35"/>
    </row>
    <row r="381" spans="1:29" x14ac:dyDescent="0.45">
      <c r="A381" s="31"/>
      <c r="B381" s="31"/>
      <c r="C381" s="31"/>
      <c r="D381" s="31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175"/>
      <c r="S381" s="37"/>
      <c r="T381" s="37"/>
      <c r="U381" s="37"/>
      <c r="V381" s="37"/>
      <c r="W381" s="37"/>
      <c r="X381" s="37"/>
      <c r="Y381" s="37"/>
      <c r="Z381" s="37"/>
      <c r="AA381" s="38"/>
      <c r="AB381" s="175"/>
      <c r="AC381" s="35"/>
    </row>
    <row r="382" spans="1:29" x14ac:dyDescent="0.45">
      <c r="A382" s="31"/>
      <c r="B382" s="31"/>
      <c r="C382" s="31"/>
      <c r="D382" s="31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175"/>
      <c r="S382" s="37"/>
      <c r="T382" s="37"/>
      <c r="U382" s="37"/>
      <c r="V382" s="37"/>
      <c r="W382" s="37"/>
      <c r="X382" s="37"/>
      <c r="Y382" s="37"/>
      <c r="Z382" s="37"/>
      <c r="AA382" s="38"/>
      <c r="AB382" s="175"/>
      <c r="AC382" s="35"/>
    </row>
    <row r="383" spans="1:29" ht="17.25" customHeight="1" x14ac:dyDescent="0.45"/>
    <row r="384" spans="1:29" ht="12.75" customHeight="1" x14ac:dyDescent="0.45"/>
    <row r="385" ht="40.5" customHeight="1" x14ac:dyDescent="0.45"/>
    <row r="386" ht="11.25" customHeight="1" x14ac:dyDescent="0.45"/>
    <row r="387" ht="15.75" customHeight="1" x14ac:dyDescent="0.45"/>
    <row r="388" ht="124.5" customHeight="1" x14ac:dyDescent="0.45"/>
    <row r="390" ht="22.5" customHeight="1" x14ac:dyDescent="0.45"/>
    <row r="392" ht="42.75" customHeight="1" x14ac:dyDescent="0.45"/>
    <row r="398" ht="34.5" customHeight="1" x14ac:dyDescent="0.45"/>
    <row r="404" ht="47.25" customHeight="1" x14ac:dyDescent="0.45"/>
    <row r="411" ht="18.75" customHeight="1" x14ac:dyDescent="0.45"/>
    <row r="413" ht="45" customHeight="1" x14ac:dyDescent="0.45"/>
    <row r="415" ht="128.25" customHeight="1" x14ac:dyDescent="0.45"/>
    <row r="419" ht="49.5" customHeight="1" x14ac:dyDescent="0.45"/>
    <row r="420" ht="21" customHeight="1" x14ac:dyDescent="0.45"/>
    <row r="422" ht="48.75" customHeight="1" x14ac:dyDescent="0.45"/>
  </sheetData>
  <mergeCells count="240">
    <mergeCell ref="R346:AA346"/>
    <mergeCell ref="R349:AB349"/>
    <mergeCell ref="A305:A314"/>
    <mergeCell ref="A332:A333"/>
    <mergeCell ref="G332:G333"/>
    <mergeCell ref="A335:A340"/>
    <mergeCell ref="R321:AA321"/>
    <mergeCell ref="A328:AC328"/>
    <mergeCell ref="C332:C333"/>
    <mergeCell ref="R324:AB324"/>
    <mergeCell ref="E332:E333"/>
    <mergeCell ref="H332:H333"/>
    <mergeCell ref="C335:C340"/>
    <mergeCell ref="D335:D340"/>
    <mergeCell ref="B335:B340"/>
    <mergeCell ref="A334:AC334"/>
    <mergeCell ref="A330:AC330"/>
    <mergeCell ref="K332:AB332"/>
    <mergeCell ref="I332:I333"/>
    <mergeCell ref="F332:F333"/>
    <mergeCell ref="D305:D314"/>
    <mergeCell ref="J332:J333"/>
    <mergeCell ref="AC332:AC333"/>
    <mergeCell ref="B342:T342"/>
    <mergeCell ref="A302:A303"/>
    <mergeCell ref="I302:I303"/>
    <mergeCell ref="H302:H303"/>
    <mergeCell ref="F302:F303"/>
    <mergeCell ref="D302:D303"/>
    <mergeCell ref="E302:E303"/>
    <mergeCell ref="B332:B333"/>
    <mergeCell ref="D332:D333"/>
    <mergeCell ref="C305:C314"/>
    <mergeCell ref="B317:T317"/>
    <mergeCell ref="B305:B314"/>
    <mergeCell ref="A304:AC304"/>
    <mergeCell ref="A1:AC1"/>
    <mergeCell ref="A3:AC3"/>
    <mergeCell ref="A5:A6"/>
    <mergeCell ref="B5:B6"/>
    <mergeCell ref="C5:C6"/>
    <mergeCell ref="I5:I6"/>
    <mergeCell ref="G5:G6"/>
    <mergeCell ref="K5:AB5"/>
    <mergeCell ref="D5:D6"/>
    <mergeCell ref="AC5:AC6"/>
    <mergeCell ref="J5:J6"/>
    <mergeCell ref="E5:E6"/>
    <mergeCell ref="R29:AA29"/>
    <mergeCell ref="I37:I38"/>
    <mergeCell ref="B8:B23"/>
    <mergeCell ref="H5:H6"/>
    <mergeCell ref="F5:F6"/>
    <mergeCell ref="D37:D38"/>
    <mergeCell ref="A7:AC7"/>
    <mergeCell ref="A8:A23"/>
    <mergeCell ref="C8:C23"/>
    <mergeCell ref="D8:D23"/>
    <mergeCell ref="R32:AB32"/>
    <mergeCell ref="J37:J38"/>
    <mergeCell ref="J81:J82"/>
    <mergeCell ref="I81:I82"/>
    <mergeCell ref="C81:C82"/>
    <mergeCell ref="G37:G38"/>
    <mergeCell ref="A79:AC79"/>
    <mergeCell ref="D81:D82"/>
    <mergeCell ref="G81:G82"/>
    <mergeCell ref="B40:B53"/>
    <mergeCell ref="D40:D53"/>
    <mergeCell ref="C37:C38"/>
    <mergeCell ref="B37:B38"/>
    <mergeCell ref="A40:A53"/>
    <mergeCell ref="A37:A38"/>
    <mergeCell ref="AC81:AC82"/>
    <mergeCell ref="A81:A82"/>
    <mergeCell ref="F81:F82"/>
    <mergeCell ref="E81:E82"/>
    <mergeCell ref="K81:AB81"/>
    <mergeCell ref="A140:AC140"/>
    <mergeCell ref="A139:AC139"/>
    <mergeCell ref="F102:F103"/>
    <mergeCell ref="K142:AB142"/>
    <mergeCell ref="AC142:AC143"/>
    <mergeCell ref="B142:B143"/>
    <mergeCell ref="I142:I143"/>
    <mergeCell ref="J142:J143"/>
    <mergeCell ref="H142:H143"/>
    <mergeCell ref="G142:G143"/>
    <mergeCell ref="F142:F143"/>
    <mergeCell ref="A105:A122"/>
    <mergeCell ref="G102:G103"/>
    <mergeCell ref="D102:D103"/>
    <mergeCell ref="A104:AC104"/>
    <mergeCell ref="K102:AB102"/>
    <mergeCell ref="E102:E103"/>
    <mergeCell ref="J102:J103"/>
    <mergeCell ref="C102:C103"/>
    <mergeCell ref="AC102:AC103"/>
    <mergeCell ref="H102:H103"/>
    <mergeCell ref="R132:AB132"/>
    <mergeCell ref="R129:AA129"/>
    <mergeCell ref="B125:T125"/>
    <mergeCell ref="B105:B122"/>
    <mergeCell ref="D105:D122"/>
    <mergeCell ref="C105:C122"/>
    <mergeCell ref="H37:H38"/>
    <mergeCell ref="B55:T55"/>
    <mergeCell ref="R59:AA59"/>
    <mergeCell ref="R62:AB62"/>
    <mergeCell ref="F37:F38"/>
    <mergeCell ref="E37:E38"/>
    <mergeCell ref="B84:B101"/>
    <mergeCell ref="D84:D101"/>
    <mergeCell ref="A77:AC77"/>
    <mergeCell ref="A39:AC39"/>
    <mergeCell ref="C40:C53"/>
    <mergeCell ref="AC37:AC38"/>
    <mergeCell ref="K37:AB37"/>
    <mergeCell ref="B102:B103"/>
    <mergeCell ref="A83:AC83"/>
    <mergeCell ref="I102:I103"/>
    <mergeCell ref="A102:A103"/>
    <mergeCell ref="C84:C101"/>
    <mergeCell ref="A84:A101"/>
    <mergeCell ref="B81:B82"/>
    <mergeCell ref="H81:H82"/>
    <mergeCell ref="C142:C143"/>
    <mergeCell ref="D142:D143"/>
    <mergeCell ref="E142:E143"/>
    <mergeCell ref="B145:B179"/>
    <mergeCell ref="C145:C179"/>
    <mergeCell ref="I184:I185"/>
    <mergeCell ref="A144:AC144"/>
    <mergeCell ref="D145:D179"/>
    <mergeCell ref="AC184:AC185"/>
    <mergeCell ref="F184:F185"/>
    <mergeCell ref="A142:A143"/>
    <mergeCell ref="J184:J185"/>
    <mergeCell ref="A145:A179"/>
    <mergeCell ref="D184:D185"/>
    <mergeCell ref="A184:A185"/>
    <mergeCell ref="G184:G185"/>
    <mergeCell ref="B184:B185"/>
    <mergeCell ref="K184:AB184"/>
    <mergeCell ref="C184:C185"/>
    <mergeCell ref="E184:E185"/>
    <mergeCell ref="H184:H185"/>
    <mergeCell ref="F229:F230"/>
    <mergeCell ref="B201:T201"/>
    <mergeCell ref="R208:AB208"/>
    <mergeCell ref="A225:AC225"/>
    <mergeCell ref="R205:AA205"/>
    <mergeCell ref="AC229:AC230"/>
    <mergeCell ref="D229:D230"/>
    <mergeCell ref="A227:AC227"/>
    <mergeCell ref="I229:I230"/>
    <mergeCell ref="B229:B230"/>
    <mergeCell ref="C187:C198"/>
    <mergeCell ref="A186:AC186"/>
    <mergeCell ref="D187:D198"/>
    <mergeCell ref="A187:A198"/>
    <mergeCell ref="B187:B198"/>
    <mergeCell ref="G229:G230"/>
    <mergeCell ref="C250:C251"/>
    <mergeCell ref="D250:D251"/>
    <mergeCell ref="C232:C249"/>
    <mergeCell ref="D232:D249"/>
    <mergeCell ref="I250:I251"/>
    <mergeCell ref="H229:H230"/>
    <mergeCell ref="A250:A251"/>
    <mergeCell ref="B250:B251"/>
    <mergeCell ref="A229:A230"/>
    <mergeCell ref="B232:B249"/>
    <mergeCell ref="A232:A249"/>
    <mergeCell ref="A231:AC231"/>
    <mergeCell ref="K250:AB250"/>
    <mergeCell ref="J250:J251"/>
    <mergeCell ref="J229:J230"/>
    <mergeCell ref="C229:C230"/>
    <mergeCell ref="K229:AB229"/>
    <mergeCell ref="E229:E230"/>
    <mergeCell ref="AC250:AC251"/>
    <mergeCell ref="E250:E251"/>
    <mergeCell ref="F250:F251"/>
    <mergeCell ref="G250:G251"/>
    <mergeCell ref="H250:H251"/>
    <mergeCell ref="C252:C269"/>
    <mergeCell ref="A252:A269"/>
    <mergeCell ref="B252:B269"/>
    <mergeCell ref="AC302:AC303"/>
    <mergeCell ref="R275:AA275"/>
    <mergeCell ref="B271:T271"/>
    <mergeCell ref="C302:C303"/>
    <mergeCell ref="B302:B303"/>
    <mergeCell ref="J302:J303"/>
    <mergeCell ref="D252:D269"/>
    <mergeCell ref="D286:D287"/>
    <mergeCell ref="E286:E287"/>
    <mergeCell ref="A282:AC282"/>
    <mergeCell ref="A284:AC284"/>
    <mergeCell ref="A286:A287"/>
    <mergeCell ref="G286:G287"/>
    <mergeCell ref="R278:AB278"/>
    <mergeCell ref="K286:AB286"/>
    <mergeCell ref="H286:H287"/>
    <mergeCell ref="B366:T366"/>
    <mergeCell ref="R370:AA370"/>
    <mergeCell ref="R373:AB373"/>
    <mergeCell ref="K302:AB302"/>
    <mergeCell ref="H357:H358"/>
    <mergeCell ref="F286:F287"/>
    <mergeCell ref="A288:AC288"/>
    <mergeCell ref="B289:B301"/>
    <mergeCell ref="C289:C301"/>
    <mergeCell ref="D289:D301"/>
    <mergeCell ref="A289:A301"/>
    <mergeCell ref="G302:G303"/>
    <mergeCell ref="I357:I358"/>
    <mergeCell ref="B360:B364"/>
    <mergeCell ref="J286:J287"/>
    <mergeCell ref="I286:I287"/>
    <mergeCell ref="AC286:AC287"/>
    <mergeCell ref="C286:C287"/>
    <mergeCell ref="B286:B287"/>
    <mergeCell ref="J357:J358"/>
    <mergeCell ref="K357:AB357"/>
    <mergeCell ref="A360:A364"/>
    <mergeCell ref="C360:C364"/>
    <mergeCell ref="G357:G358"/>
    <mergeCell ref="A353:AC353"/>
    <mergeCell ref="A355:AC355"/>
    <mergeCell ref="A357:A358"/>
    <mergeCell ref="B357:B358"/>
    <mergeCell ref="C357:C358"/>
    <mergeCell ref="D357:D358"/>
    <mergeCell ref="AC357:AC358"/>
    <mergeCell ref="A359:AC359"/>
    <mergeCell ref="D360:D364"/>
    <mergeCell ref="E357:E358"/>
    <mergeCell ref="F357:F358"/>
  </mergeCells>
  <phoneticPr fontId="23" type="noConversion"/>
  <pageMargins left="0.35433070866141736" right="0.31496062992125984" top="0.35433070866141736" bottom="0.35433070866141736" header="0.23622047244094491" footer="0.19685039370078741"/>
  <pageSetup paperSize="9" scale="60" orientation="landscape" horizontalDpi="4294967294" verticalDpi="180" r:id="rId1"/>
  <rowBreaks count="13" manualBreakCount="13">
    <brk id="36" max="16383" man="1"/>
    <brk id="76" max="16383" man="1"/>
    <brk id="101" max="16383" man="1"/>
    <brk id="138" max="16383" man="1"/>
    <brk id="183" max="16383" man="1"/>
    <brk id="224" max="28" man="1"/>
    <brk id="249" max="28" man="1"/>
    <brk id="281" max="16383" man="1"/>
    <brk id="301" max="28" man="1"/>
    <brk id="327" max="28" man="1"/>
    <brk id="352" max="28" man="1"/>
    <brk id="382" max="16383" man="1"/>
    <brk id="413" max="16383" man="1"/>
  </rowBreaks>
  <ignoredErrors>
    <ignoredError sqref="AC99 AC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honeticPr fontId="2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Загальна</vt:lpstr>
      <vt:lpstr>Лист1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2025-01-08T11:47:30Z</cp:lastPrinted>
  <dcterms:created xsi:type="dcterms:W3CDTF">2006-09-28T05:33:49Z</dcterms:created>
  <dcterms:modified xsi:type="dcterms:W3CDTF">2025-04-04T09:44:46Z</dcterms:modified>
</cp:coreProperties>
</file>