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\\Mac\Home\Downloads\3 форма\"/>
    </mc:Choice>
  </mc:AlternateContent>
  <xr:revisionPtr revIDLastSave="0" documentId="13_ncr:1_{B9F14411-876D-41EE-88FF-503646B90BF4}" xr6:coauthVersionLast="47" xr6:coauthVersionMax="47" xr10:uidLastSave="{00000000-0000-0000-0000-000000000000}"/>
  <bookViews>
    <workbookView xWindow="-98" yWindow="-98" windowWidth="26116" windowHeight="15675" tabRatio="806" firstSheet="1" activeTab="1" xr2:uid="{00000000-000D-0000-FFFF-FFFF00000000}"/>
  </bookViews>
  <sheets>
    <sheet name="Заг черн" sheetId="167" state="hidden" r:id="rId1"/>
    <sheet name="Загальна" sheetId="158" r:id="rId2"/>
    <sheet name="Гальцева Т.О." sheetId="128" r:id="rId3"/>
    <sheet name="Гальцева ТО 025" sheetId="168" r:id="rId4"/>
    <sheet name="Батраченко І.Г." sheetId="136" r:id="rId5"/>
    <sheet name="Батраченко ІГ 025" sheetId="169" r:id="rId6"/>
    <sheet name="Корнієнко В.В." sheetId="142" r:id="rId7"/>
    <sheet name="Кононенко АО" sheetId="103" r:id="rId8"/>
    <sheet name="Кононенко АО 05" sheetId="170" r:id="rId9"/>
    <sheet name="Донець О.І. " sheetId="110" r:id="rId10"/>
    <sheet name="Донець ОІ 05" sheetId="171" r:id="rId11"/>
    <sheet name="Знанецька О.М." sheetId="137" r:id="rId12"/>
    <sheet name="Знанецька ОМ 025" sheetId="172" r:id="rId13"/>
    <sheet name="Кутепова-Бр" sheetId="45" r:id="rId14"/>
    <sheet name="Кутепова-Бр 025" sheetId="173" r:id="rId15"/>
    <sheet name="Кутовий КП" sheetId="39" r:id="rId16"/>
    <sheet name="Кутовий КП 05" sheetId="174" r:id="rId17"/>
    <sheet name="Лазаренко В.І." sheetId="107" r:id="rId18"/>
    <sheet name="Лазаренко ВІ 05" sheetId="175" r:id="rId19"/>
    <sheet name="Tкаченко Н.В." sheetId="106" r:id="rId20"/>
    <sheet name="Tкаченко НВ 05" sheetId="176" r:id="rId21"/>
    <sheet name="Пагава ОВ" sheetId="159" r:id="rId22"/>
    <sheet name="Алещенко " sheetId="139" r:id="rId23"/>
    <sheet name="Алещенко ст. викл" sheetId="180" r:id="rId24"/>
    <sheet name="Амінєва Я" sheetId="165" r:id="rId25"/>
    <sheet name="Величко" sheetId="47" r:id="rId26"/>
    <sheet name="Величко 0,5" sheetId="177" r:id="rId27"/>
    <sheet name="Бабич Р." sheetId="105" r:id="rId28"/>
    <sheet name="Несправа М.В" sheetId="164" r:id="rId29"/>
    <sheet name="Ковальчук ОС" sheetId="140" r:id="rId30"/>
    <sheet name="Продан Є.О." sheetId="114" r:id="rId31"/>
    <sheet name="Ходатаев А)" sheetId="145" r:id="rId32"/>
    <sheet name="Кваша Андр" sheetId="166" r:id="rId33"/>
    <sheet name="Скворцов С.Ю." sheetId="160" state="hidden" r:id="rId34"/>
    <sheet name="Лист1" sheetId="86" state="hidden" r:id="rId35"/>
    <sheet name="Губер НС" sheetId="178" r:id="rId36"/>
    <sheet name="Вакансія (Теоколкіна А)" sheetId="181" r:id="rId37"/>
    <sheet name="Вакансія " sheetId="179" r:id="rId38"/>
    <sheet name="Шаталович І." sheetId="182" r:id="rId39"/>
  </sheets>
  <definedNames>
    <definedName name="_xlnm.Print_Titles" localSheetId="19">'Tкаченко Н.В.'!$3:$4</definedName>
    <definedName name="_xlnm.Print_Titles" localSheetId="20">'Tкаченко НВ 05'!$3:$4</definedName>
    <definedName name="_xlnm.Print_Titles" localSheetId="9">'Донець О.І. '!$4:$5</definedName>
    <definedName name="_xlnm.Print_Titles" localSheetId="10">'Донець ОІ 05'!$4:$5</definedName>
    <definedName name="_xlnm.Print_Titles" localSheetId="0">'Заг черн'!$5:$7</definedName>
    <definedName name="_xlnm.Print_Titles" localSheetId="1">Загальна!$4:$6</definedName>
    <definedName name="_xlnm.Print_Titles" localSheetId="13">'Кутепова-Бр'!$4:$5</definedName>
    <definedName name="_xlnm.Print_Titles" localSheetId="14">'Кутепова-Бр 025'!$4:$5</definedName>
    <definedName name="_xlnm.Print_Titles" localSheetId="15">'Кутовий КП'!$5:$6</definedName>
    <definedName name="_xlnm.Print_Titles" localSheetId="16">'Кутовий КП 05'!$5:$6</definedName>
    <definedName name="_xlnm.Print_Titles" localSheetId="17">'Лазаренко В.І.'!$4:$5</definedName>
    <definedName name="_xlnm.Print_Titles" localSheetId="18">'Лазаренко ВІ 05'!$4:$5</definedName>
    <definedName name="_xlnm.Print_Area" localSheetId="19">'Tкаченко Н.В.'!$A$1:$AC$66</definedName>
    <definedName name="_xlnm.Print_Area" localSheetId="20">'Tкаченко НВ 05'!$A$1:$AC$86</definedName>
    <definedName name="_xlnm.Print_Area" localSheetId="22">'Алещенко '!$A$1:$AC$44</definedName>
    <definedName name="_xlnm.Print_Area" localSheetId="23">'Алещенко ст. викл'!$A$1:$AC$62</definedName>
    <definedName name="_xlnm.Print_Area" localSheetId="24">'Амінєва Я'!$A$1:$AC$47</definedName>
    <definedName name="_xlnm.Print_Area" localSheetId="27">'Бабич Р.'!$A$1:$AC$56</definedName>
    <definedName name="_xlnm.Print_Area" localSheetId="4">'Батраченко І.Г.'!$A$1:$AC$70</definedName>
    <definedName name="_xlnm.Print_Area" localSheetId="5">'Батраченко ІГ 025'!$A$1:$AC$70</definedName>
    <definedName name="_xlnm.Print_Area" localSheetId="37">'Вакансія '!$A$1:$AC$64</definedName>
    <definedName name="_xlnm.Print_Area" localSheetId="36">'Вакансія (Теоколкіна А)'!$A$1:$AC$55</definedName>
    <definedName name="_xlnm.Print_Area" localSheetId="2">'Гальцева Т.О.'!$A$1:$AC$71</definedName>
    <definedName name="_xlnm.Print_Area" localSheetId="3">'Гальцева ТО 025'!$A$1:$AC$72</definedName>
    <definedName name="_xlnm.Print_Area" localSheetId="35">'Губер НС'!$A$1:$AC$59</definedName>
    <definedName name="_xlnm.Print_Area" localSheetId="9">'Донець О.І. '!$A$1:$AC$79</definedName>
    <definedName name="_xlnm.Print_Area" localSheetId="10">'Донець ОІ 05'!$A$1:$AC$79</definedName>
    <definedName name="_xlnm.Print_Area" localSheetId="0">'Заг черн'!$A$1:$X$158</definedName>
    <definedName name="_xlnm.Print_Area" localSheetId="1">Загальна!$A$1:$AC$145</definedName>
    <definedName name="_xlnm.Print_Area" localSheetId="11">'Знанецька О.М.'!$A$1:$AC$88</definedName>
    <definedName name="_xlnm.Print_Area" localSheetId="12">'Знанецька ОМ 025'!$A$1:$AC$88</definedName>
    <definedName name="_xlnm.Print_Area" localSheetId="32">'Кваша Андр'!$A$1:$AC$60</definedName>
    <definedName name="_xlnm.Print_Area" localSheetId="29">'Ковальчук ОС'!$A$1:$AC$50</definedName>
    <definedName name="_xlnm.Print_Area" localSheetId="7">'Кононенко АО'!$A$1:$AC$84</definedName>
    <definedName name="_xlnm.Print_Area" localSheetId="8">'Кононенко АО 05'!$A$1:$AC$81</definedName>
    <definedName name="_xlnm.Print_Area" localSheetId="6">'Корнієнко В.В.'!$A$1:$AC$74</definedName>
    <definedName name="_xlnm.Print_Area" localSheetId="13">'Кутепова-Бр'!$A$1:$AC$94</definedName>
    <definedName name="_xlnm.Print_Area" localSheetId="14">'Кутепова-Бр 025'!$A$1:$AC$89</definedName>
    <definedName name="_xlnm.Print_Area" localSheetId="15">'Кутовий КП'!$A$1:$AC$80</definedName>
    <definedName name="_xlnm.Print_Area" localSheetId="16">'Кутовий КП 05'!$A$1:$AC$77</definedName>
    <definedName name="_xlnm.Print_Area" localSheetId="17">'Лазаренко В.І.'!$A$1:$AC$86</definedName>
    <definedName name="_xlnm.Print_Area" localSheetId="18">'Лазаренко ВІ 05'!$A$1:$AC$90</definedName>
    <definedName name="_xlnm.Print_Area" localSheetId="28">'Несправа М.В'!$A$1:$AC$49</definedName>
    <definedName name="_xlnm.Print_Area" localSheetId="21">'Пагава ОВ'!$A$1:$AC$75</definedName>
    <definedName name="_xlnm.Print_Area" localSheetId="33">'Скворцов С.Ю.'!$A$1:$AC$64</definedName>
    <definedName name="_xlnm.Print_Area" localSheetId="31">'Ходатаев А)'!$A$1:$AC$50</definedName>
    <definedName name="_xlnm.Print_Area" localSheetId="38">'Шаталович І.'!$A$1:$AC$64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88" i="158" l="1"/>
  <c r="AB91" i="158"/>
  <c r="AB53" i="182" l="1"/>
  <c r="AA53" i="182"/>
  <c r="Z53" i="182"/>
  <c r="Y53" i="182"/>
  <c r="X53" i="182"/>
  <c r="W53" i="182"/>
  <c r="V53" i="182"/>
  <c r="U53" i="182"/>
  <c r="T53" i="182"/>
  <c r="S53" i="182"/>
  <c r="R53" i="182"/>
  <c r="Q53" i="182"/>
  <c r="P53" i="182"/>
  <c r="O53" i="182"/>
  <c r="N53" i="182"/>
  <c r="M53" i="182"/>
  <c r="L53" i="182"/>
  <c r="K53" i="182"/>
  <c r="AC52" i="182"/>
  <c r="AC50" i="182"/>
  <c r="AC49" i="182"/>
  <c r="AB48" i="182"/>
  <c r="AA48" i="182"/>
  <c r="Z48" i="182"/>
  <c r="Y48" i="182"/>
  <c r="X48" i="182"/>
  <c r="W48" i="182"/>
  <c r="V48" i="182"/>
  <c r="U48" i="182"/>
  <c r="T48" i="182"/>
  <c r="S48" i="182"/>
  <c r="R48" i="182"/>
  <c r="Q48" i="182"/>
  <c r="P48" i="182"/>
  <c r="O48" i="182"/>
  <c r="N48" i="182"/>
  <c r="M48" i="182"/>
  <c r="L48" i="182"/>
  <c r="K48" i="182"/>
  <c r="AC47" i="182"/>
  <c r="AC46" i="182"/>
  <c r="AC45" i="182"/>
  <c r="AC44" i="182"/>
  <c r="AC43" i="182"/>
  <c r="AC42" i="182"/>
  <c r="AB41" i="182"/>
  <c r="AB54" i="182" s="1"/>
  <c r="AA41" i="182"/>
  <c r="AA54" i="182" s="1"/>
  <c r="Z41" i="182"/>
  <c r="Z54" i="182" s="1"/>
  <c r="Y41" i="182"/>
  <c r="X41" i="182"/>
  <c r="X54" i="182" s="1"/>
  <c r="W41" i="182"/>
  <c r="W54" i="182" s="1"/>
  <c r="V41" i="182"/>
  <c r="V54" i="182" s="1"/>
  <c r="U41" i="182"/>
  <c r="T41" i="182"/>
  <c r="T54" i="182" s="1"/>
  <c r="S41" i="182"/>
  <c r="S54" i="182" s="1"/>
  <c r="R41" i="182"/>
  <c r="R54" i="182" s="1"/>
  <c r="Q41" i="182"/>
  <c r="P41" i="182"/>
  <c r="P54" i="182" s="1"/>
  <c r="O41" i="182"/>
  <c r="O54" i="182" s="1"/>
  <c r="N41" i="182"/>
  <c r="N54" i="182" s="1"/>
  <c r="M41" i="182"/>
  <c r="L41" i="182"/>
  <c r="L54" i="182" s="1"/>
  <c r="K41" i="182"/>
  <c r="K54" i="182" s="1"/>
  <c r="AC40" i="182"/>
  <c r="AC39" i="182"/>
  <c r="AC38" i="182"/>
  <c r="AC37" i="182"/>
  <c r="AC36" i="182"/>
  <c r="AC31" i="182"/>
  <c r="AC30" i="182"/>
  <c r="AC29" i="182"/>
  <c r="AC28" i="182"/>
  <c r="AB27" i="182"/>
  <c r="AA27" i="182"/>
  <c r="Z27" i="182"/>
  <c r="Y27" i="182"/>
  <c r="X27" i="182"/>
  <c r="W27" i="182"/>
  <c r="W32" i="182" s="1"/>
  <c r="V27" i="182"/>
  <c r="U27" i="182"/>
  <c r="T27" i="182"/>
  <c r="S27" i="182"/>
  <c r="R27" i="182"/>
  <c r="Q27" i="182"/>
  <c r="P27" i="182"/>
  <c r="O27" i="182"/>
  <c r="O32" i="182" s="1"/>
  <c r="O55" i="182" s="1"/>
  <c r="N27" i="182"/>
  <c r="M27" i="182"/>
  <c r="L27" i="182"/>
  <c r="K27" i="182"/>
  <c r="AC26" i="182"/>
  <c r="AC25" i="182"/>
  <c r="AC24" i="182"/>
  <c r="AC23" i="182"/>
  <c r="AC22" i="182"/>
  <c r="AC21" i="182"/>
  <c r="AC20" i="182"/>
  <c r="AC19" i="182"/>
  <c r="AC18" i="182"/>
  <c r="AC17" i="182"/>
  <c r="AC16" i="182"/>
  <c r="AC15" i="182"/>
  <c r="AC14" i="182"/>
  <c r="AB13" i="182"/>
  <c r="AA13" i="182"/>
  <c r="AA32" i="182" s="1"/>
  <c r="AA55" i="182" s="1"/>
  <c r="Z13" i="182"/>
  <c r="Y13" i="182"/>
  <c r="Y32" i="182" s="1"/>
  <c r="X13" i="182"/>
  <c r="W13" i="182"/>
  <c r="V13" i="182"/>
  <c r="U13" i="182"/>
  <c r="U32" i="182" s="1"/>
  <c r="T13" i="182"/>
  <c r="T32" i="182" s="1"/>
  <c r="S13" i="182"/>
  <c r="S32" i="182" s="1"/>
  <c r="S55" i="182" s="1"/>
  <c r="R13" i="182"/>
  <c r="Q13" i="182"/>
  <c r="Q32" i="182" s="1"/>
  <c r="P13" i="182"/>
  <c r="P32" i="182" s="1"/>
  <c r="O13" i="182"/>
  <c r="N13" i="182"/>
  <c r="M13" i="182"/>
  <c r="M32" i="182" s="1"/>
  <c r="L13" i="182"/>
  <c r="L32" i="182" s="1"/>
  <c r="K13" i="182"/>
  <c r="AC12" i="182"/>
  <c r="AC11" i="182"/>
  <c r="AC10" i="182"/>
  <c r="AC9" i="182"/>
  <c r="AC8" i="182"/>
  <c r="AC7" i="182"/>
  <c r="AC6" i="182"/>
  <c r="W94" i="158"/>
  <c r="V94" i="158"/>
  <c r="U94" i="158"/>
  <c r="T94" i="158"/>
  <c r="S94" i="158"/>
  <c r="R94" i="158"/>
  <c r="Q94" i="158"/>
  <c r="P94" i="158"/>
  <c r="O94" i="158"/>
  <c r="N94" i="158"/>
  <c r="M94" i="158"/>
  <c r="L94" i="158"/>
  <c r="K94" i="158"/>
  <c r="J94" i="158"/>
  <c r="I94" i="158"/>
  <c r="U55" i="182" l="1"/>
  <c r="Y55" i="182"/>
  <c r="R32" i="182"/>
  <c r="V32" i="182"/>
  <c r="Z32" i="182"/>
  <c r="Z55" i="182" s="1"/>
  <c r="AC13" i="182"/>
  <c r="AC53" i="182"/>
  <c r="N32" i="182"/>
  <c r="AC27" i="182"/>
  <c r="X32" i="182"/>
  <c r="AC32" i="182" s="1"/>
  <c r="AB32" i="182"/>
  <c r="AB55" i="182" s="1"/>
  <c r="K32" i="182"/>
  <c r="K55" i="182" s="1"/>
  <c r="M54" i="182"/>
  <c r="M55" i="182" s="1"/>
  <c r="AC55" i="182" s="1"/>
  <c r="Q54" i="182"/>
  <c r="Q55" i="182" s="1"/>
  <c r="U54" i="182"/>
  <c r="Y54" i="182"/>
  <c r="AB94" i="158"/>
  <c r="W55" i="182"/>
  <c r="AC48" i="182"/>
  <c r="L55" i="182"/>
  <c r="N55" i="182"/>
  <c r="P55" i="182"/>
  <c r="R55" i="182"/>
  <c r="T55" i="182"/>
  <c r="V55" i="182"/>
  <c r="X55" i="182"/>
  <c r="AC54" i="182"/>
  <c r="AC41" i="182"/>
  <c r="AC15" i="136"/>
  <c r="AC24" i="103" l="1"/>
  <c r="AC60" i="176" l="1"/>
  <c r="AC59" i="176"/>
  <c r="AC21" i="139"/>
  <c r="AC58" i="45"/>
  <c r="AC35" i="180" l="1"/>
  <c r="AC34" i="180"/>
  <c r="AB39" i="180"/>
  <c r="AA39" i="180"/>
  <c r="Z39" i="180"/>
  <c r="Y39" i="180"/>
  <c r="X39" i="180"/>
  <c r="W39" i="180"/>
  <c r="V39" i="180"/>
  <c r="U39" i="180"/>
  <c r="T39" i="180"/>
  <c r="S39" i="180"/>
  <c r="R39" i="180"/>
  <c r="Q39" i="180"/>
  <c r="P39" i="180"/>
  <c r="O39" i="180"/>
  <c r="N39" i="180"/>
  <c r="M39" i="180"/>
  <c r="L39" i="180"/>
  <c r="K39" i="180"/>
  <c r="AB44" i="181"/>
  <c r="AA44" i="181"/>
  <c r="Z44" i="181"/>
  <c r="Y44" i="181"/>
  <c r="X44" i="181"/>
  <c r="W44" i="181"/>
  <c r="V44" i="181"/>
  <c r="U44" i="181"/>
  <c r="T44" i="181"/>
  <c r="S44" i="181"/>
  <c r="R44" i="181"/>
  <c r="Q44" i="181"/>
  <c r="P44" i="181"/>
  <c r="O44" i="181"/>
  <c r="N44" i="181"/>
  <c r="M44" i="181"/>
  <c r="L44" i="181"/>
  <c r="K44" i="181"/>
  <c r="AB42" i="181"/>
  <c r="AA42" i="181"/>
  <c r="Z42" i="181"/>
  <c r="Y42" i="181"/>
  <c r="X42" i="181"/>
  <c r="W42" i="181"/>
  <c r="V42" i="181"/>
  <c r="U42" i="181"/>
  <c r="T42" i="181"/>
  <c r="S42" i="181"/>
  <c r="R42" i="181"/>
  <c r="Q42" i="181"/>
  <c r="P42" i="181"/>
  <c r="O42" i="181"/>
  <c r="N42" i="181"/>
  <c r="M42" i="181"/>
  <c r="L42" i="181"/>
  <c r="K42" i="181"/>
  <c r="AC42" i="181" s="1"/>
  <c r="AC41" i="181"/>
  <c r="AC40" i="181"/>
  <c r="AC39" i="181"/>
  <c r="AC38" i="181"/>
  <c r="AC37" i="181"/>
  <c r="AC36" i="181"/>
  <c r="AB35" i="181"/>
  <c r="AB45" i="181" s="1"/>
  <c r="AA35" i="181"/>
  <c r="AA45" i="181" s="1"/>
  <c r="Z35" i="181"/>
  <c r="Y35" i="181"/>
  <c r="X35" i="181"/>
  <c r="X45" i="181" s="1"/>
  <c r="V125" i="158" s="1"/>
  <c r="W35" i="181"/>
  <c r="W45" i="181" s="1"/>
  <c r="U125" i="158" s="1"/>
  <c r="V35" i="181"/>
  <c r="U35" i="181"/>
  <c r="T35" i="181"/>
  <c r="T45" i="181" s="1"/>
  <c r="R125" i="158" s="1"/>
  <c r="S35" i="181"/>
  <c r="S45" i="181" s="1"/>
  <c r="Q125" i="158" s="1"/>
  <c r="R35" i="181"/>
  <c r="Q35" i="181"/>
  <c r="P35" i="181"/>
  <c r="P45" i="181" s="1"/>
  <c r="N125" i="158" s="1"/>
  <c r="O35" i="181"/>
  <c r="O45" i="181" s="1"/>
  <c r="M125" i="158" s="1"/>
  <c r="N35" i="181"/>
  <c r="M35" i="181"/>
  <c r="L35" i="181"/>
  <c r="L45" i="181" s="1"/>
  <c r="J125" i="158" s="1"/>
  <c r="K35" i="181"/>
  <c r="K45" i="181" s="1"/>
  <c r="AC34" i="181"/>
  <c r="AC33" i="181"/>
  <c r="AC32" i="181"/>
  <c r="AC31" i="181"/>
  <c r="AC30" i="181"/>
  <c r="AC29" i="181"/>
  <c r="AC28" i="181"/>
  <c r="AC25" i="181"/>
  <c r="AC24" i="181"/>
  <c r="AC23" i="181"/>
  <c r="AC22" i="181"/>
  <c r="AB21" i="181"/>
  <c r="AA21" i="181"/>
  <c r="Z21" i="181"/>
  <c r="Y21" i="181"/>
  <c r="X21" i="181"/>
  <c r="W21" i="181"/>
  <c r="V21" i="181"/>
  <c r="U21" i="181"/>
  <c r="T21" i="181"/>
  <c r="S21" i="181"/>
  <c r="R21" i="181"/>
  <c r="Q21" i="181"/>
  <c r="P21" i="181"/>
  <c r="O21" i="181"/>
  <c r="N21" i="181"/>
  <c r="M21" i="181"/>
  <c r="L21" i="181"/>
  <c r="K21" i="181"/>
  <c r="AC20" i="181"/>
  <c r="AC19" i="181"/>
  <c r="AC18" i="181"/>
  <c r="AC17" i="181"/>
  <c r="AC15" i="181"/>
  <c r="AC14" i="181"/>
  <c r="AC13" i="181"/>
  <c r="AB12" i="181"/>
  <c r="AA12" i="181"/>
  <c r="AA26" i="181" s="1"/>
  <c r="Z12" i="181"/>
  <c r="Y12" i="181"/>
  <c r="Y26" i="181" s="1"/>
  <c r="X12" i="181"/>
  <c r="W12" i="181"/>
  <c r="W26" i="181" s="1"/>
  <c r="V12" i="181"/>
  <c r="U12" i="181"/>
  <c r="U26" i="181" s="1"/>
  <c r="T12" i="181"/>
  <c r="S12" i="181"/>
  <c r="S26" i="181" s="1"/>
  <c r="R12" i="181"/>
  <c r="Q12" i="181"/>
  <c r="Q26" i="181" s="1"/>
  <c r="P12" i="181"/>
  <c r="O12" i="181"/>
  <c r="O26" i="181" s="1"/>
  <c r="N12" i="181"/>
  <c r="M12" i="181"/>
  <c r="M26" i="181" s="1"/>
  <c r="L12" i="181"/>
  <c r="K12" i="181"/>
  <c r="K26" i="181" s="1"/>
  <c r="I124" i="158" s="1"/>
  <c r="AC11" i="181"/>
  <c r="AC10" i="181"/>
  <c r="AC6" i="181"/>
  <c r="Q46" i="181" l="1"/>
  <c r="O46" i="181"/>
  <c r="AA46" i="181"/>
  <c r="M45" i="181"/>
  <c r="K125" i="158" s="1"/>
  <c r="Q45" i="181"/>
  <c r="O125" i="158" s="1"/>
  <c r="U45" i="181"/>
  <c r="S125" i="158" s="1"/>
  <c r="Y45" i="181"/>
  <c r="W125" i="158" s="1"/>
  <c r="M46" i="181"/>
  <c r="S46" i="181"/>
  <c r="W46" i="181"/>
  <c r="N45" i="181"/>
  <c r="L125" i="158" s="1"/>
  <c r="R45" i="181"/>
  <c r="P125" i="158" s="1"/>
  <c r="V45" i="181"/>
  <c r="T125" i="158" s="1"/>
  <c r="Z45" i="181"/>
  <c r="AC44" i="181"/>
  <c r="AC12" i="181"/>
  <c r="L26" i="181"/>
  <c r="L46" i="181" s="1"/>
  <c r="N26" i="181"/>
  <c r="N46" i="181" s="1"/>
  <c r="P26" i="181"/>
  <c r="P46" i="181" s="1"/>
  <c r="R26" i="181"/>
  <c r="R46" i="181" s="1"/>
  <c r="T26" i="181"/>
  <c r="T46" i="181" s="1"/>
  <c r="V26" i="181"/>
  <c r="X26" i="181"/>
  <c r="X46" i="181" s="1"/>
  <c r="Z26" i="181"/>
  <c r="AB26" i="181"/>
  <c r="AB46" i="181" s="1"/>
  <c r="AC21" i="181"/>
  <c r="K124" i="158"/>
  <c r="K126" i="158" s="1"/>
  <c r="M124" i="158"/>
  <c r="M126" i="158" s="1"/>
  <c r="O124" i="158"/>
  <c r="O126" i="158" s="1"/>
  <c r="Q124" i="158"/>
  <c r="Q126" i="158" s="1"/>
  <c r="S124" i="158"/>
  <c r="S126" i="158" s="1"/>
  <c r="U124" i="158"/>
  <c r="U126" i="158" s="1"/>
  <c r="W124" i="158"/>
  <c r="I125" i="158"/>
  <c r="AB125" i="158" s="1"/>
  <c r="K46" i="181"/>
  <c r="AC35" i="181"/>
  <c r="AC43" i="159"/>
  <c r="AC24" i="176"/>
  <c r="AC66" i="107"/>
  <c r="AC63" i="103"/>
  <c r="AC62" i="103"/>
  <c r="AB51" i="180"/>
  <c r="AA51" i="180"/>
  <c r="Z51" i="180"/>
  <c r="Y51" i="180"/>
  <c r="X51" i="180"/>
  <c r="W51" i="180"/>
  <c r="V51" i="180"/>
  <c r="U51" i="180"/>
  <c r="T51" i="180"/>
  <c r="S51" i="180"/>
  <c r="R51" i="180"/>
  <c r="Q51" i="180"/>
  <c r="P51" i="180"/>
  <c r="O51" i="180"/>
  <c r="N51" i="180"/>
  <c r="M51" i="180"/>
  <c r="L51" i="180"/>
  <c r="K51" i="180"/>
  <c r="AC50" i="180"/>
  <c r="AC48" i="180"/>
  <c r="AC47" i="180"/>
  <c r="AB46" i="180"/>
  <c r="AA46" i="180"/>
  <c r="Z46" i="180"/>
  <c r="Y46" i="180"/>
  <c r="X46" i="180"/>
  <c r="W46" i="180"/>
  <c r="V46" i="180"/>
  <c r="U46" i="180"/>
  <c r="T46" i="180"/>
  <c r="S46" i="180"/>
  <c r="R46" i="180"/>
  <c r="Q46" i="180"/>
  <c r="P46" i="180"/>
  <c r="O46" i="180"/>
  <c r="N46" i="180"/>
  <c r="N52" i="180" s="1"/>
  <c r="L92" i="158" s="1"/>
  <c r="M46" i="180"/>
  <c r="L46" i="180"/>
  <c r="K46" i="180"/>
  <c r="AC45" i="180"/>
  <c r="AC44" i="180"/>
  <c r="AC43" i="180"/>
  <c r="AC42" i="180"/>
  <c r="AC41" i="180"/>
  <c r="AC40" i="180"/>
  <c r="V52" i="180"/>
  <c r="T92" i="158" s="1"/>
  <c r="AC38" i="180"/>
  <c r="AC37" i="180"/>
  <c r="AC36" i="180"/>
  <c r="AC31" i="180"/>
  <c r="AC30" i="180"/>
  <c r="AC29" i="180"/>
  <c r="AC28" i="180"/>
  <c r="AB27" i="180"/>
  <c r="AA27" i="180"/>
  <c r="Z27" i="180"/>
  <c r="Y27" i="180"/>
  <c r="X27" i="180"/>
  <c r="W27" i="180"/>
  <c r="V27" i="180"/>
  <c r="U27" i="180"/>
  <c r="T27" i="180"/>
  <c r="S27" i="180"/>
  <c r="R27" i="180"/>
  <c r="Q27" i="180"/>
  <c r="P27" i="180"/>
  <c r="O27" i="180"/>
  <c r="N27" i="180"/>
  <c r="M27" i="180"/>
  <c r="L27" i="180"/>
  <c r="K27" i="180"/>
  <c r="AC26" i="180"/>
  <c r="AC25" i="180"/>
  <c r="AC24" i="180"/>
  <c r="AC23" i="180"/>
  <c r="AC22" i="180"/>
  <c r="AC21" i="180"/>
  <c r="AC20" i="180"/>
  <c r="AC19" i="180"/>
  <c r="AC18" i="180"/>
  <c r="AC17" i="180"/>
  <c r="AC16" i="180"/>
  <c r="AC15" i="180"/>
  <c r="AC14" i="180"/>
  <c r="AB13" i="180"/>
  <c r="AA13" i="180"/>
  <c r="Z13" i="180"/>
  <c r="Y13" i="180"/>
  <c r="X13" i="180"/>
  <c r="W13" i="180"/>
  <c r="V13" i="180"/>
  <c r="U13" i="180"/>
  <c r="T13" i="180"/>
  <c r="S13" i="180"/>
  <c r="R13" i="180"/>
  <c r="Q13" i="180"/>
  <c r="P13" i="180"/>
  <c r="O13" i="180"/>
  <c r="N13" i="180"/>
  <c r="M13" i="180"/>
  <c r="L13" i="180"/>
  <c r="K13" i="180"/>
  <c r="AC12" i="180"/>
  <c r="AC11" i="180"/>
  <c r="AC10" i="180"/>
  <c r="AC9" i="180"/>
  <c r="AC8" i="180"/>
  <c r="AC7" i="180"/>
  <c r="AC6" i="180"/>
  <c r="AC43" i="45"/>
  <c r="AC42" i="45"/>
  <c r="AC41" i="45"/>
  <c r="AC40" i="45"/>
  <c r="AC66" i="45"/>
  <c r="AC65" i="45"/>
  <c r="AC53" i="142"/>
  <c r="AC55" i="39"/>
  <c r="AC54" i="39"/>
  <c r="R124" i="158" l="1"/>
  <c r="R126" i="158" s="1"/>
  <c r="W126" i="158"/>
  <c r="J124" i="158"/>
  <c r="J126" i="158" s="1"/>
  <c r="AC45" i="181"/>
  <c r="U46" i="181"/>
  <c r="Y46" i="181"/>
  <c r="Z46" i="181"/>
  <c r="V46" i="181"/>
  <c r="L52" i="180"/>
  <c r="J92" i="158" s="1"/>
  <c r="P52" i="180"/>
  <c r="N92" i="158" s="1"/>
  <c r="R52" i="180"/>
  <c r="P92" i="158" s="1"/>
  <c r="T52" i="180"/>
  <c r="R92" i="158" s="1"/>
  <c r="X52" i="180"/>
  <c r="V92" i="158" s="1"/>
  <c r="Z52" i="180"/>
  <c r="AB52" i="180"/>
  <c r="V124" i="158"/>
  <c r="V126" i="158" s="1"/>
  <c r="N124" i="158"/>
  <c r="N126" i="158" s="1"/>
  <c r="L32" i="180"/>
  <c r="N32" i="180"/>
  <c r="N53" i="180" s="1"/>
  <c r="P32" i="180"/>
  <c r="P53" i="180" s="1"/>
  <c r="R32" i="180"/>
  <c r="T32" i="180"/>
  <c r="V32" i="180"/>
  <c r="V53" i="180" s="1"/>
  <c r="X32" i="180"/>
  <c r="X53" i="180" s="1"/>
  <c r="Z32" i="180"/>
  <c r="AB32" i="180"/>
  <c r="AC27" i="180"/>
  <c r="AC46" i="181"/>
  <c r="AC51" i="180"/>
  <c r="M52" i="180"/>
  <c r="K92" i="158" s="1"/>
  <c r="O52" i="180"/>
  <c r="M92" i="158" s="1"/>
  <c r="Q52" i="180"/>
  <c r="O92" i="158" s="1"/>
  <c r="S52" i="180"/>
  <c r="Q92" i="158" s="1"/>
  <c r="U52" i="180"/>
  <c r="S92" i="158" s="1"/>
  <c r="W52" i="180"/>
  <c r="U92" i="158" s="1"/>
  <c r="Y52" i="180"/>
  <c r="W92" i="158" s="1"/>
  <c r="AA52" i="180"/>
  <c r="T124" i="158"/>
  <c r="T126" i="158" s="1"/>
  <c r="P124" i="158"/>
  <c r="P126" i="158" s="1"/>
  <c r="L124" i="158"/>
  <c r="L126" i="158" s="1"/>
  <c r="K32" i="180"/>
  <c r="M32" i="180"/>
  <c r="O32" i="180"/>
  <c r="Q32" i="180"/>
  <c r="S32" i="180"/>
  <c r="U32" i="180"/>
  <c r="W32" i="180"/>
  <c r="Y32" i="180"/>
  <c r="AA32" i="180"/>
  <c r="K52" i="180"/>
  <c r="AC46" i="180"/>
  <c r="AC26" i="181"/>
  <c r="I126" i="158"/>
  <c r="AC13" i="180"/>
  <c r="AC39" i="180"/>
  <c r="AB53" i="180" l="1"/>
  <c r="T53" i="180"/>
  <c r="L53" i="180"/>
  <c r="R53" i="180"/>
  <c r="AB126" i="158"/>
  <c r="AB124" i="158"/>
  <c r="Z53" i="180"/>
  <c r="AC52" i="180"/>
  <c r="Y53" i="180"/>
  <c r="U53" i="180"/>
  <c r="Q53" i="180"/>
  <c r="M53" i="180"/>
  <c r="K53" i="180"/>
  <c r="AA53" i="180"/>
  <c r="W53" i="180"/>
  <c r="S53" i="180"/>
  <c r="O53" i="180"/>
  <c r="AC32" i="180"/>
  <c r="I92" i="158"/>
  <c r="AB92" i="158" s="1"/>
  <c r="AB48" i="179"/>
  <c r="AA48" i="179"/>
  <c r="Z48" i="179"/>
  <c r="Y48" i="179"/>
  <c r="X48" i="179"/>
  <c r="W48" i="179"/>
  <c r="V48" i="179"/>
  <c r="U48" i="179"/>
  <c r="T48" i="179"/>
  <c r="S48" i="179"/>
  <c r="R48" i="179"/>
  <c r="Q48" i="179"/>
  <c r="P48" i="179"/>
  <c r="O48" i="179"/>
  <c r="N48" i="179"/>
  <c r="M48" i="179"/>
  <c r="L48" i="179"/>
  <c r="K48" i="179"/>
  <c r="AC28" i="128"/>
  <c r="AC54" i="128"/>
  <c r="AC53" i="128"/>
  <c r="AC52" i="128"/>
  <c r="AB39" i="178"/>
  <c r="AA39" i="178"/>
  <c r="Z39" i="178"/>
  <c r="Y39" i="178"/>
  <c r="X39" i="178"/>
  <c r="W39" i="178"/>
  <c r="V39" i="178"/>
  <c r="U39" i="178"/>
  <c r="T39" i="178"/>
  <c r="S39" i="178"/>
  <c r="R39" i="178"/>
  <c r="Q39" i="178"/>
  <c r="P39" i="178"/>
  <c r="O39" i="178"/>
  <c r="N39" i="178"/>
  <c r="M39" i="178"/>
  <c r="L39" i="178"/>
  <c r="K39" i="178"/>
  <c r="AC42" i="128"/>
  <c r="AC32" i="142"/>
  <c r="AC53" i="180" l="1"/>
  <c r="AB53" i="179"/>
  <c r="AA53" i="179"/>
  <c r="Z53" i="179"/>
  <c r="Y53" i="179"/>
  <c r="X53" i="179"/>
  <c r="W53" i="179"/>
  <c r="V53" i="179"/>
  <c r="U53" i="179"/>
  <c r="T53" i="179"/>
  <c r="S53" i="179"/>
  <c r="R53" i="179"/>
  <c r="Q53" i="179"/>
  <c r="P53" i="179"/>
  <c r="O53" i="179"/>
  <c r="N53" i="179"/>
  <c r="M53" i="179"/>
  <c r="L53" i="179"/>
  <c r="K53" i="179"/>
  <c r="AC52" i="179"/>
  <c r="AC50" i="179"/>
  <c r="AC49" i="179"/>
  <c r="AC44" i="179"/>
  <c r="AC43" i="179"/>
  <c r="AC42" i="179"/>
  <c r="K41" i="179"/>
  <c r="AC37" i="179"/>
  <c r="AB27" i="179"/>
  <c r="AA27" i="179"/>
  <c r="Z27" i="179"/>
  <c r="Y27" i="179"/>
  <c r="X27" i="179"/>
  <c r="W27" i="179"/>
  <c r="V27" i="179"/>
  <c r="U27" i="179"/>
  <c r="T27" i="179"/>
  <c r="S27" i="179"/>
  <c r="R27" i="179"/>
  <c r="Q27" i="179"/>
  <c r="P27" i="179"/>
  <c r="O27" i="179"/>
  <c r="N27" i="179"/>
  <c r="M27" i="179"/>
  <c r="L27" i="179"/>
  <c r="K27" i="179"/>
  <c r="AC23" i="179"/>
  <c r="AC22" i="179"/>
  <c r="AC21" i="179"/>
  <c r="AC20" i="179"/>
  <c r="AC19" i="179"/>
  <c r="AC18" i="179"/>
  <c r="AC17" i="179"/>
  <c r="AC16" i="179"/>
  <c r="AC15" i="179"/>
  <c r="AC14" i="179"/>
  <c r="AC7" i="179"/>
  <c r="AC6" i="179"/>
  <c r="AB13" i="179"/>
  <c r="AA13" i="179"/>
  <c r="AA32" i="179" s="1"/>
  <c r="Z13" i="179"/>
  <c r="Z32" i="179" s="1"/>
  <c r="Y13" i="179"/>
  <c r="X13" i="179"/>
  <c r="W13" i="179"/>
  <c r="W32" i="179" s="1"/>
  <c r="V13" i="179"/>
  <c r="V32" i="179" s="1"/>
  <c r="U13" i="179"/>
  <c r="T13" i="179"/>
  <c r="S13" i="179"/>
  <c r="S32" i="179" s="1"/>
  <c r="R13" i="179"/>
  <c r="R32" i="179" s="1"/>
  <c r="Q13" i="179"/>
  <c r="P13" i="179"/>
  <c r="O13" i="179"/>
  <c r="O32" i="179" s="1"/>
  <c r="N13" i="179"/>
  <c r="N32" i="179" s="1"/>
  <c r="M13" i="179"/>
  <c r="K13" i="179"/>
  <c r="L13" i="179"/>
  <c r="P32" i="179" l="1"/>
  <c r="T32" i="179"/>
  <c r="X32" i="179"/>
  <c r="AB32" i="179"/>
  <c r="M32" i="179"/>
  <c r="Q32" i="179"/>
  <c r="U32" i="179"/>
  <c r="Y32" i="179"/>
  <c r="L32" i="179"/>
  <c r="K32" i="179"/>
  <c r="AC8" i="179" l="1"/>
  <c r="AC9" i="179"/>
  <c r="AC53" i="179" l="1"/>
  <c r="AC47" i="179"/>
  <c r="AC46" i="179"/>
  <c r="AC45" i="179"/>
  <c r="AB41" i="179"/>
  <c r="AB54" i="179" s="1"/>
  <c r="AB55" i="179" s="1"/>
  <c r="AA41" i="179"/>
  <c r="AA54" i="179" s="1"/>
  <c r="AA55" i="179" s="1"/>
  <c r="Z41" i="179"/>
  <c r="Z54" i="179" s="1"/>
  <c r="Y41" i="179"/>
  <c r="Y54" i="179" s="1"/>
  <c r="W89" i="158" s="1"/>
  <c r="X41" i="179"/>
  <c r="X54" i="179" s="1"/>
  <c r="V89" i="158" s="1"/>
  <c r="W41" i="179"/>
  <c r="W54" i="179" s="1"/>
  <c r="U89" i="158" s="1"/>
  <c r="V41" i="179"/>
  <c r="V54" i="179" s="1"/>
  <c r="T89" i="158" s="1"/>
  <c r="U41" i="179"/>
  <c r="U54" i="179" s="1"/>
  <c r="S89" i="158" s="1"/>
  <c r="T41" i="179"/>
  <c r="T54" i="179" s="1"/>
  <c r="R89" i="158" s="1"/>
  <c r="S41" i="179"/>
  <c r="S54" i="179" s="1"/>
  <c r="Q89" i="158" s="1"/>
  <c r="R41" i="179"/>
  <c r="R54" i="179" s="1"/>
  <c r="P89" i="158" s="1"/>
  <c r="Q41" i="179"/>
  <c r="Q54" i="179" s="1"/>
  <c r="O89" i="158" s="1"/>
  <c r="P41" i="179"/>
  <c r="P54" i="179" s="1"/>
  <c r="N89" i="158" s="1"/>
  <c r="O41" i="179"/>
  <c r="O54" i="179" s="1"/>
  <c r="M89" i="158" s="1"/>
  <c r="N41" i="179"/>
  <c r="N54" i="179" s="1"/>
  <c r="L89" i="158" s="1"/>
  <c r="M41" i="179"/>
  <c r="M54" i="179" s="1"/>
  <c r="K89" i="158" s="1"/>
  <c r="L41" i="179"/>
  <c r="L54" i="179" s="1"/>
  <c r="J89" i="158" s="1"/>
  <c r="AC40" i="179"/>
  <c r="AC39" i="179"/>
  <c r="AC38" i="179"/>
  <c r="AC36" i="179"/>
  <c r="AC31" i="179"/>
  <c r="AC30" i="179"/>
  <c r="AC29" i="179"/>
  <c r="AC28" i="179"/>
  <c r="AC27" i="179"/>
  <c r="AC26" i="179"/>
  <c r="AC25" i="179"/>
  <c r="AC24" i="179"/>
  <c r="Z55" i="179"/>
  <c r="X55" i="179"/>
  <c r="R55" i="179"/>
  <c r="P55" i="179"/>
  <c r="N55" i="179"/>
  <c r="AC12" i="179"/>
  <c r="AC11" i="179"/>
  <c r="AC10" i="179"/>
  <c r="L55" i="179" l="1"/>
  <c r="T55" i="179"/>
  <c r="V55" i="179"/>
  <c r="K95" i="158"/>
  <c r="K90" i="158"/>
  <c r="M95" i="158"/>
  <c r="M90" i="158"/>
  <c r="O95" i="158"/>
  <c r="O90" i="158"/>
  <c r="Q95" i="158"/>
  <c r="Q90" i="158"/>
  <c r="S95" i="158"/>
  <c r="S90" i="158"/>
  <c r="U95" i="158"/>
  <c r="U90" i="158"/>
  <c r="W95" i="158"/>
  <c r="W90" i="158"/>
  <c r="J90" i="158"/>
  <c r="J95" i="158"/>
  <c r="L90" i="158"/>
  <c r="L95" i="158"/>
  <c r="N90" i="158"/>
  <c r="N95" i="158"/>
  <c r="P90" i="158"/>
  <c r="P95" i="158"/>
  <c r="R90" i="158"/>
  <c r="R95" i="158"/>
  <c r="T90" i="158"/>
  <c r="T95" i="158"/>
  <c r="V90" i="158"/>
  <c r="V95" i="158"/>
  <c r="M55" i="179"/>
  <c r="O55" i="179"/>
  <c r="Q55" i="179"/>
  <c r="S55" i="179"/>
  <c r="U55" i="179"/>
  <c r="W55" i="179"/>
  <c r="Y55" i="179"/>
  <c r="AC32" i="179"/>
  <c r="AC13" i="179"/>
  <c r="AC41" i="179"/>
  <c r="AC15" i="178"/>
  <c r="AC14" i="178"/>
  <c r="AB48" i="178"/>
  <c r="AA48" i="178"/>
  <c r="Z48" i="178"/>
  <c r="Y48" i="178"/>
  <c r="X48" i="178"/>
  <c r="W48" i="178"/>
  <c r="V48" i="178"/>
  <c r="U48" i="178"/>
  <c r="T48" i="178"/>
  <c r="S48" i="178"/>
  <c r="R48" i="178"/>
  <c r="Q48" i="178"/>
  <c r="P48" i="178"/>
  <c r="O48" i="178"/>
  <c r="N48" i="178"/>
  <c r="M48" i="178"/>
  <c r="L48" i="178"/>
  <c r="K48" i="178"/>
  <c r="AB46" i="178"/>
  <c r="AA46" i="178"/>
  <c r="Z46" i="178"/>
  <c r="Y46" i="178"/>
  <c r="X46" i="178"/>
  <c r="W46" i="178"/>
  <c r="V46" i="178"/>
  <c r="U46" i="178"/>
  <c r="T46" i="178"/>
  <c r="S46" i="178"/>
  <c r="R46" i="178"/>
  <c r="Q46" i="178"/>
  <c r="P46" i="178"/>
  <c r="O46" i="178"/>
  <c r="N46" i="178"/>
  <c r="M46" i="178"/>
  <c r="L46" i="178"/>
  <c r="K46" i="178"/>
  <c r="AC45" i="178"/>
  <c r="AC44" i="178"/>
  <c r="AC43" i="178"/>
  <c r="AC42" i="178"/>
  <c r="AC41" i="178"/>
  <c r="AC40" i="178"/>
  <c r="AC38" i="178"/>
  <c r="AC37" i="178"/>
  <c r="AC36" i="178"/>
  <c r="AC35" i="178"/>
  <c r="AC34" i="178"/>
  <c r="AC33" i="178"/>
  <c r="AC32" i="178"/>
  <c r="AC31" i="178"/>
  <c r="AC29" i="178"/>
  <c r="AC28" i="178"/>
  <c r="AC25" i="178"/>
  <c r="AC24" i="178"/>
  <c r="AC23" i="178"/>
  <c r="AC22" i="178"/>
  <c r="AB21" i="178"/>
  <c r="AA21" i="178"/>
  <c r="Z21" i="178"/>
  <c r="Y21" i="178"/>
  <c r="X21" i="178"/>
  <c r="W21" i="178"/>
  <c r="V21" i="178"/>
  <c r="U21" i="178"/>
  <c r="T21" i="178"/>
  <c r="S21" i="178"/>
  <c r="R21" i="178"/>
  <c r="Q21" i="178"/>
  <c r="P21" i="178"/>
  <c r="O21" i="178"/>
  <c r="N21" i="178"/>
  <c r="M21" i="178"/>
  <c r="L21" i="178"/>
  <c r="K21" i="178"/>
  <c r="AC20" i="178"/>
  <c r="AC19" i="178"/>
  <c r="AC18" i="178"/>
  <c r="AC17" i="178"/>
  <c r="AC13" i="178"/>
  <c r="AB12" i="178"/>
  <c r="AA12" i="178"/>
  <c r="Z12" i="178"/>
  <c r="Y12" i="178"/>
  <c r="X12" i="178"/>
  <c r="W12" i="178"/>
  <c r="V12" i="178"/>
  <c r="U12" i="178"/>
  <c r="T12" i="178"/>
  <c r="S12" i="178"/>
  <c r="R12" i="178"/>
  <c r="Q12" i="178"/>
  <c r="P12" i="178"/>
  <c r="O12" i="178"/>
  <c r="N12" i="178"/>
  <c r="M12" i="178"/>
  <c r="L12" i="178"/>
  <c r="K12" i="178"/>
  <c r="AC11" i="178"/>
  <c r="AC10" i="178"/>
  <c r="AC6" i="178"/>
  <c r="AC12" i="128"/>
  <c r="AB23" i="168"/>
  <c r="AA23" i="168"/>
  <c r="Z23" i="168"/>
  <c r="Y23" i="168"/>
  <c r="X23" i="168"/>
  <c r="W23" i="168"/>
  <c r="V23" i="168"/>
  <c r="U23" i="168"/>
  <c r="T23" i="168"/>
  <c r="S23" i="168"/>
  <c r="R23" i="168"/>
  <c r="Q23" i="168"/>
  <c r="P23" i="168"/>
  <c r="O23" i="168"/>
  <c r="N23" i="168"/>
  <c r="M23" i="168"/>
  <c r="L23" i="168"/>
  <c r="K23" i="168"/>
  <c r="AC22" i="168"/>
  <c r="AC21" i="168"/>
  <c r="AC48" i="178" l="1"/>
  <c r="K26" i="178"/>
  <c r="I118" i="158" s="1"/>
  <c r="M26" i="178"/>
  <c r="K118" i="158" s="1"/>
  <c r="O26" i="178"/>
  <c r="M118" i="158" s="1"/>
  <c r="Q26" i="178"/>
  <c r="O118" i="158" s="1"/>
  <c r="S26" i="178"/>
  <c r="Q118" i="158" s="1"/>
  <c r="U26" i="178"/>
  <c r="S118" i="158" s="1"/>
  <c r="W26" i="178"/>
  <c r="U118" i="158" s="1"/>
  <c r="Y26" i="178"/>
  <c r="W118" i="158" s="1"/>
  <c r="AA26" i="178"/>
  <c r="AC12" i="178"/>
  <c r="L26" i="178"/>
  <c r="J118" i="158" s="1"/>
  <c r="N26" i="178"/>
  <c r="L118" i="158" s="1"/>
  <c r="P26" i="178"/>
  <c r="N118" i="158" s="1"/>
  <c r="R26" i="178"/>
  <c r="P118" i="158" s="1"/>
  <c r="T26" i="178"/>
  <c r="R118" i="158" s="1"/>
  <c r="V26" i="178"/>
  <c r="T118" i="158" s="1"/>
  <c r="X26" i="178"/>
  <c r="V118" i="158" s="1"/>
  <c r="Z26" i="178"/>
  <c r="AB26" i="178"/>
  <c r="AC21" i="178"/>
  <c r="AC46" i="178"/>
  <c r="AC30" i="114"/>
  <c r="AC46" i="171"/>
  <c r="AC55" i="142"/>
  <c r="AC34" i="114"/>
  <c r="AC38" i="114"/>
  <c r="AC56" i="39"/>
  <c r="AC59" i="45"/>
  <c r="AC31" i="114"/>
  <c r="AC24" i="137"/>
  <c r="AC31" i="172"/>
  <c r="AC30" i="172"/>
  <c r="AB118" i="158" l="1"/>
  <c r="AC26" i="178"/>
  <c r="AC36" i="174"/>
  <c r="AC35" i="174"/>
  <c r="AB37" i="174"/>
  <c r="AA37" i="174"/>
  <c r="Z37" i="174"/>
  <c r="Y37" i="174"/>
  <c r="X37" i="174"/>
  <c r="W37" i="174"/>
  <c r="V37" i="174"/>
  <c r="U37" i="174"/>
  <c r="T37" i="174"/>
  <c r="S37" i="174"/>
  <c r="R37" i="174"/>
  <c r="Q37" i="174"/>
  <c r="P37" i="174"/>
  <c r="O37" i="174"/>
  <c r="N37" i="174"/>
  <c r="M37" i="174"/>
  <c r="L37" i="174"/>
  <c r="K37" i="174"/>
  <c r="AB49" i="142" l="1"/>
  <c r="AA49" i="142"/>
  <c r="Z49" i="142"/>
  <c r="Y49" i="142"/>
  <c r="X49" i="142"/>
  <c r="W49" i="142"/>
  <c r="V49" i="142"/>
  <c r="U49" i="142"/>
  <c r="T49" i="142"/>
  <c r="S49" i="142"/>
  <c r="R49" i="142"/>
  <c r="Q49" i="142"/>
  <c r="P49" i="142"/>
  <c r="O49" i="142"/>
  <c r="N49" i="142"/>
  <c r="M49" i="142"/>
  <c r="L49" i="142"/>
  <c r="K49" i="142"/>
  <c r="AB58" i="142"/>
  <c r="AA58" i="142"/>
  <c r="Z58" i="142"/>
  <c r="Y58" i="142"/>
  <c r="X58" i="142"/>
  <c r="W58" i="142"/>
  <c r="V58" i="142"/>
  <c r="U58" i="142"/>
  <c r="T58" i="142"/>
  <c r="S58" i="142"/>
  <c r="R58" i="142"/>
  <c r="Q58" i="142"/>
  <c r="P58" i="142"/>
  <c r="O58" i="142"/>
  <c r="N58" i="142"/>
  <c r="M58" i="142"/>
  <c r="L58" i="142"/>
  <c r="K58" i="142"/>
  <c r="AB43" i="177" l="1"/>
  <c r="AA43" i="177"/>
  <c r="Z43" i="177"/>
  <c r="Y43" i="177"/>
  <c r="X43" i="177"/>
  <c r="W43" i="177"/>
  <c r="V43" i="177"/>
  <c r="U43" i="177"/>
  <c r="T43" i="177"/>
  <c r="S43" i="177"/>
  <c r="R43" i="177"/>
  <c r="Q43" i="177"/>
  <c r="P43" i="177"/>
  <c r="O43" i="177"/>
  <c r="N43" i="177"/>
  <c r="M43" i="177"/>
  <c r="L43" i="177"/>
  <c r="K43" i="177"/>
  <c r="AC42" i="177"/>
  <c r="AC41" i="177"/>
  <c r="AB40" i="177"/>
  <c r="AA40" i="177"/>
  <c r="Z40" i="177"/>
  <c r="Y40" i="177"/>
  <c r="X40" i="177"/>
  <c r="W40" i="177"/>
  <c r="V40" i="177"/>
  <c r="U40" i="177"/>
  <c r="T40" i="177"/>
  <c r="S40" i="177"/>
  <c r="R40" i="177"/>
  <c r="Q40" i="177"/>
  <c r="P40" i="177"/>
  <c r="O40" i="177"/>
  <c r="N40" i="177"/>
  <c r="M40" i="177"/>
  <c r="L40" i="177"/>
  <c r="K40" i="177"/>
  <c r="AC39" i="177"/>
  <c r="AC38" i="177"/>
  <c r="AC37" i="177"/>
  <c r="AB36" i="177"/>
  <c r="AB44" i="177" s="1"/>
  <c r="AA36" i="177"/>
  <c r="Z36" i="177"/>
  <c r="Z44" i="177" s="1"/>
  <c r="Y36" i="177"/>
  <c r="X36" i="177"/>
  <c r="X44" i="177" s="1"/>
  <c r="V113" i="158" s="1"/>
  <c r="W36" i="177"/>
  <c r="V36" i="177"/>
  <c r="V44" i="177" s="1"/>
  <c r="T113" i="158" s="1"/>
  <c r="U36" i="177"/>
  <c r="T36" i="177"/>
  <c r="T44" i="177" s="1"/>
  <c r="R113" i="158" s="1"/>
  <c r="S36" i="177"/>
  <c r="R36" i="177"/>
  <c r="R44" i="177" s="1"/>
  <c r="P113" i="158" s="1"/>
  <c r="Q36" i="177"/>
  <c r="P36" i="177"/>
  <c r="P44" i="177" s="1"/>
  <c r="N113" i="158" s="1"/>
  <c r="O36" i="177"/>
  <c r="N36" i="177"/>
  <c r="N44" i="177" s="1"/>
  <c r="L113" i="158" s="1"/>
  <c r="M36" i="177"/>
  <c r="L36" i="177"/>
  <c r="L44" i="177" s="1"/>
  <c r="J113" i="158" s="1"/>
  <c r="K36" i="177"/>
  <c r="AC34" i="177"/>
  <c r="AC33" i="177"/>
  <c r="AB27" i="177"/>
  <c r="AA27" i="177"/>
  <c r="Z27" i="177"/>
  <c r="Y27" i="177"/>
  <c r="X27" i="177"/>
  <c r="W27" i="177"/>
  <c r="V27" i="177"/>
  <c r="U27" i="177"/>
  <c r="T27" i="177"/>
  <c r="S27" i="177"/>
  <c r="R27" i="177"/>
  <c r="Q27" i="177"/>
  <c r="P27" i="177"/>
  <c r="O27" i="177"/>
  <c r="N27" i="177"/>
  <c r="M27" i="177"/>
  <c r="L27" i="177"/>
  <c r="K27" i="177"/>
  <c r="AC26" i="177"/>
  <c r="AC25" i="177"/>
  <c r="AB24" i="177"/>
  <c r="AA24" i="177"/>
  <c r="Z24" i="177"/>
  <c r="Y24" i="177"/>
  <c r="X24" i="177"/>
  <c r="W24" i="177"/>
  <c r="V24" i="177"/>
  <c r="U24" i="177"/>
  <c r="T24" i="177"/>
  <c r="S24" i="177"/>
  <c r="R24" i="177"/>
  <c r="Q24" i="177"/>
  <c r="P24" i="177"/>
  <c r="O24" i="177"/>
  <c r="N24" i="177"/>
  <c r="M24" i="177"/>
  <c r="L24" i="177"/>
  <c r="K24" i="177"/>
  <c r="AC23" i="177"/>
  <c r="AC22" i="177"/>
  <c r="AC21" i="177"/>
  <c r="AB20" i="177"/>
  <c r="AA20" i="177"/>
  <c r="Z20" i="177"/>
  <c r="Y20" i="177"/>
  <c r="X20" i="177"/>
  <c r="W20" i="177"/>
  <c r="V20" i="177"/>
  <c r="U20" i="177"/>
  <c r="T20" i="177"/>
  <c r="S20" i="177"/>
  <c r="R20" i="177"/>
  <c r="Q20" i="177"/>
  <c r="P20" i="177"/>
  <c r="O20" i="177"/>
  <c r="N20" i="177"/>
  <c r="M20" i="177"/>
  <c r="L20" i="177"/>
  <c r="K20" i="177"/>
  <c r="AC19" i="177"/>
  <c r="AC18" i="177"/>
  <c r="AC17" i="177"/>
  <c r="AC16" i="177"/>
  <c r="AC15" i="177"/>
  <c r="AC14" i="177"/>
  <c r="AC13" i="177"/>
  <c r="AC12" i="177"/>
  <c r="AC11" i="177"/>
  <c r="AC10" i="177"/>
  <c r="AC40" i="106"/>
  <c r="L75" i="176"/>
  <c r="K75" i="176"/>
  <c r="AB68" i="176"/>
  <c r="AA68" i="176"/>
  <c r="Z68" i="176"/>
  <c r="Y68" i="176"/>
  <c r="X68" i="176"/>
  <c r="W68" i="176"/>
  <c r="V68" i="176"/>
  <c r="U68" i="176"/>
  <c r="T68" i="176"/>
  <c r="S68" i="176"/>
  <c r="R68" i="176"/>
  <c r="Q68" i="176"/>
  <c r="P68" i="176"/>
  <c r="O68" i="176"/>
  <c r="N68" i="176"/>
  <c r="M68" i="176"/>
  <c r="L68" i="176"/>
  <c r="K68" i="176"/>
  <c r="AC67" i="176"/>
  <c r="AC66" i="176"/>
  <c r="AB65" i="176"/>
  <c r="AB74" i="176" s="1"/>
  <c r="AB75" i="176" s="1"/>
  <c r="AA65" i="176"/>
  <c r="AA74" i="176" s="1"/>
  <c r="AA75" i="176" s="1"/>
  <c r="Z65" i="176"/>
  <c r="Z74" i="176" s="1"/>
  <c r="Z75" i="176" s="1"/>
  <c r="Y65" i="176"/>
  <c r="Y74" i="176" s="1"/>
  <c r="Y75" i="176" s="1"/>
  <c r="X65" i="176"/>
  <c r="X74" i="176" s="1"/>
  <c r="X75" i="176" s="1"/>
  <c r="W65" i="176"/>
  <c r="W74" i="176" s="1"/>
  <c r="W75" i="176" s="1"/>
  <c r="V65" i="176"/>
  <c r="V74" i="176" s="1"/>
  <c r="V75" i="176" s="1"/>
  <c r="U65" i="176"/>
  <c r="U74" i="176" s="1"/>
  <c r="U75" i="176" s="1"/>
  <c r="T65" i="176"/>
  <c r="T74" i="176" s="1"/>
  <c r="T75" i="176" s="1"/>
  <c r="S65" i="176"/>
  <c r="S74" i="176" s="1"/>
  <c r="S75" i="176" s="1"/>
  <c r="R65" i="176"/>
  <c r="R74" i="176" s="1"/>
  <c r="R75" i="176" s="1"/>
  <c r="Q65" i="176"/>
  <c r="Q74" i="176" s="1"/>
  <c r="Q75" i="176" s="1"/>
  <c r="P65" i="176"/>
  <c r="O65" i="176"/>
  <c r="O74" i="176" s="1"/>
  <c r="O75" i="176" s="1"/>
  <c r="N65" i="176"/>
  <c r="N74" i="176" s="1"/>
  <c r="N75" i="176" s="1"/>
  <c r="M65" i="176"/>
  <c r="M74" i="176" s="1"/>
  <c r="M75" i="176" s="1"/>
  <c r="L65" i="176"/>
  <c r="K65" i="176"/>
  <c r="AC64" i="176"/>
  <c r="AC63" i="176"/>
  <c r="AC62" i="176"/>
  <c r="AC61" i="176"/>
  <c r="AC58" i="176"/>
  <c r="AC57" i="176"/>
  <c r="AC56" i="176"/>
  <c r="AB55" i="176"/>
  <c r="AA55" i="176"/>
  <c r="Z55" i="176"/>
  <c r="Y55" i="176"/>
  <c r="X55" i="176"/>
  <c r="W55" i="176"/>
  <c r="V55" i="176"/>
  <c r="U55" i="176"/>
  <c r="T55" i="176"/>
  <c r="S55" i="176"/>
  <c r="R55" i="176"/>
  <c r="Q55" i="176"/>
  <c r="P55" i="176"/>
  <c r="O55" i="176"/>
  <c r="N55" i="176"/>
  <c r="M55" i="176"/>
  <c r="L55" i="176"/>
  <c r="K55" i="176"/>
  <c r="AC54" i="176"/>
  <c r="AC53" i="176"/>
  <c r="AC52" i="176"/>
  <c r="AC51" i="176"/>
  <c r="AC49" i="176"/>
  <c r="AC48" i="176"/>
  <c r="AC47" i="176"/>
  <c r="AC46" i="176"/>
  <c r="AC45" i="176"/>
  <c r="AC44" i="176"/>
  <c r="AC43" i="176"/>
  <c r="AC42" i="176"/>
  <c r="AB38" i="176"/>
  <c r="AA38" i="176"/>
  <c r="Z38" i="176"/>
  <c r="Y38" i="176"/>
  <c r="X38" i="176"/>
  <c r="W38" i="176"/>
  <c r="V38" i="176"/>
  <c r="U38" i="176"/>
  <c r="T38" i="176"/>
  <c r="S38" i="176"/>
  <c r="R38" i="176"/>
  <c r="Q38" i="176"/>
  <c r="P38" i="176"/>
  <c r="O38" i="176"/>
  <c r="N38" i="176"/>
  <c r="M38" i="176"/>
  <c r="L38" i="176"/>
  <c r="K38" i="176"/>
  <c r="AC37" i="176"/>
  <c r="AC36" i="176"/>
  <c r="AC35" i="176"/>
  <c r="AC34" i="176"/>
  <c r="AB33" i="176"/>
  <c r="AA33" i="176"/>
  <c r="Z33" i="176"/>
  <c r="Y33" i="176"/>
  <c r="X33" i="176"/>
  <c r="W33" i="176"/>
  <c r="V33" i="176"/>
  <c r="U33" i="176"/>
  <c r="T33" i="176"/>
  <c r="S33" i="176"/>
  <c r="R33" i="176"/>
  <c r="Q33" i="176"/>
  <c r="P33" i="176"/>
  <c r="O33" i="176"/>
  <c r="N33" i="176"/>
  <c r="M33" i="176"/>
  <c r="L33" i="176"/>
  <c r="K33" i="176"/>
  <c r="AC32" i="176"/>
  <c r="AC31" i="176"/>
  <c r="AC30" i="176"/>
  <c r="AC29" i="176"/>
  <c r="AC28" i="176"/>
  <c r="AC27" i="176"/>
  <c r="AC26" i="176"/>
  <c r="AC25" i="176"/>
  <c r="AC23" i="176"/>
  <c r="AC22" i="176"/>
  <c r="AC21" i="176"/>
  <c r="AC20" i="176"/>
  <c r="AC19" i="176"/>
  <c r="AC18" i="176"/>
  <c r="AC17" i="176"/>
  <c r="AC16" i="176"/>
  <c r="AC15" i="176"/>
  <c r="AB14" i="176"/>
  <c r="AA14" i="176"/>
  <c r="Z14" i="176"/>
  <c r="Y14" i="176"/>
  <c r="X14" i="176"/>
  <c r="W14" i="176"/>
  <c r="V14" i="176"/>
  <c r="U14" i="176"/>
  <c r="T14" i="176"/>
  <c r="S14" i="176"/>
  <c r="R14" i="176"/>
  <c r="Q14" i="176"/>
  <c r="P14" i="176"/>
  <c r="O14" i="176"/>
  <c r="N14" i="176"/>
  <c r="M14" i="176"/>
  <c r="L14" i="176"/>
  <c r="K14" i="176"/>
  <c r="AC13" i="176"/>
  <c r="AC12" i="176"/>
  <c r="AC11" i="176"/>
  <c r="AC10" i="176"/>
  <c r="AC9" i="176"/>
  <c r="AC8" i="176"/>
  <c r="AC7" i="176"/>
  <c r="AC6" i="176"/>
  <c r="AB82" i="175"/>
  <c r="AA82" i="175"/>
  <c r="Z82" i="175"/>
  <c r="Y82" i="175"/>
  <c r="X82" i="175"/>
  <c r="W82" i="175"/>
  <c r="V82" i="175"/>
  <c r="U82" i="175"/>
  <c r="T82" i="175"/>
  <c r="S82" i="175"/>
  <c r="R82" i="175"/>
  <c r="Q82" i="175"/>
  <c r="P82" i="175"/>
  <c r="O82" i="175"/>
  <c r="N82" i="175"/>
  <c r="M82" i="175"/>
  <c r="L82" i="175"/>
  <c r="K82" i="175"/>
  <c r="AC79" i="175"/>
  <c r="AC78" i="175"/>
  <c r="AC77" i="175"/>
  <c r="AC76" i="175"/>
  <c r="AC75" i="175"/>
  <c r="AC74" i="175"/>
  <c r="AC73" i="175"/>
  <c r="AC72" i="175"/>
  <c r="AB71" i="175"/>
  <c r="AA71" i="175"/>
  <c r="AA83" i="175" s="1"/>
  <c r="Z71" i="175"/>
  <c r="Z83" i="175" s="1"/>
  <c r="Y71" i="175"/>
  <c r="X71" i="175"/>
  <c r="W71" i="175"/>
  <c r="W83" i="175" s="1"/>
  <c r="U74" i="158" s="1"/>
  <c r="V71" i="175"/>
  <c r="V83" i="175" s="1"/>
  <c r="T74" i="158" s="1"/>
  <c r="U71" i="175"/>
  <c r="T71" i="175"/>
  <c r="S71" i="175"/>
  <c r="S83" i="175" s="1"/>
  <c r="Q74" i="158" s="1"/>
  <c r="R71" i="175"/>
  <c r="R83" i="175" s="1"/>
  <c r="P74" i="158" s="1"/>
  <c r="Q71" i="175"/>
  <c r="P71" i="175"/>
  <c r="O71" i="175"/>
  <c r="O83" i="175" s="1"/>
  <c r="M74" i="158" s="1"/>
  <c r="N71" i="175"/>
  <c r="N83" i="175" s="1"/>
  <c r="L74" i="158" s="1"/>
  <c r="M71" i="175"/>
  <c r="L71" i="175"/>
  <c r="K71" i="175"/>
  <c r="K83" i="175" s="1"/>
  <c r="AC70" i="175"/>
  <c r="AC68" i="175"/>
  <c r="AC67" i="175"/>
  <c r="AC66" i="175"/>
  <c r="AC65" i="175"/>
  <c r="AC64" i="175"/>
  <c r="AC63" i="175"/>
  <c r="AC62" i="175"/>
  <c r="AC61" i="175"/>
  <c r="AC60" i="175"/>
  <c r="AC59" i="175"/>
  <c r="AC55" i="175"/>
  <c r="AB33" i="175"/>
  <c r="AA33" i="175"/>
  <c r="Z33" i="175"/>
  <c r="Y33" i="175"/>
  <c r="X33" i="175"/>
  <c r="W33" i="175"/>
  <c r="V33" i="175"/>
  <c r="U33" i="175"/>
  <c r="T33" i="175"/>
  <c r="S33" i="175"/>
  <c r="R33" i="175"/>
  <c r="Q33" i="175"/>
  <c r="P33" i="175"/>
  <c r="O33" i="175"/>
  <c r="N33" i="175"/>
  <c r="M33" i="175"/>
  <c r="L33" i="175"/>
  <c r="K33" i="175"/>
  <c r="AC32" i="175"/>
  <c r="AC31" i="175"/>
  <c r="AB30" i="175"/>
  <c r="AA30" i="175"/>
  <c r="Z30" i="175"/>
  <c r="Y30" i="175"/>
  <c r="X30" i="175"/>
  <c r="W30" i="175"/>
  <c r="V30" i="175"/>
  <c r="U30" i="175"/>
  <c r="T30" i="175"/>
  <c r="S30" i="175"/>
  <c r="R30" i="175"/>
  <c r="Q30" i="175"/>
  <c r="P30" i="175"/>
  <c r="O30" i="175"/>
  <c r="N30" i="175"/>
  <c r="M30" i="175"/>
  <c r="L30" i="175"/>
  <c r="K30" i="175"/>
  <c r="AC29" i="175"/>
  <c r="AC28" i="175"/>
  <c r="AC27" i="175"/>
  <c r="AC26" i="175"/>
  <c r="AC25" i="175"/>
  <c r="AC24" i="175"/>
  <c r="AC23" i="175"/>
  <c r="AB22" i="175"/>
  <c r="AA22" i="175"/>
  <c r="Z22" i="175"/>
  <c r="Y22" i="175"/>
  <c r="X22" i="175"/>
  <c r="W22" i="175"/>
  <c r="V22" i="175"/>
  <c r="U22" i="175"/>
  <c r="T22" i="175"/>
  <c r="S22" i="175"/>
  <c r="R22" i="175"/>
  <c r="Q22" i="175"/>
  <c r="P22" i="175"/>
  <c r="O22" i="175"/>
  <c r="N22" i="175"/>
  <c r="M22" i="175"/>
  <c r="L22" i="175"/>
  <c r="K22" i="175"/>
  <c r="AC21" i="175"/>
  <c r="AC20" i="175"/>
  <c r="AC19" i="175"/>
  <c r="AC18" i="175"/>
  <c r="AC17" i="175"/>
  <c r="AC16" i="175"/>
  <c r="AC15" i="175"/>
  <c r="AC14" i="175"/>
  <c r="AC13" i="175"/>
  <c r="AC12" i="175"/>
  <c r="AC11" i="175"/>
  <c r="AC10" i="175"/>
  <c r="AC9" i="175"/>
  <c r="AC8" i="175"/>
  <c r="AC7" i="175"/>
  <c r="AB70" i="174"/>
  <c r="AA70" i="174"/>
  <c r="Z70" i="174"/>
  <c r="Y70" i="174"/>
  <c r="X70" i="174"/>
  <c r="W70" i="174"/>
  <c r="V70" i="174"/>
  <c r="U70" i="174"/>
  <c r="T70" i="174"/>
  <c r="S70" i="174"/>
  <c r="R70" i="174"/>
  <c r="Q70" i="174"/>
  <c r="P70" i="174"/>
  <c r="O70" i="174"/>
  <c r="N70" i="174"/>
  <c r="M70" i="174"/>
  <c r="L70" i="174"/>
  <c r="K70" i="174"/>
  <c r="AC69" i="174"/>
  <c r="AC68" i="174"/>
  <c r="AC67" i="174"/>
  <c r="AC66" i="174"/>
  <c r="AB65" i="174"/>
  <c r="AA65" i="174"/>
  <c r="Z65" i="174"/>
  <c r="Y65" i="174"/>
  <c r="X65" i="174"/>
  <c r="W65" i="174"/>
  <c r="V65" i="174"/>
  <c r="U65" i="174"/>
  <c r="T65" i="174"/>
  <c r="S65" i="174"/>
  <c r="R65" i="174"/>
  <c r="Q65" i="174"/>
  <c r="P65" i="174"/>
  <c r="O65" i="174"/>
  <c r="N65" i="174"/>
  <c r="M65" i="174"/>
  <c r="L65" i="174"/>
  <c r="K65" i="174"/>
  <c r="AC64" i="174"/>
  <c r="AC63" i="174"/>
  <c r="AC62" i="174"/>
  <c r="AC61" i="174"/>
  <c r="AC60" i="174"/>
  <c r="AC59" i="174"/>
  <c r="AC58" i="174"/>
  <c r="AB57" i="174"/>
  <c r="AA57" i="174"/>
  <c r="Z57" i="174"/>
  <c r="Y57" i="174"/>
  <c r="X57" i="174"/>
  <c r="W57" i="174"/>
  <c r="V57" i="174"/>
  <c r="U57" i="174"/>
  <c r="T57" i="174"/>
  <c r="S57" i="174"/>
  <c r="R57" i="174"/>
  <c r="Q57" i="174"/>
  <c r="P57" i="174"/>
  <c r="O57" i="174"/>
  <c r="N57" i="174"/>
  <c r="M57" i="174"/>
  <c r="L57" i="174"/>
  <c r="K57" i="174"/>
  <c r="AC56" i="174"/>
  <c r="AC55" i="174"/>
  <c r="AC54" i="174"/>
  <c r="AC53" i="174"/>
  <c r="AC52" i="174"/>
  <c r="AC51" i="174"/>
  <c r="AB46" i="174"/>
  <c r="AA46" i="174"/>
  <c r="Z46" i="174"/>
  <c r="Y46" i="174"/>
  <c r="X46" i="174"/>
  <c r="W46" i="174"/>
  <c r="V46" i="174"/>
  <c r="U46" i="174"/>
  <c r="T46" i="174"/>
  <c r="S46" i="174"/>
  <c r="R46" i="174"/>
  <c r="Q46" i="174"/>
  <c r="P46" i="174"/>
  <c r="O46" i="174"/>
  <c r="N46" i="174"/>
  <c r="M46" i="174"/>
  <c r="L46" i="174"/>
  <c r="K46" i="174"/>
  <c r="AC45" i="174"/>
  <c r="AC34" i="174"/>
  <c r="AC33" i="174"/>
  <c r="AC32" i="174"/>
  <c r="AC31" i="174"/>
  <c r="AC30" i="174"/>
  <c r="AC29" i="174"/>
  <c r="AC28" i="174"/>
  <c r="AC27" i="174"/>
  <c r="AC26" i="174"/>
  <c r="AC25" i="174"/>
  <c r="AC21" i="174"/>
  <c r="AC20" i="174"/>
  <c r="AC19" i="174"/>
  <c r="AC18" i="174"/>
  <c r="AC17" i="174"/>
  <c r="AB16" i="174"/>
  <c r="AB47" i="174" s="1"/>
  <c r="AA16" i="174"/>
  <c r="AA47" i="174" s="1"/>
  <c r="Z16" i="174"/>
  <c r="Y16" i="174"/>
  <c r="X16" i="174"/>
  <c r="X47" i="174" s="1"/>
  <c r="W16" i="174"/>
  <c r="W47" i="174" s="1"/>
  <c r="V16" i="174"/>
  <c r="U16" i="174"/>
  <c r="T16" i="174"/>
  <c r="T47" i="174" s="1"/>
  <c r="S16" i="174"/>
  <c r="S47" i="174" s="1"/>
  <c r="R16" i="174"/>
  <c r="Q16" i="174"/>
  <c r="P16" i="174"/>
  <c r="P47" i="174" s="1"/>
  <c r="O16" i="174"/>
  <c r="O47" i="174" s="1"/>
  <c r="N16" i="174"/>
  <c r="M16" i="174"/>
  <c r="L16" i="174"/>
  <c r="L47" i="174" s="1"/>
  <c r="K16" i="174"/>
  <c r="AC15" i="174"/>
  <c r="AC14" i="174"/>
  <c r="AC13" i="174"/>
  <c r="AC12" i="174"/>
  <c r="AC11" i="174"/>
  <c r="AC10" i="174"/>
  <c r="AC69" i="173"/>
  <c r="AC68" i="173"/>
  <c r="AC67" i="173"/>
  <c r="AC66" i="173"/>
  <c r="AC65" i="173"/>
  <c r="AC64" i="173"/>
  <c r="AC63" i="173"/>
  <c r="AC62" i="173"/>
  <c r="AC61" i="173"/>
  <c r="AC59" i="173"/>
  <c r="AC58" i="173"/>
  <c r="AC57" i="173"/>
  <c r="AC56" i="173"/>
  <c r="AC55" i="173"/>
  <c r="AC45" i="45"/>
  <c r="AC44" i="45"/>
  <c r="AC39" i="45"/>
  <c r="AC38" i="45"/>
  <c r="AC37" i="45"/>
  <c r="AC36" i="45"/>
  <c r="AC35" i="45"/>
  <c r="AC34" i="45"/>
  <c r="AC33" i="45"/>
  <c r="AC38" i="173"/>
  <c r="AB82" i="173"/>
  <c r="AA82" i="173"/>
  <c r="Z82" i="173"/>
  <c r="Y82" i="173"/>
  <c r="X82" i="173"/>
  <c r="W82" i="173"/>
  <c r="V82" i="173"/>
  <c r="U82" i="173"/>
  <c r="T82" i="173"/>
  <c r="S82" i="173"/>
  <c r="R82" i="173"/>
  <c r="Q82" i="173"/>
  <c r="P82" i="173"/>
  <c r="O82" i="173"/>
  <c r="N82" i="173"/>
  <c r="M82" i="173"/>
  <c r="L82" i="173"/>
  <c r="K82" i="173"/>
  <c r="AC81" i="173"/>
  <c r="AC80" i="173"/>
  <c r="AC79" i="173"/>
  <c r="AC78" i="173"/>
  <c r="AC77" i="173"/>
  <c r="AC76" i="173"/>
  <c r="AC75" i="173"/>
  <c r="AC74" i="173"/>
  <c r="AC73" i="173"/>
  <c r="AC72" i="173"/>
  <c r="AC71" i="173"/>
  <c r="AB70" i="173"/>
  <c r="AA70" i="173"/>
  <c r="Z70" i="173"/>
  <c r="Y70" i="173"/>
  <c r="X70" i="173"/>
  <c r="W70" i="173"/>
  <c r="V70" i="173"/>
  <c r="U70" i="173"/>
  <c r="T70" i="173"/>
  <c r="S70" i="173"/>
  <c r="R70" i="173"/>
  <c r="Q70" i="173"/>
  <c r="P70" i="173"/>
  <c r="O70" i="173"/>
  <c r="N70" i="173"/>
  <c r="M70" i="173"/>
  <c r="L70" i="173"/>
  <c r="K70" i="173"/>
  <c r="AB60" i="173"/>
  <c r="AA60" i="173"/>
  <c r="Z60" i="173"/>
  <c r="Y60" i="173"/>
  <c r="X60" i="173"/>
  <c r="W60" i="173"/>
  <c r="V60" i="173"/>
  <c r="U60" i="173"/>
  <c r="T60" i="173"/>
  <c r="S60" i="173"/>
  <c r="R60" i="173"/>
  <c r="Q60" i="173"/>
  <c r="P60" i="173"/>
  <c r="O60" i="173"/>
  <c r="N60" i="173"/>
  <c r="M60" i="173"/>
  <c r="L60" i="173"/>
  <c r="K60" i="173"/>
  <c r="AC54" i="173"/>
  <c r="AC53" i="173"/>
  <c r="AC51" i="173"/>
  <c r="AB48" i="173"/>
  <c r="AA48" i="173"/>
  <c r="Z48" i="173"/>
  <c r="Y48" i="173"/>
  <c r="X48" i="173"/>
  <c r="W48" i="173"/>
  <c r="V48" i="173"/>
  <c r="U48" i="173"/>
  <c r="T48" i="173"/>
  <c r="S48" i="173"/>
  <c r="R48" i="173"/>
  <c r="Q48" i="173"/>
  <c r="P48" i="173"/>
  <c r="O48" i="173"/>
  <c r="N48" i="173"/>
  <c r="M48" i="173"/>
  <c r="L48" i="173"/>
  <c r="K48" i="173"/>
  <c r="AC47" i="173"/>
  <c r="AC46" i="173"/>
  <c r="AC45" i="173"/>
  <c r="AC44" i="173"/>
  <c r="AB43" i="173"/>
  <c r="AA43" i="173"/>
  <c r="Z43" i="173"/>
  <c r="Y43" i="173"/>
  <c r="X43" i="173"/>
  <c r="W43" i="173"/>
  <c r="V43" i="173"/>
  <c r="U43" i="173"/>
  <c r="T43" i="173"/>
  <c r="S43" i="173"/>
  <c r="R43" i="173"/>
  <c r="Q43" i="173"/>
  <c r="P43" i="173"/>
  <c r="O43" i="173"/>
  <c r="N43" i="173"/>
  <c r="M43" i="173"/>
  <c r="L43" i="173"/>
  <c r="K43" i="173"/>
  <c r="AC42" i="173"/>
  <c r="AC41" i="173"/>
  <c r="AC40" i="173"/>
  <c r="AC39" i="173"/>
  <c r="AC37" i="173"/>
  <c r="AC36" i="173"/>
  <c r="AC35" i="173"/>
  <c r="AC34" i="173"/>
  <c r="AC33" i="173"/>
  <c r="AC32" i="173"/>
  <c r="AC31" i="173"/>
  <c r="AC30" i="173"/>
  <c r="AC29" i="173"/>
  <c r="AC28" i="173"/>
  <c r="AC27" i="173"/>
  <c r="AC26" i="173"/>
  <c r="AC25" i="173"/>
  <c r="AC24" i="173"/>
  <c r="AC22" i="173"/>
  <c r="AC21" i="173"/>
  <c r="AC20" i="173"/>
  <c r="AC19" i="173"/>
  <c r="AC18" i="173"/>
  <c r="AB17" i="173"/>
  <c r="AA17" i="173"/>
  <c r="Z17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AC16" i="173"/>
  <c r="AC15" i="173"/>
  <c r="AC14" i="173"/>
  <c r="AC13" i="173"/>
  <c r="AC12" i="173"/>
  <c r="AC11" i="173"/>
  <c r="AC10" i="173"/>
  <c r="AC9" i="173"/>
  <c r="AC8" i="173"/>
  <c r="M47" i="174" l="1"/>
  <c r="Q47" i="174"/>
  <c r="U47" i="174"/>
  <c r="Y47" i="174"/>
  <c r="L83" i="175"/>
  <c r="J74" i="158" s="1"/>
  <c r="P83" i="175"/>
  <c r="N74" i="158" s="1"/>
  <c r="T83" i="175"/>
  <c r="R74" i="158" s="1"/>
  <c r="X83" i="175"/>
  <c r="V74" i="158" s="1"/>
  <c r="AB83" i="175"/>
  <c r="AC40" i="177"/>
  <c r="AC43" i="177"/>
  <c r="N47" i="174"/>
  <c r="L70" i="158" s="1"/>
  <c r="R47" i="174"/>
  <c r="V47" i="174"/>
  <c r="Z47" i="174"/>
  <c r="M83" i="175"/>
  <c r="K74" i="158" s="1"/>
  <c r="Q83" i="175"/>
  <c r="O74" i="158" s="1"/>
  <c r="U83" i="175"/>
  <c r="S74" i="158" s="1"/>
  <c r="Y83" i="175"/>
  <c r="W74" i="158" s="1"/>
  <c r="L71" i="174"/>
  <c r="J71" i="158" s="1"/>
  <c r="N71" i="174"/>
  <c r="L71" i="158" s="1"/>
  <c r="P71" i="174"/>
  <c r="N71" i="158" s="1"/>
  <c r="R71" i="174"/>
  <c r="P71" i="158" s="1"/>
  <c r="T71" i="174"/>
  <c r="R71" i="158" s="1"/>
  <c r="V71" i="174"/>
  <c r="T71" i="158" s="1"/>
  <c r="K39" i="176"/>
  <c r="I76" i="158" s="1"/>
  <c r="M39" i="176"/>
  <c r="K76" i="158" s="1"/>
  <c r="O39" i="176"/>
  <c r="M76" i="158" s="1"/>
  <c r="Q39" i="176"/>
  <c r="O76" i="158" s="1"/>
  <c r="S39" i="176"/>
  <c r="U39" i="176"/>
  <c r="S76" i="158" s="1"/>
  <c r="W39" i="176"/>
  <c r="U76" i="158" s="1"/>
  <c r="Y39" i="176"/>
  <c r="W76" i="158" s="1"/>
  <c r="AA39" i="176"/>
  <c r="L69" i="176"/>
  <c r="J77" i="158" s="1"/>
  <c r="N69" i="176"/>
  <c r="L77" i="158" s="1"/>
  <c r="P69" i="176"/>
  <c r="N77" i="158" s="1"/>
  <c r="R69" i="176"/>
  <c r="P77" i="158" s="1"/>
  <c r="T69" i="176"/>
  <c r="R77" i="158" s="1"/>
  <c r="V69" i="176"/>
  <c r="T77" i="158" s="1"/>
  <c r="X69" i="176"/>
  <c r="V77" i="158" s="1"/>
  <c r="Z69" i="176"/>
  <c r="AB69" i="176"/>
  <c r="AC65" i="176"/>
  <c r="AC68" i="176"/>
  <c r="L49" i="173"/>
  <c r="J67" i="158" s="1"/>
  <c r="N49" i="173"/>
  <c r="P49" i="173"/>
  <c r="N67" i="158" s="1"/>
  <c r="R49" i="173"/>
  <c r="T49" i="173"/>
  <c r="R67" i="158" s="1"/>
  <c r="V49" i="173"/>
  <c r="X49" i="173"/>
  <c r="V67" i="158" s="1"/>
  <c r="Z49" i="173"/>
  <c r="AB49" i="173"/>
  <c r="AC43" i="173"/>
  <c r="AC48" i="173"/>
  <c r="L83" i="173"/>
  <c r="J68" i="158" s="1"/>
  <c r="N83" i="173"/>
  <c r="L68" i="158" s="1"/>
  <c r="P83" i="173"/>
  <c r="N68" i="158" s="1"/>
  <c r="R83" i="173"/>
  <c r="P68" i="158" s="1"/>
  <c r="T83" i="173"/>
  <c r="R68" i="158" s="1"/>
  <c r="V83" i="173"/>
  <c r="T68" i="158" s="1"/>
  <c r="X83" i="173"/>
  <c r="V68" i="158" s="1"/>
  <c r="Z83" i="173"/>
  <c r="AB83" i="173"/>
  <c r="AC82" i="173"/>
  <c r="K71" i="174"/>
  <c r="I71" i="158" s="1"/>
  <c r="M71" i="174"/>
  <c r="K71" i="158" s="1"/>
  <c r="O71" i="174"/>
  <c r="M71" i="158" s="1"/>
  <c r="Q71" i="174"/>
  <c r="O71" i="158" s="1"/>
  <c r="S71" i="174"/>
  <c r="Q71" i="158" s="1"/>
  <c r="U71" i="174"/>
  <c r="S71" i="158" s="1"/>
  <c r="W71" i="174"/>
  <c r="U71" i="158" s="1"/>
  <c r="Y71" i="174"/>
  <c r="W71" i="158" s="1"/>
  <c r="AA71" i="174"/>
  <c r="AA72" i="174" s="1"/>
  <c r="K34" i="175"/>
  <c r="I73" i="158" s="1"/>
  <c r="M34" i="175"/>
  <c r="O34" i="175"/>
  <c r="Q34" i="175"/>
  <c r="Q84" i="175" s="1"/>
  <c r="S34" i="175"/>
  <c r="S84" i="175" s="1"/>
  <c r="U34" i="175"/>
  <c r="U84" i="175" s="1"/>
  <c r="W34" i="175"/>
  <c r="Y34" i="175"/>
  <c r="Y84" i="175" s="1"/>
  <c r="AA34" i="175"/>
  <c r="AA84" i="175" s="1"/>
  <c r="L28" i="177"/>
  <c r="L46" i="177" s="1"/>
  <c r="N28" i="177"/>
  <c r="P28" i="177"/>
  <c r="N112" i="158" s="1"/>
  <c r="R28" i="177"/>
  <c r="R46" i="177" s="1"/>
  <c r="T28" i="177"/>
  <c r="R112" i="158" s="1"/>
  <c r="V28" i="177"/>
  <c r="X28" i="177"/>
  <c r="V112" i="158" s="1"/>
  <c r="Z28" i="177"/>
  <c r="Z46" i="177" s="1"/>
  <c r="AB28" i="177"/>
  <c r="AB46" i="177" s="1"/>
  <c r="AC24" i="177"/>
  <c r="AC27" i="177"/>
  <c r="N46" i="177"/>
  <c r="L112" i="158"/>
  <c r="P112" i="158"/>
  <c r="V46" i="177"/>
  <c r="T112" i="158"/>
  <c r="K49" i="173"/>
  <c r="I67" i="158" s="1"/>
  <c r="M49" i="173"/>
  <c r="O49" i="173"/>
  <c r="Q49" i="173"/>
  <c r="S49" i="173"/>
  <c r="U49" i="173"/>
  <c r="W49" i="173"/>
  <c r="Y49" i="173"/>
  <c r="AA49" i="173"/>
  <c r="K83" i="173"/>
  <c r="M83" i="173"/>
  <c r="K68" i="158" s="1"/>
  <c r="O83" i="173"/>
  <c r="M68" i="158" s="1"/>
  <c r="Q83" i="173"/>
  <c r="O68" i="158" s="1"/>
  <c r="S83" i="173"/>
  <c r="Q68" i="158" s="1"/>
  <c r="U83" i="173"/>
  <c r="S68" i="158" s="1"/>
  <c r="W83" i="173"/>
  <c r="U68" i="158" s="1"/>
  <c r="Y83" i="173"/>
  <c r="W68" i="158" s="1"/>
  <c r="AA83" i="173"/>
  <c r="AC70" i="173"/>
  <c r="AC46" i="174"/>
  <c r="O84" i="175"/>
  <c r="M73" i="158"/>
  <c r="Q73" i="158"/>
  <c r="S73" i="158"/>
  <c r="W84" i="175"/>
  <c r="U73" i="158"/>
  <c r="Q76" i="158"/>
  <c r="X71" i="174"/>
  <c r="V71" i="158" s="1"/>
  <c r="Z71" i="174"/>
  <c r="AB71" i="174"/>
  <c r="AB72" i="174" s="1"/>
  <c r="AC65" i="174"/>
  <c r="AC70" i="174"/>
  <c r="L34" i="175"/>
  <c r="N34" i="175"/>
  <c r="P34" i="175"/>
  <c r="R34" i="175"/>
  <c r="T34" i="175"/>
  <c r="V34" i="175"/>
  <c r="X34" i="175"/>
  <c r="Z34" i="175"/>
  <c r="Z84" i="175" s="1"/>
  <c r="AB34" i="175"/>
  <c r="AB84" i="175" s="1"/>
  <c r="AC30" i="175"/>
  <c r="AC33" i="175"/>
  <c r="AC82" i="175"/>
  <c r="L39" i="176"/>
  <c r="N39" i="176"/>
  <c r="P39" i="176"/>
  <c r="R39" i="176"/>
  <c r="T39" i="176"/>
  <c r="V39" i="176"/>
  <c r="X39" i="176"/>
  <c r="Z39" i="176"/>
  <c r="AB39" i="176"/>
  <c r="AC33" i="176"/>
  <c r="AC38" i="176"/>
  <c r="K69" i="176"/>
  <c r="M69" i="176"/>
  <c r="K77" i="158" s="1"/>
  <c r="O69" i="176"/>
  <c r="M77" i="158" s="1"/>
  <c r="Q69" i="176"/>
  <c r="O77" i="158" s="1"/>
  <c r="S69" i="176"/>
  <c r="Q77" i="158" s="1"/>
  <c r="U69" i="176"/>
  <c r="S77" i="158" s="1"/>
  <c r="W69" i="176"/>
  <c r="U77" i="158" s="1"/>
  <c r="Y69" i="176"/>
  <c r="W77" i="158" s="1"/>
  <c r="AA69" i="176"/>
  <c r="K28" i="177"/>
  <c r="I112" i="158" s="1"/>
  <c r="M28" i="177"/>
  <c r="O28" i="177"/>
  <c r="Q28" i="177"/>
  <c r="S28" i="177"/>
  <c r="U28" i="177"/>
  <c r="W28" i="177"/>
  <c r="Y28" i="177"/>
  <c r="AA28" i="177"/>
  <c r="K44" i="177"/>
  <c r="M44" i="177"/>
  <c r="K113" i="158" s="1"/>
  <c r="O44" i="177"/>
  <c r="M113" i="158" s="1"/>
  <c r="Q44" i="177"/>
  <c r="O113" i="158" s="1"/>
  <c r="S44" i="177"/>
  <c r="Q113" i="158" s="1"/>
  <c r="U44" i="177"/>
  <c r="S113" i="158" s="1"/>
  <c r="W44" i="177"/>
  <c r="U113" i="158" s="1"/>
  <c r="Y44" i="177"/>
  <c r="W113" i="158" s="1"/>
  <c r="AA44" i="177"/>
  <c r="I74" i="158"/>
  <c r="I77" i="158"/>
  <c r="J70" i="158"/>
  <c r="K70" i="158"/>
  <c r="M70" i="158"/>
  <c r="N70" i="158"/>
  <c r="O70" i="158"/>
  <c r="P70" i="158"/>
  <c r="Q70" i="158"/>
  <c r="R70" i="158"/>
  <c r="S70" i="158"/>
  <c r="T70" i="158"/>
  <c r="U70" i="158"/>
  <c r="V70" i="158"/>
  <c r="W70" i="158"/>
  <c r="L67" i="158"/>
  <c r="AC20" i="177"/>
  <c r="AC36" i="177"/>
  <c r="AC14" i="176"/>
  <c r="AC55" i="176"/>
  <c r="AC22" i="175"/>
  <c r="AC71" i="175"/>
  <c r="AC16" i="174"/>
  <c r="AC57" i="174"/>
  <c r="AC60" i="173"/>
  <c r="AC17" i="173"/>
  <c r="K84" i="175" l="1"/>
  <c r="Z72" i="174"/>
  <c r="P46" i="177"/>
  <c r="AB74" i="158"/>
  <c r="AC83" i="175"/>
  <c r="M84" i="175"/>
  <c r="AB71" i="158"/>
  <c r="AB77" i="158"/>
  <c r="AA70" i="176"/>
  <c r="K70" i="176"/>
  <c r="Z70" i="176"/>
  <c r="M72" i="174"/>
  <c r="K73" i="158"/>
  <c r="X46" i="177"/>
  <c r="U72" i="174"/>
  <c r="Z84" i="173"/>
  <c r="V84" i="173"/>
  <c r="R84" i="173"/>
  <c r="N84" i="173"/>
  <c r="V72" i="174"/>
  <c r="R72" i="174"/>
  <c r="N72" i="174"/>
  <c r="AB70" i="176"/>
  <c r="AC39" i="176"/>
  <c r="W73" i="158"/>
  <c r="O73" i="158"/>
  <c r="T67" i="158"/>
  <c r="P67" i="158"/>
  <c r="T46" i="177"/>
  <c r="Y72" i="174"/>
  <c r="Q72" i="174"/>
  <c r="T72" i="174"/>
  <c r="P72" i="174"/>
  <c r="L72" i="174"/>
  <c r="K84" i="173"/>
  <c r="AC34" i="175"/>
  <c r="AC28" i="177"/>
  <c r="J112" i="158"/>
  <c r="W72" i="174"/>
  <c r="S72" i="174"/>
  <c r="O72" i="174"/>
  <c r="AB84" i="173"/>
  <c r="X84" i="173"/>
  <c r="T84" i="173"/>
  <c r="P84" i="173"/>
  <c r="L84" i="173"/>
  <c r="AA46" i="177"/>
  <c r="W70" i="176"/>
  <c r="S70" i="176"/>
  <c r="O70" i="176"/>
  <c r="W46" i="177"/>
  <c r="U112" i="158"/>
  <c r="S46" i="177"/>
  <c r="Q112" i="158"/>
  <c r="O46" i="177"/>
  <c r="M112" i="158"/>
  <c r="X70" i="176"/>
  <c r="V76" i="158"/>
  <c r="T70" i="176"/>
  <c r="R76" i="158"/>
  <c r="P70" i="176"/>
  <c r="N76" i="158"/>
  <c r="L70" i="176"/>
  <c r="J76" i="158"/>
  <c r="V84" i="175"/>
  <c r="T73" i="158"/>
  <c r="R84" i="175"/>
  <c r="P73" i="158"/>
  <c r="N84" i="175"/>
  <c r="L73" i="158"/>
  <c r="AC71" i="174"/>
  <c r="AC83" i="173"/>
  <c r="I68" i="158"/>
  <c r="AB68" i="158" s="1"/>
  <c r="Y84" i="173"/>
  <c r="W67" i="158"/>
  <c r="U84" i="173"/>
  <c r="S67" i="158"/>
  <c r="Q84" i="173"/>
  <c r="O67" i="158"/>
  <c r="M84" i="173"/>
  <c r="K67" i="158"/>
  <c r="X72" i="174"/>
  <c r="AC49" i="173"/>
  <c r="K46" i="177"/>
  <c r="AC44" i="177"/>
  <c r="I113" i="158"/>
  <c r="AB113" i="158" s="1"/>
  <c r="Y46" i="177"/>
  <c r="W112" i="158"/>
  <c r="U46" i="177"/>
  <c r="S112" i="158"/>
  <c r="Q46" i="177"/>
  <c r="O112" i="158"/>
  <c r="M46" i="177"/>
  <c r="K112" i="158"/>
  <c r="AC69" i="176"/>
  <c r="V70" i="176"/>
  <c r="T76" i="158"/>
  <c r="R70" i="176"/>
  <c r="P76" i="158"/>
  <c r="N70" i="176"/>
  <c r="L76" i="158"/>
  <c r="X84" i="175"/>
  <c r="V73" i="158"/>
  <c r="T84" i="175"/>
  <c r="R73" i="158"/>
  <c r="P84" i="175"/>
  <c r="N73" i="158"/>
  <c r="L84" i="175"/>
  <c r="J73" i="158"/>
  <c r="Y70" i="176"/>
  <c r="U70" i="176"/>
  <c r="Q70" i="176"/>
  <c r="M70" i="176"/>
  <c r="AA84" i="173"/>
  <c r="W84" i="173"/>
  <c r="U67" i="158"/>
  <c r="S84" i="173"/>
  <c r="Q67" i="158"/>
  <c r="O84" i="173"/>
  <c r="M67" i="158"/>
  <c r="AC74" i="137"/>
  <c r="AC73" i="137"/>
  <c r="AC72" i="137"/>
  <c r="AC71" i="137"/>
  <c r="AC70" i="137"/>
  <c r="AC69" i="137"/>
  <c r="AC68" i="137"/>
  <c r="AC67" i="137"/>
  <c r="AC65" i="137"/>
  <c r="AC64" i="137"/>
  <c r="AC63" i="137"/>
  <c r="AC62" i="137"/>
  <c r="AC61" i="137"/>
  <c r="AC60" i="137"/>
  <c r="AC59" i="137"/>
  <c r="AC58" i="137"/>
  <c r="AC57" i="137"/>
  <c r="AC74" i="172"/>
  <c r="AC73" i="172"/>
  <c r="AC72" i="172"/>
  <c r="AC71" i="172"/>
  <c r="AC70" i="172"/>
  <c r="AC69" i="172"/>
  <c r="AC68" i="172"/>
  <c r="AC67" i="172"/>
  <c r="AC65" i="172"/>
  <c r="AC64" i="172"/>
  <c r="AC63" i="172"/>
  <c r="AC62" i="172"/>
  <c r="AC61" i="172"/>
  <c r="AC60" i="172"/>
  <c r="AC59" i="172"/>
  <c r="AC58" i="172"/>
  <c r="AC57" i="172"/>
  <c r="L84" i="172"/>
  <c r="K84" i="172"/>
  <c r="AB77" i="172"/>
  <c r="AA77" i="172"/>
  <c r="Z77" i="172"/>
  <c r="Y77" i="172"/>
  <c r="X77" i="172"/>
  <c r="W77" i="172"/>
  <c r="V77" i="172"/>
  <c r="U77" i="172"/>
  <c r="T77" i="172"/>
  <c r="S77" i="172"/>
  <c r="R77" i="172"/>
  <c r="Q77" i="172"/>
  <c r="P77" i="172"/>
  <c r="O77" i="172"/>
  <c r="N77" i="172"/>
  <c r="M77" i="172"/>
  <c r="L77" i="172"/>
  <c r="K77" i="172"/>
  <c r="AC76" i="172"/>
  <c r="AB75" i="172"/>
  <c r="AB83" i="172" s="1"/>
  <c r="AB84" i="172" s="1"/>
  <c r="AA75" i="172"/>
  <c r="AA83" i="172" s="1"/>
  <c r="AA84" i="172" s="1"/>
  <c r="Z75" i="172"/>
  <c r="Z83" i="172" s="1"/>
  <c r="Z84" i="172" s="1"/>
  <c r="Y75" i="172"/>
  <c r="Y83" i="172" s="1"/>
  <c r="Y84" i="172" s="1"/>
  <c r="X75" i="172"/>
  <c r="X83" i="172" s="1"/>
  <c r="X84" i="172" s="1"/>
  <c r="W75" i="172"/>
  <c r="W83" i="172" s="1"/>
  <c r="W84" i="172" s="1"/>
  <c r="V75" i="172"/>
  <c r="V83" i="172" s="1"/>
  <c r="V84" i="172" s="1"/>
  <c r="U75" i="172"/>
  <c r="U83" i="172" s="1"/>
  <c r="U84" i="172" s="1"/>
  <c r="T75" i="172"/>
  <c r="T83" i="172" s="1"/>
  <c r="T84" i="172" s="1"/>
  <c r="S75" i="172"/>
  <c r="S83" i="172" s="1"/>
  <c r="S84" i="172" s="1"/>
  <c r="R75" i="172"/>
  <c r="R83" i="172" s="1"/>
  <c r="R84" i="172" s="1"/>
  <c r="Q75" i="172"/>
  <c r="Q83" i="172" s="1"/>
  <c r="Q84" i="172" s="1"/>
  <c r="P75" i="172"/>
  <c r="O75" i="172"/>
  <c r="O83" i="172" s="1"/>
  <c r="O84" i="172" s="1"/>
  <c r="N75" i="172"/>
  <c r="N83" i="172" s="1"/>
  <c r="N84" i="172" s="1"/>
  <c r="M75" i="172"/>
  <c r="M83" i="172" s="1"/>
  <c r="M84" i="172" s="1"/>
  <c r="L75" i="172"/>
  <c r="K75" i="172"/>
  <c r="AB66" i="172"/>
  <c r="AA66" i="172"/>
  <c r="Z66" i="172"/>
  <c r="Y66" i="172"/>
  <c r="X66" i="172"/>
  <c r="W66" i="172"/>
  <c r="V66" i="172"/>
  <c r="U66" i="172"/>
  <c r="T66" i="172"/>
  <c r="S66" i="172"/>
  <c r="R66" i="172"/>
  <c r="Q66" i="172"/>
  <c r="P66" i="172"/>
  <c r="O66" i="172"/>
  <c r="N66" i="172"/>
  <c r="M66" i="172"/>
  <c r="L66" i="172"/>
  <c r="K66" i="172"/>
  <c r="AC56" i="172"/>
  <c r="AC55" i="172"/>
  <c r="AB40" i="172"/>
  <c r="AA40" i="172"/>
  <c r="Z40" i="172"/>
  <c r="Y40" i="172"/>
  <c r="X40" i="172"/>
  <c r="W40" i="172"/>
  <c r="V40" i="172"/>
  <c r="U40" i="172"/>
  <c r="T40" i="172"/>
  <c r="S40" i="172"/>
  <c r="R40" i="172"/>
  <c r="Q40" i="172"/>
  <c r="P40" i="172"/>
  <c r="O40" i="172"/>
  <c r="N40" i="172"/>
  <c r="M40" i="172"/>
  <c r="L40" i="172"/>
  <c r="K40" i="172"/>
  <c r="AC39" i="172"/>
  <c r="AC38" i="172"/>
  <c r="AC37" i="172"/>
  <c r="AC36" i="172"/>
  <c r="AB35" i="172"/>
  <c r="AA35" i="172"/>
  <c r="Z35" i="172"/>
  <c r="Y35" i="172"/>
  <c r="X35" i="172"/>
  <c r="W35" i="172"/>
  <c r="V35" i="172"/>
  <c r="U35" i="172"/>
  <c r="T35" i="172"/>
  <c r="S35" i="172"/>
  <c r="R35" i="172"/>
  <c r="Q35" i="172"/>
  <c r="P35" i="172"/>
  <c r="O35" i="172"/>
  <c r="N35" i="172"/>
  <c r="M35" i="172"/>
  <c r="L35" i="172"/>
  <c r="K35" i="172"/>
  <c r="AC34" i="172"/>
  <c r="AC33" i="172"/>
  <c r="AC29" i="172"/>
  <c r="AC28" i="172"/>
  <c r="AC27" i="172"/>
  <c r="AC26" i="172"/>
  <c r="AC25" i="172"/>
  <c r="AB24" i="172"/>
  <c r="AA24" i="172"/>
  <c r="Z24" i="172"/>
  <c r="Y24" i="172"/>
  <c r="X24" i="172"/>
  <c r="W24" i="172"/>
  <c r="V24" i="172"/>
  <c r="U24" i="172"/>
  <c r="T24" i="172"/>
  <c r="S24" i="172"/>
  <c r="R24" i="172"/>
  <c r="Q24" i="172"/>
  <c r="P24" i="172"/>
  <c r="O24" i="172"/>
  <c r="N24" i="172"/>
  <c r="M24" i="172"/>
  <c r="L24" i="172"/>
  <c r="K24" i="172"/>
  <c r="AC23" i="172"/>
  <c r="AC22" i="172"/>
  <c r="AC21" i="172"/>
  <c r="AC20" i="172"/>
  <c r="AC19" i="172"/>
  <c r="AC18" i="172"/>
  <c r="AC17" i="172"/>
  <c r="AC16" i="172"/>
  <c r="AC15" i="172"/>
  <c r="AC14" i="172"/>
  <c r="AC13" i="172"/>
  <c r="AC12" i="172"/>
  <c r="AC11" i="172"/>
  <c r="AC10" i="172"/>
  <c r="AC9" i="172"/>
  <c r="AC8" i="172"/>
  <c r="AC7" i="172"/>
  <c r="AC6" i="172"/>
  <c r="AC48" i="110"/>
  <c r="AC47" i="110"/>
  <c r="AC46" i="110"/>
  <c r="AC45" i="110"/>
  <c r="AC44" i="110"/>
  <c r="AC43" i="110"/>
  <c r="AC42" i="110"/>
  <c r="AC41" i="110"/>
  <c r="AC40" i="110"/>
  <c r="AC39" i="110"/>
  <c r="AC47" i="171"/>
  <c r="AC45" i="171"/>
  <c r="AC43" i="171"/>
  <c r="AC67" i="171"/>
  <c r="AB66" i="171"/>
  <c r="AA66" i="171"/>
  <c r="Z66" i="171"/>
  <c r="Y66" i="171"/>
  <c r="X66" i="171"/>
  <c r="W66" i="171"/>
  <c r="V66" i="171"/>
  <c r="U66" i="171"/>
  <c r="T66" i="171"/>
  <c r="S66" i="171"/>
  <c r="R66" i="171"/>
  <c r="Q66" i="171"/>
  <c r="P66" i="171"/>
  <c r="O66" i="171"/>
  <c r="N66" i="171"/>
  <c r="M66" i="171"/>
  <c r="L66" i="171"/>
  <c r="K66" i="171"/>
  <c r="AC65" i="171"/>
  <c r="AC64" i="171"/>
  <c r="AC63" i="171"/>
  <c r="AC62" i="171"/>
  <c r="AC61" i="171"/>
  <c r="AC60" i="171"/>
  <c r="AB59" i="171"/>
  <c r="AA59" i="171"/>
  <c r="Z59" i="171"/>
  <c r="Y59" i="171"/>
  <c r="X59" i="171"/>
  <c r="W59" i="171"/>
  <c r="V59" i="171"/>
  <c r="U59" i="171"/>
  <c r="T59" i="171"/>
  <c r="S59" i="171"/>
  <c r="R59" i="171"/>
  <c r="Q59" i="171"/>
  <c r="P59" i="171"/>
  <c r="O59" i="171"/>
  <c r="N59" i="171"/>
  <c r="M59" i="171"/>
  <c r="L59" i="171"/>
  <c r="K59" i="171"/>
  <c r="AC58" i="171"/>
  <c r="AC57" i="171"/>
  <c r="AC56" i="171"/>
  <c r="AC55" i="171"/>
  <c r="AC54" i="171"/>
  <c r="AC53" i="171"/>
  <c r="AC52" i="171"/>
  <c r="AC51" i="171"/>
  <c r="AC50" i="171"/>
  <c r="AB49" i="171"/>
  <c r="AA49" i="171"/>
  <c r="Z49" i="171"/>
  <c r="Y49" i="171"/>
  <c r="X49" i="171"/>
  <c r="W49" i="171"/>
  <c r="V49" i="171"/>
  <c r="U49" i="171"/>
  <c r="T49" i="171"/>
  <c r="S49" i="171"/>
  <c r="R49" i="171"/>
  <c r="Q49" i="171"/>
  <c r="P49" i="171"/>
  <c r="O49" i="171"/>
  <c r="N49" i="171"/>
  <c r="M49" i="171"/>
  <c r="L49" i="171"/>
  <c r="K49" i="171"/>
  <c r="AC48" i="171"/>
  <c r="AC44" i="171"/>
  <c r="AC42" i="171"/>
  <c r="AC41" i="171"/>
  <c r="AC40" i="171"/>
  <c r="AC39" i="171"/>
  <c r="AC38" i="171"/>
  <c r="AC37" i="171"/>
  <c r="AB34" i="171"/>
  <c r="AA34" i="171"/>
  <c r="Z34" i="171"/>
  <c r="Y34" i="171"/>
  <c r="X34" i="171"/>
  <c r="W34" i="171"/>
  <c r="V34" i="171"/>
  <c r="U34" i="171"/>
  <c r="T34" i="171"/>
  <c r="S34" i="171"/>
  <c r="R34" i="171"/>
  <c r="Q34" i="171"/>
  <c r="P34" i="171"/>
  <c r="O34" i="171"/>
  <c r="N34" i="171"/>
  <c r="M34" i="171"/>
  <c r="L34" i="171"/>
  <c r="K34" i="171"/>
  <c r="AC33" i="171"/>
  <c r="AC32" i="171"/>
  <c r="AB31" i="171"/>
  <c r="AA31" i="171"/>
  <c r="Z31" i="171"/>
  <c r="Y31" i="171"/>
  <c r="X31" i="171"/>
  <c r="W31" i="171"/>
  <c r="V31" i="171"/>
  <c r="U31" i="171"/>
  <c r="T31" i="171"/>
  <c r="S31" i="171"/>
  <c r="R31" i="171"/>
  <c r="Q31" i="171"/>
  <c r="P31" i="171"/>
  <c r="O31" i="171"/>
  <c r="N31" i="171"/>
  <c r="M31" i="171"/>
  <c r="L31" i="171"/>
  <c r="K31" i="171"/>
  <c r="AC30" i="171"/>
  <c r="AC29" i="171"/>
  <c r="AC28" i="171"/>
  <c r="AC27" i="171"/>
  <c r="AC26" i="171"/>
  <c r="AC25" i="171"/>
  <c r="AC24" i="171"/>
  <c r="AC23" i="171"/>
  <c r="AC22" i="171"/>
  <c r="AC21" i="171"/>
  <c r="AC20" i="171"/>
  <c r="AB19" i="171"/>
  <c r="AA19" i="171"/>
  <c r="Z19" i="171"/>
  <c r="Y19" i="171"/>
  <c r="X19" i="171"/>
  <c r="W19" i="171"/>
  <c r="V19" i="171"/>
  <c r="U19" i="171"/>
  <c r="T19" i="171"/>
  <c r="S19" i="171"/>
  <c r="R19" i="171"/>
  <c r="Q19" i="171"/>
  <c r="P19" i="171"/>
  <c r="O19" i="171"/>
  <c r="N19" i="171"/>
  <c r="M19" i="171"/>
  <c r="L19" i="171"/>
  <c r="K19" i="171"/>
  <c r="AC18" i="171"/>
  <c r="AC17" i="171"/>
  <c r="AC16" i="171"/>
  <c r="AC15" i="171"/>
  <c r="AC14" i="171"/>
  <c r="AC13" i="171"/>
  <c r="AC12" i="171"/>
  <c r="AC11" i="171"/>
  <c r="AC10" i="171"/>
  <c r="AC9" i="171"/>
  <c r="AC8" i="171"/>
  <c r="AC7" i="171"/>
  <c r="AC18" i="170"/>
  <c r="AC19" i="170"/>
  <c r="AC20" i="170"/>
  <c r="AC21" i="170"/>
  <c r="AC22" i="170"/>
  <c r="AC23" i="170"/>
  <c r="AC24" i="170"/>
  <c r="AC25" i="170"/>
  <c r="AC26" i="170"/>
  <c r="AC27" i="170"/>
  <c r="AC14" i="170"/>
  <c r="AC13" i="170"/>
  <c r="AB73" i="170"/>
  <c r="AA73" i="170"/>
  <c r="Z73" i="170"/>
  <c r="Y73" i="170"/>
  <c r="X73" i="170"/>
  <c r="W73" i="170"/>
  <c r="V73" i="170"/>
  <c r="U73" i="170"/>
  <c r="T73" i="170"/>
  <c r="S73" i="170"/>
  <c r="R73" i="170"/>
  <c r="Q73" i="170"/>
  <c r="P73" i="170"/>
  <c r="O73" i="170"/>
  <c r="N73" i="170"/>
  <c r="M73" i="170"/>
  <c r="L73" i="170"/>
  <c r="K73" i="170"/>
  <c r="AC72" i="170"/>
  <c r="AC69" i="170"/>
  <c r="AC68" i="170"/>
  <c r="AC67" i="170"/>
  <c r="AB66" i="170"/>
  <c r="AA66" i="170"/>
  <c r="Z66" i="170"/>
  <c r="Y66" i="170"/>
  <c r="X66" i="170"/>
  <c r="W66" i="170"/>
  <c r="V66" i="170"/>
  <c r="U66" i="170"/>
  <c r="T66" i="170"/>
  <c r="S66" i="170"/>
  <c r="R66" i="170"/>
  <c r="Q66" i="170"/>
  <c r="P66" i="170"/>
  <c r="O66" i="170"/>
  <c r="N66" i="170"/>
  <c r="M66" i="170"/>
  <c r="L66" i="170"/>
  <c r="K66" i="170"/>
  <c r="AC65" i="170"/>
  <c r="AC64" i="170"/>
  <c r="AC63" i="170"/>
  <c r="AC62" i="170"/>
  <c r="AC61" i="170"/>
  <c r="AC60" i="170"/>
  <c r="AC59" i="170"/>
  <c r="AC58" i="170"/>
  <c r="AC57" i="170"/>
  <c r="AC56" i="170"/>
  <c r="AC55" i="170"/>
  <c r="AC54" i="170"/>
  <c r="AB53" i="170"/>
  <c r="AB75" i="170" s="1"/>
  <c r="AA53" i="170"/>
  <c r="AA75" i="170" s="1"/>
  <c r="Z53" i="170"/>
  <c r="Y53" i="170"/>
  <c r="X53" i="170"/>
  <c r="X75" i="170" s="1"/>
  <c r="V32" i="158" s="1"/>
  <c r="W53" i="170"/>
  <c r="W75" i="170" s="1"/>
  <c r="U32" i="158" s="1"/>
  <c r="V53" i="170"/>
  <c r="U53" i="170"/>
  <c r="T53" i="170"/>
  <c r="T75" i="170" s="1"/>
  <c r="R32" i="158" s="1"/>
  <c r="S53" i="170"/>
  <c r="S75" i="170" s="1"/>
  <c r="Q32" i="158" s="1"/>
  <c r="R53" i="170"/>
  <c r="Q53" i="170"/>
  <c r="P53" i="170"/>
  <c r="P75" i="170" s="1"/>
  <c r="N32" i="158" s="1"/>
  <c r="O53" i="170"/>
  <c r="O75" i="170" s="1"/>
  <c r="M32" i="158" s="1"/>
  <c r="N53" i="170"/>
  <c r="M53" i="170"/>
  <c r="L53" i="170"/>
  <c r="L75" i="170" s="1"/>
  <c r="J32" i="158" s="1"/>
  <c r="K53" i="170"/>
  <c r="K75" i="170" s="1"/>
  <c r="AC52" i="170"/>
  <c r="AC51" i="170"/>
  <c r="AC50" i="170"/>
  <c r="AC49" i="170"/>
  <c r="AC48" i="170"/>
  <c r="AC47" i="170"/>
  <c r="AC46" i="170"/>
  <c r="AC45" i="170"/>
  <c r="AC44" i="170"/>
  <c r="AC43" i="170"/>
  <c r="AC42" i="170"/>
  <c r="AC41" i="170"/>
  <c r="AC40" i="170"/>
  <c r="AC39" i="170"/>
  <c r="AC38" i="170"/>
  <c r="AC37" i="170"/>
  <c r="AB33" i="170"/>
  <c r="AA33" i="170"/>
  <c r="Z33" i="170"/>
  <c r="Y33" i="170"/>
  <c r="X33" i="170"/>
  <c r="W33" i="170"/>
  <c r="V33" i="170"/>
  <c r="U33" i="170"/>
  <c r="T33" i="170"/>
  <c r="S33" i="170"/>
  <c r="R33" i="170"/>
  <c r="Q33" i="170"/>
  <c r="P33" i="170"/>
  <c r="O33" i="170"/>
  <c r="N33" i="170"/>
  <c r="M33" i="170"/>
  <c r="L33" i="170"/>
  <c r="K33" i="170"/>
  <c r="AC32" i="170"/>
  <c r="AC31" i="170"/>
  <c r="AC30" i="170"/>
  <c r="AC29" i="170"/>
  <c r="AB28" i="170"/>
  <c r="AA28" i="170"/>
  <c r="Z28" i="170"/>
  <c r="Y28" i="170"/>
  <c r="X28" i="170"/>
  <c r="W28" i="170"/>
  <c r="V28" i="170"/>
  <c r="U28" i="170"/>
  <c r="T28" i="170"/>
  <c r="S28" i="170"/>
  <c r="R28" i="170"/>
  <c r="Q28" i="170"/>
  <c r="P28" i="170"/>
  <c r="O28" i="170"/>
  <c r="N28" i="170"/>
  <c r="M28" i="170"/>
  <c r="L28" i="170"/>
  <c r="K28" i="170"/>
  <c r="AB17" i="170"/>
  <c r="AA17" i="170"/>
  <c r="Z17" i="170"/>
  <c r="Z34" i="170" s="1"/>
  <c r="Y17" i="170"/>
  <c r="Y34" i="170" s="1"/>
  <c r="X17" i="170"/>
  <c r="W17" i="170"/>
  <c r="V17" i="170"/>
  <c r="V34" i="170" s="1"/>
  <c r="U17" i="170"/>
  <c r="U34" i="170" s="1"/>
  <c r="T17" i="170"/>
  <c r="S17" i="170"/>
  <c r="R17" i="170"/>
  <c r="R34" i="170" s="1"/>
  <c r="Q17" i="170"/>
  <c r="Q34" i="170" s="1"/>
  <c r="P17" i="170"/>
  <c r="O17" i="170"/>
  <c r="N17" i="170"/>
  <c r="N34" i="170" s="1"/>
  <c r="M17" i="170"/>
  <c r="M34" i="170" s="1"/>
  <c r="L17" i="170"/>
  <c r="K17" i="170"/>
  <c r="AC16" i="170"/>
  <c r="AC12" i="170"/>
  <c r="AC11" i="170"/>
  <c r="AC10" i="170"/>
  <c r="AC9" i="170"/>
  <c r="AC48" i="142"/>
  <c r="AC47" i="142"/>
  <c r="AC46" i="142"/>
  <c r="AC45" i="142"/>
  <c r="AC44" i="142"/>
  <c r="AC43" i="142"/>
  <c r="AC42" i="142"/>
  <c r="AC41" i="142"/>
  <c r="AC40" i="142"/>
  <c r="AC39" i="142"/>
  <c r="AC57" i="142"/>
  <c r="AC56" i="142"/>
  <c r="AC54" i="142"/>
  <c r="AC53" i="136"/>
  <c r="AC52" i="136"/>
  <c r="AC51" i="136"/>
  <c r="AC50" i="136"/>
  <c r="AC49" i="136"/>
  <c r="AC48" i="136"/>
  <c r="AC47" i="136"/>
  <c r="AC46" i="136"/>
  <c r="AC45" i="136"/>
  <c r="AC40" i="136"/>
  <c r="AC39" i="136"/>
  <c r="AC38" i="136"/>
  <c r="AC37" i="136"/>
  <c r="AC36" i="136"/>
  <c r="AC35" i="136"/>
  <c r="AC14" i="136"/>
  <c r="AC42" i="169"/>
  <c r="AC41" i="169"/>
  <c r="AC40" i="169"/>
  <c r="AC39" i="169"/>
  <c r="AC38" i="169"/>
  <c r="AC37" i="169"/>
  <c r="AC36" i="169"/>
  <c r="AC35" i="169"/>
  <c r="AC14" i="169"/>
  <c r="AC62" i="169"/>
  <c r="AB61" i="169"/>
  <c r="AA61" i="169"/>
  <c r="Z61" i="169"/>
  <c r="Y61" i="169"/>
  <c r="X61" i="169"/>
  <c r="W61" i="169"/>
  <c r="V61" i="169"/>
  <c r="U61" i="169"/>
  <c r="T61" i="169"/>
  <c r="S61" i="169"/>
  <c r="R61" i="169"/>
  <c r="Q61" i="169"/>
  <c r="P61" i="169"/>
  <c r="O61" i="169"/>
  <c r="N61" i="169"/>
  <c r="M61" i="169"/>
  <c r="L61" i="169"/>
  <c r="K61" i="169"/>
  <c r="AC60" i="169"/>
  <c r="AC57" i="169"/>
  <c r="AC56" i="169"/>
  <c r="AC55" i="169"/>
  <c r="AB54" i="169"/>
  <c r="AA54" i="169"/>
  <c r="Z54" i="169"/>
  <c r="Y54" i="169"/>
  <c r="X54" i="169"/>
  <c r="W54" i="169"/>
  <c r="V54" i="169"/>
  <c r="U54" i="169"/>
  <c r="T54" i="169"/>
  <c r="S54" i="169"/>
  <c r="R54" i="169"/>
  <c r="Q54" i="169"/>
  <c r="P54" i="169"/>
  <c r="O54" i="169"/>
  <c r="N54" i="169"/>
  <c r="M54" i="169"/>
  <c r="L54" i="169"/>
  <c r="K54" i="169"/>
  <c r="AC51" i="169"/>
  <c r="AC50" i="169"/>
  <c r="AC49" i="169"/>
  <c r="AC48" i="169"/>
  <c r="AC47" i="169"/>
  <c r="AC46" i="169"/>
  <c r="AC45" i="169"/>
  <c r="AB44" i="169"/>
  <c r="AA44" i="169"/>
  <c r="Z44" i="169"/>
  <c r="Y44" i="169"/>
  <c r="X44" i="169"/>
  <c r="W44" i="169"/>
  <c r="V44" i="169"/>
  <c r="U44" i="169"/>
  <c r="T44" i="169"/>
  <c r="S44" i="169"/>
  <c r="R44" i="169"/>
  <c r="Q44" i="169"/>
  <c r="P44" i="169"/>
  <c r="O44" i="169"/>
  <c r="N44" i="169"/>
  <c r="M44" i="169"/>
  <c r="L44" i="169"/>
  <c r="K44" i="169"/>
  <c r="AC43" i="169"/>
  <c r="AC34" i="169"/>
  <c r="AC33" i="169"/>
  <c r="AB29" i="169"/>
  <c r="AA29" i="169"/>
  <c r="Z29" i="169"/>
  <c r="Y29" i="169"/>
  <c r="X29" i="169"/>
  <c r="W29" i="169"/>
  <c r="V29" i="169"/>
  <c r="U29" i="169"/>
  <c r="T29" i="169"/>
  <c r="S29" i="169"/>
  <c r="R29" i="169"/>
  <c r="Q29" i="169"/>
  <c r="P29" i="169"/>
  <c r="O29" i="169"/>
  <c r="N29" i="169"/>
  <c r="M29" i="169"/>
  <c r="L29" i="169"/>
  <c r="K29" i="169"/>
  <c r="AC28" i="169"/>
  <c r="AC27" i="169"/>
  <c r="AB26" i="169"/>
  <c r="AA26" i="169"/>
  <c r="Z26" i="169"/>
  <c r="Y26" i="169"/>
  <c r="X26" i="169"/>
  <c r="W26" i="169"/>
  <c r="V26" i="169"/>
  <c r="U26" i="169"/>
  <c r="T26" i="169"/>
  <c r="S26" i="169"/>
  <c r="R26" i="169"/>
  <c r="Q26" i="169"/>
  <c r="P26" i="169"/>
  <c r="O26" i="169"/>
  <c r="N26" i="169"/>
  <c r="M26" i="169"/>
  <c r="L26" i="169"/>
  <c r="K26" i="169"/>
  <c r="AC25" i="169"/>
  <c r="AC24" i="169"/>
  <c r="AC23" i="169"/>
  <c r="AC22" i="169"/>
  <c r="AC21" i="169"/>
  <c r="AC20" i="169"/>
  <c r="AC19" i="169"/>
  <c r="AC18" i="169"/>
  <c r="AC17" i="169"/>
  <c r="AB16" i="169"/>
  <c r="AA16" i="169"/>
  <c r="Z16" i="169"/>
  <c r="Y16" i="169"/>
  <c r="X16" i="169"/>
  <c r="W16" i="169"/>
  <c r="V16" i="169"/>
  <c r="U16" i="169"/>
  <c r="T16" i="169"/>
  <c r="S16" i="169"/>
  <c r="R16" i="169"/>
  <c r="Q16" i="169"/>
  <c r="P16" i="169"/>
  <c r="O16" i="169"/>
  <c r="N16" i="169"/>
  <c r="M16" i="169"/>
  <c r="L16" i="169"/>
  <c r="K16" i="169"/>
  <c r="AC15" i="169"/>
  <c r="AC13" i="169"/>
  <c r="AC12" i="169"/>
  <c r="AC11" i="169"/>
  <c r="AC10" i="169"/>
  <c r="AC9" i="169"/>
  <c r="AC46" i="128"/>
  <c r="AC45" i="128"/>
  <c r="AC44" i="128"/>
  <c r="AC43" i="128"/>
  <c r="AC41" i="128"/>
  <c r="AC16" i="128"/>
  <c r="AC15" i="168"/>
  <c r="AB62" i="168"/>
  <c r="AA62" i="168"/>
  <c r="Z62" i="168"/>
  <c r="Y62" i="168"/>
  <c r="X62" i="168"/>
  <c r="W62" i="168"/>
  <c r="V62" i="168"/>
  <c r="U62" i="168"/>
  <c r="T62" i="168"/>
  <c r="S62" i="168"/>
  <c r="R62" i="168"/>
  <c r="Q62" i="168"/>
  <c r="P62" i="168"/>
  <c r="O62" i="168"/>
  <c r="N62" i="168"/>
  <c r="M62" i="168"/>
  <c r="L62" i="168"/>
  <c r="K62" i="168"/>
  <c r="AC61" i="168"/>
  <c r="AC62" i="168" s="1"/>
  <c r="AB60" i="168"/>
  <c r="AA60" i="168"/>
  <c r="Z60" i="168"/>
  <c r="Y60" i="168"/>
  <c r="X60" i="168"/>
  <c r="W60" i="168"/>
  <c r="V60" i="168"/>
  <c r="U60" i="168"/>
  <c r="T60" i="168"/>
  <c r="S60" i="168"/>
  <c r="R60" i="168"/>
  <c r="Q60" i="168"/>
  <c r="P60" i="168"/>
  <c r="O60" i="168"/>
  <c r="N60" i="168"/>
  <c r="M60" i="168"/>
  <c r="L60" i="168"/>
  <c r="K60" i="168"/>
  <c r="AC59" i="168"/>
  <c r="AC58" i="168"/>
  <c r="AC57" i="168"/>
  <c r="AB56" i="168"/>
  <c r="AA56" i="168"/>
  <c r="Z56" i="168"/>
  <c r="Y56" i="168"/>
  <c r="X56" i="168"/>
  <c r="W56" i="168"/>
  <c r="V56" i="168"/>
  <c r="U56" i="168"/>
  <c r="T56" i="168"/>
  <c r="S56" i="168"/>
  <c r="R56" i="168"/>
  <c r="Q56" i="168"/>
  <c r="P56" i="168"/>
  <c r="O56" i="168"/>
  <c r="N56" i="168"/>
  <c r="M56" i="168"/>
  <c r="L56" i="168"/>
  <c r="K56" i="168"/>
  <c r="AC55" i="168"/>
  <c r="AC51" i="168"/>
  <c r="AC50" i="168"/>
  <c r="AB49" i="168"/>
  <c r="AA49" i="168"/>
  <c r="Z49" i="168"/>
  <c r="Y49" i="168"/>
  <c r="X49" i="168"/>
  <c r="W49" i="168"/>
  <c r="V49" i="168"/>
  <c r="U49" i="168"/>
  <c r="T49" i="168"/>
  <c r="S49" i="168"/>
  <c r="R49" i="168"/>
  <c r="Q49" i="168"/>
  <c r="P49" i="168"/>
  <c r="O49" i="168"/>
  <c r="N49" i="168"/>
  <c r="M49" i="168"/>
  <c r="L49" i="168"/>
  <c r="K49" i="168"/>
  <c r="AC48" i="168"/>
  <c r="AC47" i="168"/>
  <c r="AC40" i="168"/>
  <c r="AC39" i="168"/>
  <c r="AC38" i="168"/>
  <c r="AC37" i="168"/>
  <c r="AB34" i="168"/>
  <c r="AA34" i="168"/>
  <c r="Z34" i="168"/>
  <c r="Y34" i="168"/>
  <c r="X34" i="168"/>
  <c r="W34" i="168"/>
  <c r="V34" i="168"/>
  <c r="U34" i="168"/>
  <c r="T34" i="168"/>
  <c r="S34" i="168"/>
  <c r="R34" i="168"/>
  <c r="Q34" i="168"/>
  <c r="P34" i="168"/>
  <c r="O34" i="168"/>
  <c r="N34" i="168"/>
  <c r="M34" i="168"/>
  <c r="L34" i="168"/>
  <c r="K34" i="168"/>
  <c r="AC33" i="168"/>
  <c r="AB32" i="168"/>
  <c r="AA32" i="168"/>
  <c r="Z32" i="168"/>
  <c r="Y32" i="168"/>
  <c r="X32" i="168"/>
  <c r="W32" i="168"/>
  <c r="V32" i="168"/>
  <c r="U32" i="168"/>
  <c r="T32" i="168"/>
  <c r="T35" i="168" s="1"/>
  <c r="S32" i="168"/>
  <c r="R32" i="168"/>
  <c r="Q32" i="168"/>
  <c r="P32" i="168"/>
  <c r="P35" i="168" s="1"/>
  <c r="O32" i="168"/>
  <c r="N32" i="168"/>
  <c r="M32" i="168"/>
  <c r="L32" i="168"/>
  <c r="K32" i="168"/>
  <c r="AC31" i="168"/>
  <c r="AC30" i="168"/>
  <c r="AC29" i="168"/>
  <c r="AC28" i="168"/>
  <c r="AC27" i="168"/>
  <c r="AC26" i="168"/>
  <c r="AC25" i="168"/>
  <c r="AC24" i="168"/>
  <c r="AB35" i="168"/>
  <c r="L35" i="168"/>
  <c r="AC20" i="168"/>
  <c r="AC19" i="168"/>
  <c r="AC18" i="168"/>
  <c r="AC17" i="168"/>
  <c r="AC16" i="168"/>
  <c r="AC14" i="168"/>
  <c r="AC13" i="168"/>
  <c r="AC12" i="168"/>
  <c r="AC11" i="168"/>
  <c r="AC10" i="168"/>
  <c r="AC9" i="168"/>
  <c r="N35" i="168" l="1"/>
  <c r="K34" i="170"/>
  <c r="I31" i="158" s="1"/>
  <c r="O34" i="170"/>
  <c r="O77" i="170" s="1"/>
  <c r="S34" i="170"/>
  <c r="S77" i="170" s="1"/>
  <c r="W34" i="170"/>
  <c r="W77" i="170" s="1"/>
  <c r="AA34" i="170"/>
  <c r="AA77" i="170" s="1"/>
  <c r="M75" i="170"/>
  <c r="K32" i="158" s="1"/>
  <c r="Q75" i="170"/>
  <c r="O32" i="158" s="1"/>
  <c r="U75" i="170"/>
  <c r="S32" i="158" s="1"/>
  <c r="Y75" i="170"/>
  <c r="W32" i="158" s="1"/>
  <c r="Y77" i="170"/>
  <c r="L34" i="170"/>
  <c r="L77" i="170" s="1"/>
  <c r="P34" i="170"/>
  <c r="P77" i="170" s="1"/>
  <c r="T34" i="170"/>
  <c r="T77" i="170" s="1"/>
  <c r="X34" i="170"/>
  <c r="X77" i="170" s="1"/>
  <c r="AB34" i="170"/>
  <c r="AB77" i="170" s="1"/>
  <c r="N75" i="170"/>
  <c r="L32" i="158" s="1"/>
  <c r="R75" i="170"/>
  <c r="P32" i="158" s="1"/>
  <c r="V75" i="170"/>
  <c r="T32" i="158" s="1"/>
  <c r="Z75" i="170"/>
  <c r="Z77" i="170" s="1"/>
  <c r="AB112" i="158"/>
  <c r="AB76" i="158"/>
  <c r="AB73" i="158"/>
  <c r="AB67" i="158"/>
  <c r="R35" i="168"/>
  <c r="P25" i="158" s="1"/>
  <c r="V35" i="168"/>
  <c r="X35" i="168"/>
  <c r="Z35" i="168"/>
  <c r="AC34" i="168"/>
  <c r="L41" i="172"/>
  <c r="J64" i="158" s="1"/>
  <c r="N41" i="172"/>
  <c r="L64" i="158" s="1"/>
  <c r="P41" i="172"/>
  <c r="R41" i="172"/>
  <c r="T41" i="172"/>
  <c r="R64" i="158" s="1"/>
  <c r="V41" i="172"/>
  <c r="T64" i="158" s="1"/>
  <c r="X41" i="172"/>
  <c r="Z41" i="172"/>
  <c r="AB41" i="172"/>
  <c r="AC35" i="172"/>
  <c r="AC40" i="172"/>
  <c r="K78" i="172"/>
  <c r="I65" i="158" s="1"/>
  <c r="M78" i="172"/>
  <c r="K65" i="158" s="1"/>
  <c r="O78" i="172"/>
  <c r="M65" i="158" s="1"/>
  <c r="Q78" i="172"/>
  <c r="O65" i="158" s="1"/>
  <c r="S78" i="172"/>
  <c r="Q65" i="158" s="1"/>
  <c r="U78" i="172"/>
  <c r="S65" i="158" s="1"/>
  <c r="W78" i="172"/>
  <c r="U65" i="158" s="1"/>
  <c r="Y78" i="172"/>
  <c r="W65" i="158" s="1"/>
  <c r="AA78" i="172"/>
  <c r="AC75" i="172"/>
  <c r="AC70" i="176"/>
  <c r="L63" i="168"/>
  <c r="J26" i="158" s="1"/>
  <c r="N63" i="168"/>
  <c r="L26" i="158" s="1"/>
  <c r="P63" i="168"/>
  <c r="N26" i="158" s="1"/>
  <c r="R63" i="168"/>
  <c r="P26" i="158" s="1"/>
  <c r="T63" i="168"/>
  <c r="R26" i="158" s="1"/>
  <c r="V63" i="168"/>
  <c r="T26" i="158" s="1"/>
  <c r="X63" i="168"/>
  <c r="V26" i="158" s="1"/>
  <c r="Z63" i="168"/>
  <c r="AB63" i="168"/>
  <c r="AB65" i="168" s="1"/>
  <c r="AC56" i="168"/>
  <c r="L30" i="169"/>
  <c r="J28" i="158" s="1"/>
  <c r="N30" i="169"/>
  <c r="P30" i="169"/>
  <c r="N28" i="158" s="1"/>
  <c r="R30" i="169"/>
  <c r="T30" i="169"/>
  <c r="R28" i="158" s="1"/>
  <c r="V30" i="169"/>
  <c r="X30" i="169"/>
  <c r="Z30" i="169"/>
  <c r="AB30" i="169"/>
  <c r="AC26" i="169"/>
  <c r="AC29" i="169"/>
  <c r="L63" i="169"/>
  <c r="J29" i="158" s="1"/>
  <c r="N63" i="169"/>
  <c r="L29" i="158" s="1"/>
  <c r="P63" i="169"/>
  <c r="N29" i="158" s="1"/>
  <c r="R63" i="169"/>
  <c r="P29" i="158" s="1"/>
  <c r="T63" i="169"/>
  <c r="R29" i="158" s="1"/>
  <c r="V63" i="169"/>
  <c r="T29" i="158" s="1"/>
  <c r="X63" i="169"/>
  <c r="V29" i="158" s="1"/>
  <c r="Z63" i="169"/>
  <c r="AB63" i="169"/>
  <c r="AC54" i="169"/>
  <c r="AC61" i="169"/>
  <c r="AC28" i="170"/>
  <c r="AC33" i="170"/>
  <c r="AC66" i="170"/>
  <c r="AC73" i="170"/>
  <c r="K35" i="171"/>
  <c r="I61" i="158" s="1"/>
  <c r="M35" i="171"/>
  <c r="K61" i="158" s="1"/>
  <c r="O35" i="171"/>
  <c r="M61" i="158" s="1"/>
  <c r="Q35" i="171"/>
  <c r="S35" i="171"/>
  <c r="Q61" i="158" s="1"/>
  <c r="U35" i="171"/>
  <c r="S61" i="158" s="1"/>
  <c r="W35" i="171"/>
  <c r="U61" i="158" s="1"/>
  <c r="Y35" i="171"/>
  <c r="W61" i="158" s="1"/>
  <c r="AA35" i="171"/>
  <c r="L68" i="171"/>
  <c r="J62" i="158" s="1"/>
  <c r="N68" i="171"/>
  <c r="L62" i="158" s="1"/>
  <c r="P68" i="171"/>
  <c r="N62" i="158" s="1"/>
  <c r="R68" i="171"/>
  <c r="P62" i="158" s="1"/>
  <c r="T68" i="171"/>
  <c r="R62" i="158" s="1"/>
  <c r="V68" i="171"/>
  <c r="T62" i="158" s="1"/>
  <c r="X68" i="171"/>
  <c r="V62" i="158" s="1"/>
  <c r="Z68" i="171"/>
  <c r="AB68" i="171"/>
  <c r="AC59" i="171"/>
  <c r="AC66" i="171"/>
  <c r="AC84" i="175"/>
  <c r="AC84" i="173"/>
  <c r="M35" i="168"/>
  <c r="K25" i="158" s="1"/>
  <c r="O35" i="168"/>
  <c r="M25" i="158" s="1"/>
  <c r="Q35" i="168"/>
  <c r="O25" i="158" s="1"/>
  <c r="S35" i="168"/>
  <c r="U35" i="168"/>
  <c r="S25" i="158" s="1"/>
  <c r="W35" i="168"/>
  <c r="U25" i="158" s="1"/>
  <c r="Y35" i="168"/>
  <c r="W25" i="158" s="1"/>
  <c r="AA35" i="168"/>
  <c r="V28" i="158"/>
  <c r="O61" i="158"/>
  <c r="K35" i="168"/>
  <c r="I25" i="158" s="1"/>
  <c r="AC32" i="168"/>
  <c r="K63" i="168"/>
  <c r="M63" i="168"/>
  <c r="K26" i="158" s="1"/>
  <c r="O63" i="168"/>
  <c r="M26" i="158" s="1"/>
  <c r="Q63" i="168"/>
  <c r="O26" i="158" s="1"/>
  <c r="S63" i="168"/>
  <c r="Q26" i="158" s="1"/>
  <c r="U63" i="168"/>
  <c r="S26" i="158" s="1"/>
  <c r="W63" i="168"/>
  <c r="U26" i="158" s="1"/>
  <c r="Y63" i="168"/>
  <c r="W26" i="158" s="1"/>
  <c r="AA63" i="168"/>
  <c r="AC60" i="168"/>
  <c r="K30" i="169"/>
  <c r="I28" i="158" s="1"/>
  <c r="M30" i="169"/>
  <c r="O30" i="169"/>
  <c r="AC30" i="169" s="1"/>
  <c r="Q30" i="169"/>
  <c r="S30" i="169"/>
  <c r="U30" i="169"/>
  <c r="W30" i="169"/>
  <c r="Y30" i="169"/>
  <c r="AA30" i="169"/>
  <c r="K63" i="169"/>
  <c r="M63" i="169"/>
  <c r="K29" i="158" s="1"/>
  <c r="O63" i="169"/>
  <c r="M29" i="158" s="1"/>
  <c r="Q63" i="169"/>
  <c r="O29" i="158" s="1"/>
  <c r="S63" i="169"/>
  <c r="Q29" i="158" s="1"/>
  <c r="U63" i="169"/>
  <c r="S29" i="158" s="1"/>
  <c r="W63" i="169"/>
  <c r="U29" i="158" s="1"/>
  <c r="Y63" i="169"/>
  <c r="W29" i="158" s="1"/>
  <c r="AA63" i="169"/>
  <c r="L35" i="171"/>
  <c r="N35" i="171"/>
  <c r="P35" i="171"/>
  <c r="R35" i="171"/>
  <c r="T35" i="171"/>
  <c r="V35" i="171"/>
  <c r="X35" i="171"/>
  <c r="Z35" i="171"/>
  <c r="AB35" i="171"/>
  <c r="AC31" i="171"/>
  <c r="AC34" i="171"/>
  <c r="K68" i="171"/>
  <c r="M68" i="171"/>
  <c r="K62" i="158" s="1"/>
  <c r="O68" i="171"/>
  <c r="M62" i="158" s="1"/>
  <c r="Q68" i="171"/>
  <c r="O62" i="158" s="1"/>
  <c r="S68" i="171"/>
  <c r="Q62" i="158" s="1"/>
  <c r="U68" i="171"/>
  <c r="S62" i="158" s="1"/>
  <c r="W68" i="171"/>
  <c r="U62" i="158" s="1"/>
  <c r="Y68" i="171"/>
  <c r="W62" i="158" s="1"/>
  <c r="AA68" i="171"/>
  <c r="K41" i="172"/>
  <c r="I64" i="158" s="1"/>
  <c r="M41" i="172"/>
  <c r="O41" i="172"/>
  <c r="M64" i="158" s="1"/>
  <c r="Q41" i="172"/>
  <c r="S41" i="172"/>
  <c r="Q64" i="158" s="1"/>
  <c r="U41" i="172"/>
  <c r="W41" i="172"/>
  <c r="U64" i="158" s="1"/>
  <c r="Y41" i="172"/>
  <c r="AA41" i="172"/>
  <c r="L78" i="172"/>
  <c r="J65" i="158" s="1"/>
  <c r="N78" i="172"/>
  <c r="L65" i="158" s="1"/>
  <c r="P78" i="172"/>
  <c r="N65" i="158" s="1"/>
  <c r="R78" i="172"/>
  <c r="P65" i="158" s="1"/>
  <c r="T78" i="172"/>
  <c r="R65" i="158" s="1"/>
  <c r="V78" i="172"/>
  <c r="T65" i="158" s="1"/>
  <c r="X78" i="172"/>
  <c r="V65" i="158" s="1"/>
  <c r="Z78" i="172"/>
  <c r="AB78" i="172"/>
  <c r="AC77" i="172"/>
  <c r="AC46" i="177"/>
  <c r="J25" i="158"/>
  <c r="L25" i="158"/>
  <c r="N25" i="158"/>
  <c r="Q25" i="158"/>
  <c r="R25" i="158"/>
  <c r="T25" i="158"/>
  <c r="V25" i="158"/>
  <c r="I32" i="158"/>
  <c r="AB32" i="158" s="1"/>
  <c r="N79" i="172"/>
  <c r="O79" i="172"/>
  <c r="N64" i="158"/>
  <c r="P64" i="158"/>
  <c r="V79" i="172"/>
  <c r="W79" i="172"/>
  <c r="V64" i="158"/>
  <c r="J31" i="158"/>
  <c r="K31" i="158"/>
  <c r="L31" i="158"/>
  <c r="M31" i="158"/>
  <c r="O31" i="158"/>
  <c r="P31" i="158"/>
  <c r="Q31" i="158"/>
  <c r="R31" i="158"/>
  <c r="S31" i="158"/>
  <c r="T31" i="158"/>
  <c r="U31" i="158"/>
  <c r="V31" i="158"/>
  <c r="W31" i="158"/>
  <c r="AC24" i="172"/>
  <c r="AC66" i="172"/>
  <c r="AC19" i="171"/>
  <c r="AC49" i="171"/>
  <c r="K77" i="170"/>
  <c r="AC34" i="170"/>
  <c r="AC17" i="170"/>
  <c r="AC53" i="170"/>
  <c r="AC16" i="169"/>
  <c r="AC44" i="169"/>
  <c r="AC23" i="168"/>
  <c r="AC49" i="168"/>
  <c r="N77" i="170" l="1"/>
  <c r="Q77" i="170"/>
  <c r="Z65" i="168"/>
  <c r="X65" i="168"/>
  <c r="V77" i="170"/>
  <c r="U77" i="170"/>
  <c r="N31" i="158"/>
  <c r="AB31" i="158" s="1"/>
  <c r="AC75" i="170"/>
  <c r="R77" i="170"/>
  <c r="M77" i="170"/>
  <c r="AC77" i="170" s="1"/>
  <c r="AB65" i="158"/>
  <c r="N35" i="158"/>
  <c r="AB25" i="158"/>
  <c r="I34" i="158"/>
  <c r="V35" i="158"/>
  <c r="AC35" i="168"/>
  <c r="Z79" i="172"/>
  <c r="AA79" i="172"/>
  <c r="S79" i="172"/>
  <c r="AB69" i="171"/>
  <c r="W27" i="158"/>
  <c r="R35" i="158"/>
  <c r="J35" i="158"/>
  <c r="K65" i="168"/>
  <c r="K79" i="172"/>
  <c r="R79" i="172"/>
  <c r="AB79" i="172"/>
  <c r="Y79" i="172"/>
  <c r="U79" i="172"/>
  <c r="Q79" i="172"/>
  <c r="M79" i="172"/>
  <c r="AA69" i="171"/>
  <c r="Z69" i="171"/>
  <c r="U35" i="158"/>
  <c r="Q35" i="158"/>
  <c r="M35" i="158"/>
  <c r="W35" i="158"/>
  <c r="S35" i="158"/>
  <c r="O35" i="158"/>
  <c r="K35" i="158"/>
  <c r="Z65" i="169"/>
  <c r="V65" i="169"/>
  <c r="R65" i="169"/>
  <c r="N65" i="169"/>
  <c r="T35" i="158"/>
  <c r="P35" i="158"/>
  <c r="L35" i="158"/>
  <c r="AC41" i="172"/>
  <c r="W64" i="158"/>
  <c r="S64" i="158"/>
  <c r="O64" i="158"/>
  <c r="K64" i="158"/>
  <c r="AC78" i="172"/>
  <c r="T28" i="158"/>
  <c r="T34" i="158" s="1"/>
  <c r="P28" i="158"/>
  <c r="P34" i="158" s="1"/>
  <c r="L28" i="158"/>
  <c r="L34" i="158" s="1"/>
  <c r="P65" i="168"/>
  <c r="R65" i="168"/>
  <c r="AC35" i="171"/>
  <c r="AA65" i="168"/>
  <c r="AB65" i="169"/>
  <c r="X65" i="169"/>
  <c r="T65" i="169"/>
  <c r="P65" i="169"/>
  <c r="L65" i="169"/>
  <c r="T65" i="168"/>
  <c r="L65" i="168"/>
  <c r="V65" i="168"/>
  <c r="N65" i="168"/>
  <c r="V34" i="158"/>
  <c r="R34" i="158"/>
  <c r="J34" i="158"/>
  <c r="V27" i="158"/>
  <c r="U27" i="158"/>
  <c r="T27" i="158"/>
  <c r="S27" i="158"/>
  <c r="R27" i="158"/>
  <c r="Q27" i="158"/>
  <c r="P27" i="158"/>
  <c r="O27" i="158"/>
  <c r="N27" i="158"/>
  <c r="M27" i="158"/>
  <c r="L27" i="158"/>
  <c r="K27" i="158"/>
  <c r="J27" i="158"/>
  <c r="Y69" i="171"/>
  <c r="U69" i="171"/>
  <c r="Q69" i="171"/>
  <c r="M69" i="171"/>
  <c r="W65" i="168"/>
  <c r="S65" i="168"/>
  <c r="O65" i="168"/>
  <c r="AC68" i="171"/>
  <c r="V69" i="171"/>
  <c r="T61" i="158"/>
  <c r="R69" i="171"/>
  <c r="P61" i="158"/>
  <c r="N69" i="171"/>
  <c r="L61" i="158"/>
  <c r="AC63" i="169"/>
  <c r="I29" i="158"/>
  <c r="AB29" i="158" s="1"/>
  <c r="Y65" i="169"/>
  <c r="W28" i="158"/>
  <c r="W34" i="158" s="1"/>
  <c r="U65" i="169"/>
  <c r="S28" i="158"/>
  <c r="Q65" i="169"/>
  <c r="O28" i="158"/>
  <c r="M65" i="169"/>
  <c r="K28" i="158"/>
  <c r="K65" i="169"/>
  <c r="K69" i="171"/>
  <c r="X79" i="172"/>
  <c r="T79" i="172"/>
  <c r="P79" i="172"/>
  <c r="L79" i="172"/>
  <c r="I62" i="158"/>
  <c r="X69" i="171"/>
  <c r="V61" i="158"/>
  <c r="T69" i="171"/>
  <c r="R61" i="158"/>
  <c r="P69" i="171"/>
  <c r="N61" i="158"/>
  <c r="L69" i="171"/>
  <c r="J61" i="158"/>
  <c r="AA65" i="169"/>
  <c r="W65" i="169"/>
  <c r="U28" i="158"/>
  <c r="S65" i="169"/>
  <c r="Q28" i="158"/>
  <c r="O65" i="169"/>
  <c r="M28" i="158"/>
  <c r="AC63" i="168"/>
  <c r="I26" i="158"/>
  <c r="AB26" i="158" s="1"/>
  <c r="W69" i="171"/>
  <c r="S69" i="171"/>
  <c r="O69" i="171"/>
  <c r="Y65" i="168"/>
  <c r="U65" i="168"/>
  <c r="Q65" i="168"/>
  <c r="M65" i="168"/>
  <c r="AC54" i="159"/>
  <c r="AC44" i="166"/>
  <c r="AC43" i="166"/>
  <c r="AC42" i="166"/>
  <c r="AC41" i="166"/>
  <c r="AB47" i="166"/>
  <c r="AA47" i="166"/>
  <c r="Z47" i="166"/>
  <c r="Y47" i="166"/>
  <c r="X47" i="166"/>
  <c r="W47" i="166"/>
  <c r="V47" i="166"/>
  <c r="U47" i="166"/>
  <c r="T47" i="166"/>
  <c r="S47" i="166"/>
  <c r="R47" i="166"/>
  <c r="Q47" i="166"/>
  <c r="P47" i="166"/>
  <c r="O47" i="166"/>
  <c r="N47" i="166"/>
  <c r="M47" i="166"/>
  <c r="L47" i="166"/>
  <c r="K47" i="166"/>
  <c r="AC16" i="140"/>
  <c r="AB54" i="136"/>
  <c r="AA54" i="136"/>
  <c r="Z54" i="136"/>
  <c r="Y54" i="136"/>
  <c r="X54" i="136"/>
  <c r="W54" i="136"/>
  <c r="V54" i="136"/>
  <c r="U54" i="136"/>
  <c r="T54" i="136"/>
  <c r="S54" i="136"/>
  <c r="R54" i="136"/>
  <c r="Q54" i="136"/>
  <c r="P54" i="136"/>
  <c r="O54" i="136"/>
  <c r="N54" i="136"/>
  <c r="M54" i="136"/>
  <c r="L54" i="136"/>
  <c r="K54" i="136"/>
  <c r="AC34" i="165"/>
  <c r="AC32" i="165"/>
  <c r="AB36" i="165"/>
  <c r="AA36" i="165"/>
  <c r="Z36" i="165"/>
  <c r="Y36" i="165"/>
  <c r="X36" i="165"/>
  <c r="W36" i="165"/>
  <c r="V36" i="165"/>
  <c r="U36" i="165"/>
  <c r="T36" i="165"/>
  <c r="S36" i="165"/>
  <c r="R36" i="165"/>
  <c r="Q36" i="165"/>
  <c r="P36" i="165"/>
  <c r="O36" i="165"/>
  <c r="N36" i="165"/>
  <c r="M36" i="165"/>
  <c r="L36" i="165"/>
  <c r="K36" i="165"/>
  <c r="AC52" i="110"/>
  <c r="N34" i="158" l="1"/>
  <c r="AB61" i="158"/>
  <c r="AB62" i="158"/>
  <c r="AB28" i="158"/>
  <c r="AB64" i="158"/>
  <c r="AC79" i="172"/>
  <c r="M34" i="158"/>
  <c r="Q34" i="158"/>
  <c r="U34" i="158"/>
  <c r="K34" i="158"/>
  <c r="O34" i="158"/>
  <c r="S34" i="158"/>
  <c r="AC65" i="168"/>
  <c r="I27" i="158"/>
  <c r="AB27" i="158" s="1"/>
  <c r="AC69" i="171"/>
  <c r="I35" i="158"/>
  <c r="AB35" i="158" s="1"/>
  <c r="AC65" i="169"/>
  <c r="Y151" i="167"/>
  <c r="Y149" i="167"/>
  <c r="AB34" i="158" l="1"/>
  <c r="AC32" i="103"/>
  <c r="AC68" i="103" l="1"/>
  <c r="AC67" i="103"/>
  <c r="AC66" i="103"/>
  <c r="AC65" i="103"/>
  <c r="AC64" i="103"/>
  <c r="AC61" i="103"/>
  <c r="AC60" i="103"/>
  <c r="AC59" i="103"/>
  <c r="AC58" i="103"/>
  <c r="AC57" i="103"/>
  <c r="AC56" i="103"/>
  <c r="AC54" i="103"/>
  <c r="AC53" i="103"/>
  <c r="AC52" i="103"/>
  <c r="AC51" i="103"/>
  <c r="AC50" i="103"/>
  <c r="AC49" i="103"/>
  <c r="AC48" i="103"/>
  <c r="AC47" i="103"/>
  <c r="AC28" i="165" l="1"/>
  <c r="AC12" i="106"/>
  <c r="K42" i="145" l="1"/>
  <c r="L42" i="145"/>
  <c r="M42" i="145"/>
  <c r="N42" i="145"/>
  <c r="O42" i="145"/>
  <c r="P42" i="145"/>
  <c r="Q42" i="145"/>
  <c r="R42" i="145"/>
  <c r="S42" i="145"/>
  <c r="T42" i="145"/>
  <c r="U42" i="145"/>
  <c r="V42" i="145"/>
  <c r="W42" i="145"/>
  <c r="AC34" i="140"/>
  <c r="AB37" i="140"/>
  <c r="AA37" i="140"/>
  <c r="Z37" i="140"/>
  <c r="Y37" i="140"/>
  <c r="X37" i="140"/>
  <c r="W37" i="140"/>
  <c r="V37" i="140"/>
  <c r="U37" i="140"/>
  <c r="T37" i="140"/>
  <c r="S37" i="140"/>
  <c r="R37" i="140"/>
  <c r="Q37" i="140"/>
  <c r="P37" i="140"/>
  <c r="O37" i="140"/>
  <c r="N37" i="140"/>
  <c r="M37" i="140"/>
  <c r="L37" i="140"/>
  <c r="K37" i="140"/>
  <c r="AC39" i="106"/>
  <c r="AC38" i="106"/>
  <c r="AC56" i="137" l="1"/>
  <c r="AB66" i="137"/>
  <c r="AA66" i="137"/>
  <c r="Z66" i="137"/>
  <c r="Y66" i="137"/>
  <c r="X66" i="137"/>
  <c r="W66" i="137"/>
  <c r="V66" i="137"/>
  <c r="U66" i="137"/>
  <c r="T66" i="137"/>
  <c r="S66" i="137"/>
  <c r="R66" i="137"/>
  <c r="Q66" i="137"/>
  <c r="P66" i="137"/>
  <c r="O66" i="137"/>
  <c r="N66" i="137"/>
  <c r="M66" i="137"/>
  <c r="L66" i="137"/>
  <c r="K66" i="137"/>
  <c r="AC45" i="103"/>
  <c r="AC14" i="165" l="1"/>
  <c r="AB18" i="165"/>
  <c r="AA18" i="165"/>
  <c r="Z18" i="165"/>
  <c r="Y18" i="165"/>
  <c r="X18" i="165"/>
  <c r="W18" i="165"/>
  <c r="V18" i="165"/>
  <c r="U18" i="165"/>
  <c r="T18" i="165"/>
  <c r="S18" i="165"/>
  <c r="R18" i="165"/>
  <c r="Q18" i="165"/>
  <c r="P18" i="165"/>
  <c r="O18" i="165"/>
  <c r="N18" i="165"/>
  <c r="M18" i="165"/>
  <c r="L18" i="165"/>
  <c r="K18" i="165"/>
  <c r="AC13" i="165"/>
  <c r="AC12" i="165"/>
  <c r="AC16" i="105"/>
  <c r="AC15" i="105"/>
  <c r="AC14" i="105"/>
  <c r="AC13" i="105"/>
  <c r="AC12" i="105"/>
  <c r="AC11" i="105"/>
  <c r="AC22" i="105"/>
  <c r="AC21" i="105"/>
  <c r="AC20" i="105"/>
  <c r="AB25" i="105"/>
  <c r="AA25" i="105"/>
  <c r="Z25" i="105"/>
  <c r="Y25" i="105"/>
  <c r="X25" i="105"/>
  <c r="W25" i="105"/>
  <c r="V25" i="105"/>
  <c r="U25" i="105"/>
  <c r="T25" i="105"/>
  <c r="S25" i="105"/>
  <c r="R25" i="105"/>
  <c r="Q25" i="105"/>
  <c r="P25" i="105"/>
  <c r="O25" i="105"/>
  <c r="N25" i="105"/>
  <c r="M25" i="105"/>
  <c r="L25" i="105"/>
  <c r="K25" i="105"/>
  <c r="AC7" i="166"/>
  <c r="AC17" i="105"/>
  <c r="X153" i="167"/>
  <c r="W153" i="167"/>
  <c r="V153" i="167"/>
  <c r="U153" i="167"/>
  <c r="T153" i="167"/>
  <c r="S153" i="167"/>
  <c r="R153" i="167"/>
  <c r="Q153" i="167"/>
  <c r="P153" i="167"/>
  <c r="O153" i="167"/>
  <c r="N153" i="167"/>
  <c r="M153" i="167"/>
  <c r="L153" i="167"/>
  <c r="K153" i="167"/>
  <c r="J153" i="167"/>
  <c r="I153" i="167"/>
  <c r="W135" i="167"/>
  <c r="W136" i="167" s="1"/>
  <c r="V135" i="167"/>
  <c r="V136" i="167" s="1"/>
  <c r="U135" i="167"/>
  <c r="U136" i="167" s="1"/>
  <c r="T135" i="167"/>
  <c r="T136" i="167" s="1"/>
  <c r="S135" i="167"/>
  <c r="S136" i="167" s="1"/>
  <c r="R135" i="167"/>
  <c r="R136" i="167" s="1"/>
  <c r="Q135" i="167"/>
  <c r="Q136" i="167" s="1"/>
  <c r="P135" i="167"/>
  <c r="P136" i="167" s="1"/>
  <c r="O135" i="167"/>
  <c r="O136" i="167" s="1"/>
  <c r="N135" i="167"/>
  <c r="N136" i="167" s="1"/>
  <c r="M135" i="167"/>
  <c r="M136" i="167" s="1"/>
  <c r="L135" i="167"/>
  <c r="L136" i="167" s="1"/>
  <c r="K135" i="167"/>
  <c r="K136" i="167" s="1"/>
  <c r="J135" i="167"/>
  <c r="J136" i="167" s="1"/>
  <c r="I135" i="167"/>
  <c r="I136" i="167" s="1"/>
  <c r="X136" i="167" s="1"/>
  <c r="W129" i="167"/>
  <c r="V129" i="167"/>
  <c r="U129" i="167"/>
  <c r="T129" i="167"/>
  <c r="S129" i="167"/>
  <c r="R129" i="167"/>
  <c r="Q129" i="167"/>
  <c r="P129" i="167"/>
  <c r="O129" i="167"/>
  <c r="N129" i="167"/>
  <c r="M129" i="167"/>
  <c r="L129" i="167"/>
  <c r="K129" i="167"/>
  <c r="J129" i="167"/>
  <c r="I129" i="167"/>
  <c r="X129" i="167" s="1"/>
  <c r="W128" i="167"/>
  <c r="W130" i="167" s="1"/>
  <c r="V128" i="167"/>
  <c r="V130" i="167" s="1"/>
  <c r="U128" i="167"/>
  <c r="U130" i="167" s="1"/>
  <c r="T128" i="167"/>
  <c r="T130" i="167" s="1"/>
  <c r="S128" i="167"/>
  <c r="S130" i="167" s="1"/>
  <c r="R128" i="167"/>
  <c r="R130" i="167" s="1"/>
  <c r="Q128" i="167"/>
  <c r="Q130" i="167" s="1"/>
  <c r="P128" i="167"/>
  <c r="P130" i="167" s="1"/>
  <c r="O128" i="167"/>
  <c r="O130" i="167" s="1"/>
  <c r="N128" i="167"/>
  <c r="N130" i="167" s="1"/>
  <c r="M128" i="167"/>
  <c r="M130" i="167" s="1"/>
  <c r="L128" i="167"/>
  <c r="L130" i="167" s="1"/>
  <c r="K128" i="167"/>
  <c r="K130" i="167" s="1"/>
  <c r="J128" i="167"/>
  <c r="J130" i="167" s="1"/>
  <c r="I128" i="167"/>
  <c r="I130" i="167" s="1"/>
  <c r="X130" i="167" s="1"/>
  <c r="W126" i="167"/>
  <c r="V126" i="167"/>
  <c r="U126" i="167"/>
  <c r="T126" i="167"/>
  <c r="S126" i="167"/>
  <c r="R126" i="167"/>
  <c r="Q126" i="167"/>
  <c r="P126" i="167"/>
  <c r="O126" i="167"/>
  <c r="N126" i="167"/>
  <c r="M126" i="167"/>
  <c r="L126" i="167"/>
  <c r="K126" i="167"/>
  <c r="J126" i="167"/>
  <c r="I126" i="167"/>
  <c r="W125" i="167"/>
  <c r="V125" i="167"/>
  <c r="U125" i="167"/>
  <c r="T125" i="167"/>
  <c r="S125" i="167"/>
  <c r="R125" i="167"/>
  <c r="Q125" i="167"/>
  <c r="P125" i="167"/>
  <c r="O125" i="167"/>
  <c r="N125" i="167"/>
  <c r="M125" i="167"/>
  <c r="L125" i="167"/>
  <c r="K125" i="167"/>
  <c r="J125" i="167"/>
  <c r="I125" i="167"/>
  <c r="W102" i="167"/>
  <c r="V102" i="167"/>
  <c r="U102" i="167"/>
  <c r="T102" i="167"/>
  <c r="S102" i="167"/>
  <c r="R102" i="167"/>
  <c r="Q102" i="167"/>
  <c r="P102" i="167"/>
  <c r="O102" i="167"/>
  <c r="N102" i="167"/>
  <c r="M102" i="167"/>
  <c r="L102" i="167"/>
  <c r="K102" i="167"/>
  <c r="J102" i="167"/>
  <c r="I102" i="167"/>
  <c r="X102" i="167" s="1"/>
  <c r="W101" i="167"/>
  <c r="V101" i="167"/>
  <c r="U101" i="167"/>
  <c r="T101" i="167"/>
  <c r="S101" i="167"/>
  <c r="R101" i="167"/>
  <c r="Q101" i="167"/>
  <c r="P101" i="167"/>
  <c r="O101" i="167"/>
  <c r="N101" i="167"/>
  <c r="M101" i="167"/>
  <c r="L101" i="167"/>
  <c r="K101" i="167"/>
  <c r="J101" i="167"/>
  <c r="I101" i="167"/>
  <c r="W99" i="167"/>
  <c r="V99" i="167"/>
  <c r="U99" i="167"/>
  <c r="T99" i="167"/>
  <c r="S99" i="167"/>
  <c r="R99" i="167"/>
  <c r="Q99" i="167"/>
  <c r="P99" i="167"/>
  <c r="O99" i="167"/>
  <c r="N99" i="167"/>
  <c r="M99" i="167"/>
  <c r="L99" i="167"/>
  <c r="K99" i="167"/>
  <c r="J99" i="167"/>
  <c r="I99" i="167"/>
  <c r="X99" i="167" s="1"/>
  <c r="W98" i="167"/>
  <c r="W100" i="167" s="1"/>
  <c r="V98" i="167"/>
  <c r="V100" i="167" s="1"/>
  <c r="U98" i="167"/>
  <c r="U100" i="167" s="1"/>
  <c r="T98" i="167"/>
  <c r="T100" i="167" s="1"/>
  <c r="S98" i="167"/>
  <c r="S100" i="167" s="1"/>
  <c r="R98" i="167"/>
  <c r="R100" i="167" s="1"/>
  <c r="Q98" i="167"/>
  <c r="Q100" i="167" s="1"/>
  <c r="P98" i="167"/>
  <c r="P100" i="167" s="1"/>
  <c r="O98" i="167"/>
  <c r="O100" i="167" s="1"/>
  <c r="N98" i="167"/>
  <c r="N100" i="167" s="1"/>
  <c r="M98" i="167"/>
  <c r="M100" i="167" s="1"/>
  <c r="L98" i="167"/>
  <c r="L100" i="167" s="1"/>
  <c r="K98" i="167"/>
  <c r="K100" i="167" s="1"/>
  <c r="J98" i="167"/>
  <c r="J100" i="167" s="1"/>
  <c r="I98" i="167"/>
  <c r="I100" i="167" s="1"/>
  <c r="X100" i="167" s="1"/>
  <c r="X97" i="167"/>
  <c r="X96" i="167"/>
  <c r="X95" i="167"/>
  <c r="W93" i="167"/>
  <c r="V93" i="167"/>
  <c r="U93" i="167"/>
  <c r="T93" i="167"/>
  <c r="S93" i="167"/>
  <c r="R93" i="167"/>
  <c r="Q93" i="167"/>
  <c r="P93" i="167"/>
  <c r="O93" i="167"/>
  <c r="N93" i="167"/>
  <c r="M93" i="167"/>
  <c r="L93" i="167"/>
  <c r="K93" i="167"/>
  <c r="J93" i="167"/>
  <c r="I93" i="167"/>
  <c r="W92" i="167"/>
  <c r="W94" i="167" s="1"/>
  <c r="V92" i="167"/>
  <c r="V94" i="167" s="1"/>
  <c r="U92" i="167"/>
  <c r="U94" i="167" s="1"/>
  <c r="T92" i="167"/>
  <c r="T94" i="167" s="1"/>
  <c r="S92" i="167"/>
  <c r="S94" i="167" s="1"/>
  <c r="R92" i="167"/>
  <c r="R94" i="167" s="1"/>
  <c r="Q92" i="167"/>
  <c r="Q94" i="167" s="1"/>
  <c r="P92" i="167"/>
  <c r="P94" i="167" s="1"/>
  <c r="O92" i="167"/>
  <c r="O94" i="167" s="1"/>
  <c r="N92" i="167"/>
  <c r="N94" i="167" s="1"/>
  <c r="M92" i="167"/>
  <c r="M94" i="167" s="1"/>
  <c r="L92" i="167"/>
  <c r="L94" i="167" s="1"/>
  <c r="K92" i="167"/>
  <c r="K94" i="167" s="1"/>
  <c r="J92" i="167"/>
  <c r="J94" i="167" s="1"/>
  <c r="I92" i="167"/>
  <c r="I94" i="167" s="1"/>
  <c r="X94" i="167" s="1"/>
  <c r="W81" i="167"/>
  <c r="V81" i="167"/>
  <c r="U81" i="167"/>
  <c r="T81" i="167"/>
  <c r="S81" i="167"/>
  <c r="R81" i="167"/>
  <c r="Q81" i="167"/>
  <c r="P81" i="167"/>
  <c r="O81" i="167"/>
  <c r="N81" i="167"/>
  <c r="M81" i="167"/>
  <c r="L81" i="167"/>
  <c r="K81" i="167"/>
  <c r="J81" i="167"/>
  <c r="I81" i="167"/>
  <c r="X81" i="167" s="1"/>
  <c r="W80" i="167"/>
  <c r="W82" i="167" s="1"/>
  <c r="V80" i="167"/>
  <c r="V82" i="167" s="1"/>
  <c r="U80" i="167"/>
  <c r="U82" i="167" s="1"/>
  <c r="T80" i="167"/>
  <c r="T82" i="167" s="1"/>
  <c r="S80" i="167"/>
  <c r="S82" i="167" s="1"/>
  <c r="R80" i="167"/>
  <c r="R82" i="167" s="1"/>
  <c r="Q80" i="167"/>
  <c r="Q82" i="167" s="1"/>
  <c r="P80" i="167"/>
  <c r="P82" i="167" s="1"/>
  <c r="O80" i="167"/>
  <c r="O82" i="167" s="1"/>
  <c r="N80" i="167"/>
  <c r="N82" i="167" s="1"/>
  <c r="M80" i="167"/>
  <c r="M82" i="167" s="1"/>
  <c r="L80" i="167"/>
  <c r="L82" i="167" s="1"/>
  <c r="K80" i="167"/>
  <c r="K82" i="167" s="1"/>
  <c r="J80" i="167"/>
  <c r="J82" i="167" s="1"/>
  <c r="I80" i="167"/>
  <c r="I82" i="167" s="1"/>
  <c r="X82" i="167" s="1"/>
  <c r="W75" i="167"/>
  <c r="V75" i="167"/>
  <c r="U75" i="167"/>
  <c r="T75" i="167"/>
  <c r="S75" i="167"/>
  <c r="R75" i="167"/>
  <c r="Q75" i="167"/>
  <c r="P75" i="167"/>
  <c r="O75" i="167"/>
  <c r="N75" i="167"/>
  <c r="M75" i="167"/>
  <c r="L75" i="167"/>
  <c r="K75" i="167"/>
  <c r="J75" i="167"/>
  <c r="I75" i="167"/>
  <c r="X75" i="167" s="1"/>
  <c r="W74" i="167"/>
  <c r="W76" i="167" s="1"/>
  <c r="V74" i="167"/>
  <c r="V76" i="167" s="1"/>
  <c r="U74" i="167"/>
  <c r="U76" i="167" s="1"/>
  <c r="T74" i="167"/>
  <c r="T76" i="167" s="1"/>
  <c r="S74" i="167"/>
  <c r="S76" i="167" s="1"/>
  <c r="R74" i="167"/>
  <c r="R76" i="167" s="1"/>
  <c r="Q74" i="167"/>
  <c r="Q76" i="167" s="1"/>
  <c r="P74" i="167"/>
  <c r="P76" i="167" s="1"/>
  <c r="O74" i="167"/>
  <c r="O76" i="167" s="1"/>
  <c r="N74" i="167"/>
  <c r="N76" i="167" s="1"/>
  <c r="M74" i="167"/>
  <c r="M76" i="167" s="1"/>
  <c r="L74" i="167"/>
  <c r="L76" i="167" s="1"/>
  <c r="K74" i="167"/>
  <c r="K76" i="167" s="1"/>
  <c r="J74" i="167"/>
  <c r="J76" i="167" s="1"/>
  <c r="I74" i="167"/>
  <c r="I76" i="167" s="1"/>
  <c r="X76" i="167" s="1"/>
  <c r="W72" i="167"/>
  <c r="V72" i="167"/>
  <c r="U72" i="167"/>
  <c r="T72" i="167"/>
  <c r="S72" i="167"/>
  <c r="R72" i="167"/>
  <c r="Q72" i="167"/>
  <c r="P72" i="167"/>
  <c r="O72" i="167"/>
  <c r="N72" i="167"/>
  <c r="M72" i="167"/>
  <c r="L72" i="167"/>
  <c r="K72" i="167"/>
  <c r="J72" i="167"/>
  <c r="I72" i="167"/>
  <c r="X72" i="167" s="1"/>
  <c r="W71" i="167"/>
  <c r="W73" i="167" s="1"/>
  <c r="V71" i="167"/>
  <c r="V73" i="167" s="1"/>
  <c r="U71" i="167"/>
  <c r="U73" i="167" s="1"/>
  <c r="T71" i="167"/>
  <c r="T73" i="167" s="1"/>
  <c r="S71" i="167"/>
  <c r="S73" i="167" s="1"/>
  <c r="R71" i="167"/>
  <c r="R73" i="167" s="1"/>
  <c r="Q71" i="167"/>
  <c r="Q73" i="167" s="1"/>
  <c r="P71" i="167"/>
  <c r="P73" i="167" s="1"/>
  <c r="O71" i="167"/>
  <c r="O73" i="167" s="1"/>
  <c r="N71" i="167"/>
  <c r="N73" i="167" s="1"/>
  <c r="M71" i="167"/>
  <c r="M73" i="167" s="1"/>
  <c r="L71" i="167"/>
  <c r="L73" i="167" s="1"/>
  <c r="K71" i="167"/>
  <c r="K73" i="167" s="1"/>
  <c r="J71" i="167"/>
  <c r="J73" i="167" s="1"/>
  <c r="I71" i="167"/>
  <c r="I73" i="167" s="1"/>
  <c r="X73" i="167" s="1"/>
  <c r="W69" i="167"/>
  <c r="V69" i="167"/>
  <c r="U69" i="167"/>
  <c r="T69" i="167"/>
  <c r="S69" i="167"/>
  <c r="R69" i="167"/>
  <c r="Q69" i="167"/>
  <c r="P69" i="167"/>
  <c r="O69" i="167"/>
  <c r="N69" i="167"/>
  <c r="M69" i="167"/>
  <c r="L69" i="167"/>
  <c r="K69" i="167"/>
  <c r="J69" i="167"/>
  <c r="I69" i="167"/>
  <c r="X69" i="167" s="1"/>
  <c r="W68" i="167"/>
  <c r="W70" i="167" s="1"/>
  <c r="V68" i="167"/>
  <c r="V70" i="167" s="1"/>
  <c r="U68" i="167"/>
  <c r="U70" i="167" s="1"/>
  <c r="T68" i="167"/>
  <c r="T70" i="167" s="1"/>
  <c r="S68" i="167"/>
  <c r="S70" i="167" s="1"/>
  <c r="R68" i="167"/>
  <c r="R70" i="167" s="1"/>
  <c r="Q68" i="167"/>
  <c r="Q70" i="167" s="1"/>
  <c r="P68" i="167"/>
  <c r="P70" i="167" s="1"/>
  <c r="O68" i="167"/>
  <c r="O70" i="167" s="1"/>
  <c r="N68" i="167"/>
  <c r="N70" i="167" s="1"/>
  <c r="M68" i="167"/>
  <c r="M70" i="167" s="1"/>
  <c r="L68" i="167"/>
  <c r="L70" i="167" s="1"/>
  <c r="K68" i="167"/>
  <c r="K70" i="167" s="1"/>
  <c r="J68" i="167"/>
  <c r="J70" i="167" s="1"/>
  <c r="I68" i="167"/>
  <c r="I70" i="167" s="1"/>
  <c r="X70" i="167" s="1"/>
  <c r="W66" i="167"/>
  <c r="V66" i="167"/>
  <c r="U66" i="167"/>
  <c r="T66" i="167"/>
  <c r="S66" i="167"/>
  <c r="R66" i="167"/>
  <c r="Q66" i="167"/>
  <c r="P66" i="167"/>
  <c r="O66" i="167"/>
  <c r="N66" i="167"/>
  <c r="M66" i="167"/>
  <c r="L66" i="167"/>
  <c r="K66" i="167"/>
  <c r="J66" i="167"/>
  <c r="I66" i="167"/>
  <c r="X66" i="167" s="1"/>
  <c r="W65" i="167"/>
  <c r="W67" i="167" s="1"/>
  <c r="V65" i="167"/>
  <c r="V67" i="167" s="1"/>
  <c r="U65" i="167"/>
  <c r="U67" i="167" s="1"/>
  <c r="T65" i="167"/>
  <c r="T67" i="167" s="1"/>
  <c r="S65" i="167"/>
  <c r="S67" i="167" s="1"/>
  <c r="R65" i="167"/>
  <c r="R67" i="167" s="1"/>
  <c r="Q65" i="167"/>
  <c r="Q67" i="167" s="1"/>
  <c r="P65" i="167"/>
  <c r="P67" i="167" s="1"/>
  <c r="O65" i="167"/>
  <c r="O67" i="167" s="1"/>
  <c r="N65" i="167"/>
  <c r="N67" i="167" s="1"/>
  <c r="M65" i="167"/>
  <c r="M67" i="167" s="1"/>
  <c r="L65" i="167"/>
  <c r="L67" i="167" s="1"/>
  <c r="K65" i="167"/>
  <c r="K67" i="167" s="1"/>
  <c r="J65" i="167"/>
  <c r="J67" i="167" s="1"/>
  <c r="I65" i="167"/>
  <c r="I67" i="167" s="1"/>
  <c r="X67" i="167" s="1"/>
  <c r="W63" i="167"/>
  <c r="V63" i="167"/>
  <c r="U63" i="167"/>
  <c r="T63" i="167"/>
  <c r="S63" i="167"/>
  <c r="R63" i="167"/>
  <c r="Q63" i="167"/>
  <c r="P63" i="167"/>
  <c r="O63" i="167"/>
  <c r="N63" i="167"/>
  <c r="M63" i="167"/>
  <c r="L63" i="167"/>
  <c r="K63" i="167"/>
  <c r="J63" i="167"/>
  <c r="I63" i="167"/>
  <c r="X63" i="167" s="1"/>
  <c r="W62" i="167"/>
  <c r="W64" i="167" s="1"/>
  <c r="V62" i="167"/>
  <c r="V64" i="167" s="1"/>
  <c r="U62" i="167"/>
  <c r="U64" i="167" s="1"/>
  <c r="T62" i="167"/>
  <c r="T64" i="167" s="1"/>
  <c r="S62" i="167"/>
  <c r="S64" i="167" s="1"/>
  <c r="R62" i="167"/>
  <c r="R64" i="167" s="1"/>
  <c r="Q62" i="167"/>
  <c r="Q64" i="167" s="1"/>
  <c r="P62" i="167"/>
  <c r="P64" i="167" s="1"/>
  <c r="O62" i="167"/>
  <c r="O64" i="167" s="1"/>
  <c r="N62" i="167"/>
  <c r="N64" i="167" s="1"/>
  <c r="M62" i="167"/>
  <c r="M64" i="167" s="1"/>
  <c r="L62" i="167"/>
  <c r="L64" i="167" s="1"/>
  <c r="K62" i="167"/>
  <c r="K64" i="167" s="1"/>
  <c r="J62" i="167"/>
  <c r="J64" i="167" s="1"/>
  <c r="I62" i="167"/>
  <c r="I64" i="167" s="1"/>
  <c r="X64" i="167" s="1"/>
  <c r="W60" i="167"/>
  <c r="V60" i="167"/>
  <c r="U60" i="167"/>
  <c r="T60" i="167"/>
  <c r="S60" i="167"/>
  <c r="R60" i="167"/>
  <c r="Q60" i="167"/>
  <c r="P60" i="167"/>
  <c r="O60" i="167"/>
  <c r="N60" i="167"/>
  <c r="M60" i="167"/>
  <c r="L60" i="167"/>
  <c r="K60" i="167"/>
  <c r="J60" i="167"/>
  <c r="I60" i="167"/>
  <c r="W59" i="167"/>
  <c r="V59" i="167"/>
  <c r="U59" i="167"/>
  <c r="T59" i="167"/>
  <c r="S59" i="167"/>
  <c r="R59" i="167"/>
  <c r="Q59" i="167"/>
  <c r="P59" i="167"/>
  <c r="O59" i="167"/>
  <c r="N59" i="167"/>
  <c r="M59" i="167"/>
  <c r="L59" i="167"/>
  <c r="K59" i="167"/>
  <c r="J59" i="167"/>
  <c r="I59" i="167"/>
  <c r="X37" i="167"/>
  <c r="X36" i="167"/>
  <c r="X35" i="167"/>
  <c r="W27" i="167"/>
  <c r="V27" i="167"/>
  <c r="U27" i="167"/>
  <c r="T27" i="167"/>
  <c r="S27" i="167"/>
  <c r="R27" i="167"/>
  <c r="Q27" i="167"/>
  <c r="P27" i="167"/>
  <c r="O27" i="167"/>
  <c r="N27" i="167"/>
  <c r="M27" i="167"/>
  <c r="L27" i="167"/>
  <c r="K27" i="167"/>
  <c r="J27" i="167"/>
  <c r="I27" i="167"/>
  <c r="X27" i="167" s="1"/>
  <c r="W26" i="167"/>
  <c r="V26" i="167"/>
  <c r="U26" i="167"/>
  <c r="T26" i="167"/>
  <c r="S26" i="167"/>
  <c r="R26" i="167"/>
  <c r="Q26" i="167"/>
  <c r="P26" i="167"/>
  <c r="O26" i="167"/>
  <c r="N26" i="167"/>
  <c r="M26" i="167"/>
  <c r="L26" i="167"/>
  <c r="K26" i="167"/>
  <c r="J26" i="167"/>
  <c r="I26" i="167"/>
  <c r="W24" i="167"/>
  <c r="V24" i="167"/>
  <c r="U24" i="167"/>
  <c r="T24" i="167"/>
  <c r="S24" i="167"/>
  <c r="R24" i="167"/>
  <c r="Q24" i="167"/>
  <c r="P24" i="167"/>
  <c r="O24" i="167"/>
  <c r="N24" i="167"/>
  <c r="M24" i="167"/>
  <c r="L24" i="167"/>
  <c r="K24" i="167"/>
  <c r="J24" i="167"/>
  <c r="I24" i="167"/>
  <c r="W23" i="167"/>
  <c r="W25" i="167" s="1"/>
  <c r="V23" i="167"/>
  <c r="V25" i="167" s="1"/>
  <c r="U23" i="167"/>
  <c r="U25" i="167" s="1"/>
  <c r="T23" i="167"/>
  <c r="T25" i="167" s="1"/>
  <c r="S23" i="167"/>
  <c r="S25" i="167" s="1"/>
  <c r="R23" i="167"/>
  <c r="R25" i="167" s="1"/>
  <c r="Q23" i="167"/>
  <c r="Q25" i="167" s="1"/>
  <c r="P23" i="167"/>
  <c r="P25" i="167" s="1"/>
  <c r="O23" i="167"/>
  <c r="O25" i="167" s="1"/>
  <c r="N23" i="167"/>
  <c r="N25" i="167" s="1"/>
  <c r="M23" i="167"/>
  <c r="M25" i="167" s="1"/>
  <c r="L23" i="167"/>
  <c r="L25" i="167" s="1"/>
  <c r="K23" i="167"/>
  <c r="K25" i="167" s="1"/>
  <c r="J23" i="167"/>
  <c r="J25" i="167" s="1"/>
  <c r="I23" i="167"/>
  <c r="I25" i="167" s="1"/>
  <c r="X25" i="167" s="1"/>
  <c r="J108" i="167" l="1"/>
  <c r="L108" i="167"/>
  <c r="N108" i="167"/>
  <c r="P108" i="167"/>
  <c r="R108" i="167"/>
  <c r="T108" i="167"/>
  <c r="V108" i="167"/>
  <c r="I108" i="167"/>
  <c r="X108" i="167" s="1"/>
  <c r="K108" i="167"/>
  <c r="M108" i="167"/>
  <c r="O108" i="167"/>
  <c r="Q108" i="167"/>
  <c r="S108" i="167"/>
  <c r="U108" i="167"/>
  <c r="W108" i="167"/>
  <c r="I107" i="167"/>
  <c r="I109" i="167" s="1"/>
  <c r="J107" i="167"/>
  <c r="K107" i="167"/>
  <c r="K109" i="167" s="1"/>
  <c r="L107" i="167"/>
  <c r="L109" i="167" s="1"/>
  <c r="M107" i="167"/>
  <c r="M109" i="167" s="1"/>
  <c r="N107" i="167"/>
  <c r="O107" i="167"/>
  <c r="O109" i="167" s="1"/>
  <c r="P107" i="167"/>
  <c r="P109" i="167" s="1"/>
  <c r="Q107" i="167"/>
  <c r="Q109" i="167" s="1"/>
  <c r="R107" i="167"/>
  <c r="S107" i="167"/>
  <c r="S109" i="167" s="1"/>
  <c r="T107" i="167"/>
  <c r="T109" i="167" s="1"/>
  <c r="U107" i="167"/>
  <c r="U109" i="167" s="1"/>
  <c r="V107" i="167"/>
  <c r="W107" i="167"/>
  <c r="W109" i="167" s="1"/>
  <c r="X23" i="167"/>
  <c r="X24" i="167"/>
  <c r="X26" i="167"/>
  <c r="I28" i="167"/>
  <c r="J28" i="167"/>
  <c r="K28" i="167"/>
  <c r="L28" i="167"/>
  <c r="M28" i="167"/>
  <c r="N28" i="167"/>
  <c r="O28" i="167"/>
  <c r="P28" i="167"/>
  <c r="Q28" i="167"/>
  <c r="R28" i="167"/>
  <c r="S28" i="167"/>
  <c r="T28" i="167"/>
  <c r="U28" i="167"/>
  <c r="V28" i="167"/>
  <c r="W28" i="167"/>
  <c r="X59" i="167"/>
  <c r="X60" i="167"/>
  <c r="I61" i="167"/>
  <c r="J61" i="167"/>
  <c r="K61" i="167"/>
  <c r="L61" i="167"/>
  <c r="M61" i="167"/>
  <c r="N61" i="167"/>
  <c r="O61" i="167"/>
  <c r="P61" i="167"/>
  <c r="Q61" i="167"/>
  <c r="R61" i="167"/>
  <c r="S61" i="167"/>
  <c r="T61" i="167"/>
  <c r="U61" i="167"/>
  <c r="V61" i="167"/>
  <c r="W61" i="167"/>
  <c r="X62" i="167"/>
  <c r="X65" i="167"/>
  <c r="X68" i="167"/>
  <c r="J109" i="167"/>
  <c r="N109" i="167"/>
  <c r="R109" i="167"/>
  <c r="V109" i="167"/>
  <c r="X71" i="167"/>
  <c r="X74" i="167"/>
  <c r="X80" i="167"/>
  <c r="X92" i="167"/>
  <c r="X93" i="167"/>
  <c r="X98" i="167"/>
  <c r="X101" i="167"/>
  <c r="I103" i="167"/>
  <c r="J103" i="167"/>
  <c r="K103" i="167"/>
  <c r="L103" i="167"/>
  <c r="M103" i="167"/>
  <c r="N103" i="167"/>
  <c r="O103" i="167"/>
  <c r="P103" i="167"/>
  <c r="Q103" i="167"/>
  <c r="R103" i="167"/>
  <c r="S103" i="167"/>
  <c r="T103" i="167"/>
  <c r="U103" i="167"/>
  <c r="V103" i="167"/>
  <c r="W103" i="167"/>
  <c r="X125" i="167"/>
  <c r="X126" i="167"/>
  <c r="I127" i="167"/>
  <c r="J127" i="167"/>
  <c r="K127" i="167"/>
  <c r="L127" i="167"/>
  <c r="M127" i="167"/>
  <c r="N127" i="167"/>
  <c r="O127" i="167"/>
  <c r="P127" i="167"/>
  <c r="Q127" i="167"/>
  <c r="R127" i="167"/>
  <c r="S127" i="167"/>
  <c r="T127" i="167"/>
  <c r="U127" i="167"/>
  <c r="V127" i="167"/>
  <c r="W127" i="167"/>
  <c r="X128" i="167"/>
  <c r="X135" i="167"/>
  <c r="AC28" i="142"/>
  <c r="AC22" i="103"/>
  <c r="AC21" i="103"/>
  <c r="AC22" i="136"/>
  <c r="AC21" i="136"/>
  <c r="AC21" i="110"/>
  <c r="AC29" i="137"/>
  <c r="AC28" i="137"/>
  <c r="AC30" i="137"/>
  <c r="AC31" i="142"/>
  <c r="AC30" i="142"/>
  <c r="AC29" i="142"/>
  <c r="AC27" i="142"/>
  <c r="AC26" i="142"/>
  <c r="AC25" i="142"/>
  <c r="X107" i="167" l="1"/>
  <c r="X127" i="167"/>
  <c r="X103" i="167"/>
  <c r="X109" i="167"/>
  <c r="X61" i="167"/>
  <c r="X28" i="167"/>
  <c r="AC20" i="128"/>
  <c r="AC19" i="128"/>
  <c r="AC11" i="103" l="1"/>
  <c r="AC9" i="145" l="1"/>
  <c r="AC58" i="39" l="1"/>
  <c r="AC38" i="128"/>
  <c r="AC23" i="103" l="1"/>
  <c r="AC20" i="103"/>
  <c r="AB30" i="103"/>
  <c r="AA30" i="103"/>
  <c r="Z30" i="103"/>
  <c r="Y30" i="103"/>
  <c r="X30" i="103"/>
  <c r="W30" i="103"/>
  <c r="V30" i="103"/>
  <c r="U30" i="103"/>
  <c r="T30" i="103"/>
  <c r="S30" i="103"/>
  <c r="R30" i="103"/>
  <c r="Q30" i="103"/>
  <c r="P30" i="103"/>
  <c r="O30" i="103"/>
  <c r="N30" i="103"/>
  <c r="M30" i="103"/>
  <c r="L30" i="103"/>
  <c r="K30" i="103"/>
  <c r="K19" i="142"/>
  <c r="L19" i="142"/>
  <c r="M19" i="142"/>
  <c r="N19" i="142"/>
  <c r="O19" i="142"/>
  <c r="P19" i="142"/>
  <c r="Q19" i="142"/>
  <c r="R19" i="142"/>
  <c r="AC9" i="166" l="1"/>
  <c r="AC18" i="142" l="1"/>
  <c r="AC16" i="142"/>
  <c r="AC15" i="142"/>
  <c r="AC14" i="142"/>
  <c r="AC13" i="142"/>
  <c r="AC12" i="142"/>
  <c r="AC11" i="142"/>
  <c r="AB19" i="142" l="1"/>
  <c r="AA19" i="142"/>
  <c r="Z19" i="142"/>
  <c r="Y19" i="142"/>
  <c r="X19" i="142"/>
  <c r="W19" i="142"/>
  <c r="V19" i="142"/>
  <c r="U19" i="142"/>
  <c r="T19" i="142"/>
  <c r="S19" i="142"/>
  <c r="AC13" i="137"/>
  <c r="AC12" i="137"/>
  <c r="AC10" i="137"/>
  <c r="AC9" i="137"/>
  <c r="AC10" i="142"/>
  <c r="AC9" i="110"/>
  <c r="AC12" i="110"/>
  <c r="AC11" i="110"/>
  <c r="AC11" i="128"/>
  <c r="AC14" i="39"/>
  <c r="AC31" i="166" l="1"/>
  <c r="AC36" i="47"/>
  <c r="AC30" i="140" l="1"/>
  <c r="AC29" i="140"/>
  <c r="AC28" i="140"/>
  <c r="AC67" i="110" l="1"/>
  <c r="AC31" i="145" l="1"/>
  <c r="AC27" i="137"/>
  <c r="AB49" i="166" l="1"/>
  <c r="AA49" i="166"/>
  <c r="Z49" i="166"/>
  <c r="Y49" i="166"/>
  <c r="X49" i="166"/>
  <c r="W49" i="166"/>
  <c r="V49" i="166"/>
  <c r="U49" i="166"/>
  <c r="T49" i="166"/>
  <c r="S49" i="166"/>
  <c r="R49" i="166"/>
  <c r="Q49" i="166"/>
  <c r="P49" i="166"/>
  <c r="O49" i="166"/>
  <c r="N49" i="166"/>
  <c r="M49" i="166"/>
  <c r="L49" i="166"/>
  <c r="K49" i="166"/>
  <c r="AC47" i="166"/>
  <c r="AC46" i="166"/>
  <c r="AC45" i="166"/>
  <c r="AB40" i="166"/>
  <c r="AA40" i="166"/>
  <c r="Z40" i="166"/>
  <c r="Y40" i="166"/>
  <c r="X40" i="166"/>
  <c r="W40" i="166"/>
  <c r="V40" i="166"/>
  <c r="U40" i="166"/>
  <c r="T40" i="166"/>
  <c r="S40" i="166"/>
  <c r="R40" i="166"/>
  <c r="Q40" i="166"/>
  <c r="P40" i="166"/>
  <c r="O40" i="166"/>
  <c r="N40" i="166"/>
  <c r="M40" i="166"/>
  <c r="L40" i="166"/>
  <c r="K40" i="166"/>
  <c r="AC39" i="166"/>
  <c r="AC38" i="166"/>
  <c r="AC37" i="166"/>
  <c r="AC36" i="166"/>
  <c r="AC35" i="166"/>
  <c r="AC34" i="166"/>
  <c r="AC33" i="166"/>
  <c r="AC32" i="166"/>
  <c r="AC30" i="166"/>
  <c r="AC29" i="166"/>
  <c r="AC26" i="166"/>
  <c r="AC25" i="166"/>
  <c r="AC24" i="166"/>
  <c r="AC23" i="166"/>
  <c r="AB22" i="166"/>
  <c r="AA22" i="166"/>
  <c r="Z22" i="166"/>
  <c r="Y22" i="166"/>
  <c r="X22" i="166"/>
  <c r="W22" i="166"/>
  <c r="V22" i="166"/>
  <c r="U22" i="166"/>
  <c r="T22" i="166"/>
  <c r="S22" i="166"/>
  <c r="R22" i="166"/>
  <c r="Q22" i="166"/>
  <c r="P22" i="166"/>
  <c r="O22" i="166"/>
  <c r="N22" i="166"/>
  <c r="M22" i="166"/>
  <c r="L22" i="166"/>
  <c r="K22" i="166"/>
  <c r="AC21" i="166"/>
  <c r="AC20" i="166"/>
  <c r="AC19" i="166"/>
  <c r="AC18" i="166"/>
  <c r="AC15" i="166"/>
  <c r="AC14" i="166"/>
  <c r="AC13" i="166"/>
  <c r="AB12" i="166"/>
  <c r="AA12" i="166"/>
  <c r="Z12" i="166"/>
  <c r="Y12" i="166"/>
  <c r="X12" i="166"/>
  <c r="W12" i="166"/>
  <c r="V12" i="166"/>
  <c r="U12" i="166"/>
  <c r="T12" i="166"/>
  <c r="S12" i="166"/>
  <c r="R12" i="166"/>
  <c r="Q12" i="166"/>
  <c r="P12" i="166"/>
  <c r="O12" i="166"/>
  <c r="N12" i="166"/>
  <c r="M12" i="166"/>
  <c r="L12" i="166"/>
  <c r="K12" i="166"/>
  <c r="AC11" i="166"/>
  <c r="AC10" i="166"/>
  <c r="AC8" i="166"/>
  <c r="AC6" i="166"/>
  <c r="AC49" i="166" l="1"/>
  <c r="L27" i="166"/>
  <c r="J137" i="167" s="1"/>
  <c r="N27" i="166"/>
  <c r="L137" i="167" s="1"/>
  <c r="P27" i="166"/>
  <c r="N137" i="167" s="1"/>
  <c r="R27" i="166"/>
  <c r="P137" i="167" s="1"/>
  <c r="T27" i="166"/>
  <c r="R121" i="158" s="1"/>
  <c r="V27" i="166"/>
  <c r="T137" i="167" s="1"/>
  <c r="X27" i="166"/>
  <c r="V137" i="167" s="1"/>
  <c r="Z27" i="166"/>
  <c r="AB27" i="166"/>
  <c r="AC22" i="166"/>
  <c r="J121" i="158"/>
  <c r="R137" i="167"/>
  <c r="AC12" i="166"/>
  <c r="K27" i="166"/>
  <c r="M27" i="166"/>
  <c r="O27" i="166"/>
  <c r="Q27" i="166"/>
  <c r="S27" i="166"/>
  <c r="U27" i="166"/>
  <c r="W27" i="166"/>
  <c r="Y27" i="166"/>
  <c r="AA27" i="166"/>
  <c r="V50" i="166"/>
  <c r="W50" i="166"/>
  <c r="X50" i="166"/>
  <c r="Y50" i="166"/>
  <c r="Z50" i="166"/>
  <c r="AA50" i="166"/>
  <c r="AA51" i="166" s="1"/>
  <c r="AB50" i="166"/>
  <c r="AB51" i="166" s="1"/>
  <c r="K50" i="166"/>
  <c r="I138" i="167" s="1"/>
  <c r="L50" i="166"/>
  <c r="M50" i="166"/>
  <c r="N50" i="166"/>
  <c r="O50" i="166"/>
  <c r="P50" i="166"/>
  <c r="Q50" i="166"/>
  <c r="R50" i="166"/>
  <c r="S50" i="166"/>
  <c r="T50" i="166"/>
  <c r="U50" i="166"/>
  <c r="AC40" i="166"/>
  <c r="AB38" i="165"/>
  <c r="AA38" i="165"/>
  <c r="Z38" i="165"/>
  <c r="Y38" i="165"/>
  <c r="X38" i="165"/>
  <c r="W38" i="165"/>
  <c r="V38" i="165"/>
  <c r="U38" i="165"/>
  <c r="T38" i="165"/>
  <c r="S38" i="165"/>
  <c r="R38" i="165"/>
  <c r="Q38" i="165"/>
  <c r="P38" i="165"/>
  <c r="O38" i="165"/>
  <c r="N38" i="165"/>
  <c r="M38" i="165"/>
  <c r="L38" i="165"/>
  <c r="K38" i="165"/>
  <c r="AC35" i="165"/>
  <c r="AC33" i="165"/>
  <c r="AB30" i="165"/>
  <c r="AB39" i="165" s="1"/>
  <c r="AA30" i="165"/>
  <c r="AA39" i="165" s="1"/>
  <c r="Z30" i="165"/>
  <c r="Z39" i="165" s="1"/>
  <c r="Y30" i="165"/>
  <c r="Y39" i="165" s="1"/>
  <c r="W104" i="158" s="1"/>
  <c r="X30" i="165"/>
  <c r="X39" i="165" s="1"/>
  <c r="V104" i="158" s="1"/>
  <c r="W30" i="165"/>
  <c r="W39" i="165" s="1"/>
  <c r="U104" i="158" s="1"/>
  <c r="V30" i="165"/>
  <c r="V39" i="165" s="1"/>
  <c r="T104" i="158" s="1"/>
  <c r="U30" i="165"/>
  <c r="T30" i="165"/>
  <c r="T39" i="165" s="1"/>
  <c r="R104" i="158" s="1"/>
  <c r="S30" i="165"/>
  <c r="S39" i="165" s="1"/>
  <c r="Q104" i="158" s="1"/>
  <c r="R30" i="165"/>
  <c r="R39" i="165" s="1"/>
  <c r="P104" i="158" s="1"/>
  <c r="Q30" i="165"/>
  <c r="Q39" i="165" s="1"/>
  <c r="O104" i="158" s="1"/>
  <c r="P30" i="165"/>
  <c r="P39" i="165" s="1"/>
  <c r="N104" i="158" s="1"/>
  <c r="O30" i="165"/>
  <c r="O39" i="165" s="1"/>
  <c r="M104" i="158" s="1"/>
  <c r="N30" i="165"/>
  <c r="N39" i="165" s="1"/>
  <c r="L104" i="158" s="1"/>
  <c r="M30" i="165"/>
  <c r="M39" i="165" s="1"/>
  <c r="K104" i="158" s="1"/>
  <c r="L30" i="165"/>
  <c r="L39" i="165" s="1"/>
  <c r="J104" i="158" s="1"/>
  <c r="K30" i="165"/>
  <c r="K39" i="165" s="1"/>
  <c r="I104" i="158" s="1"/>
  <c r="AC29" i="165"/>
  <c r="AC27" i="165"/>
  <c r="AC26" i="165"/>
  <c r="AC25" i="165"/>
  <c r="AC24" i="165"/>
  <c r="AC23" i="165"/>
  <c r="AB20" i="165"/>
  <c r="AA20" i="165"/>
  <c r="Z20" i="165"/>
  <c r="Y20" i="165"/>
  <c r="X20" i="165"/>
  <c r="W20" i="165"/>
  <c r="V20" i="165"/>
  <c r="U20" i="165"/>
  <c r="T20" i="165"/>
  <c r="S20" i="165"/>
  <c r="R20" i="165"/>
  <c r="Q20" i="165"/>
  <c r="P20" i="165"/>
  <c r="O20" i="165"/>
  <c r="N20" i="165"/>
  <c r="M20" i="165"/>
  <c r="L20" i="165"/>
  <c r="K20" i="165"/>
  <c r="AC19" i="165"/>
  <c r="AC17" i="165"/>
  <c r="AC16" i="165"/>
  <c r="AC15" i="165"/>
  <c r="AB11" i="165"/>
  <c r="AA11" i="165"/>
  <c r="Z11" i="165"/>
  <c r="Y11" i="165"/>
  <c r="X11" i="165"/>
  <c r="W11" i="165"/>
  <c r="V11" i="165"/>
  <c r="U11" i="165"/>
  <c r="T11" i="165"/>
  <c r="S11" i="165"/>
  <c r="R11" i="165"/>
  <c r="Q11" i="165"/>
  <c r="P11" i="165"/>
  <c r="O11" i="165"/>
  <c r="N11" i="165"/>
  <c r="M11" i="165"/>
  <c r="L11" i="165"/>
  <c r="K11" i="165"/>
  <c r="AC10" i="165"/>
  <c r="AC9" i="165"/>
  <c r="AC8" i="165"/>
  <c r="AC7" i="165"/>
  <c r="AC6" i="165"/>
  <c r="V121" i="158" l="1"/>
  <c r="N121" i="158"/>
  <c r="P121" i="158"/>
  <c r="T121" i="158"/>
  <c r="L121" i="158"/>
  <c r="Z51" i="166"/>
  <c r="W122" i="158"/>
  <c r="W138" i="167"/>
  <c r="V122" i="158"/>
  <c r="V123" i="158" s="1"/>
  <c r="V138" i="167"/>
  <c r="V139" i="167" s="1"/>
  <c r="S122" i="158"/>
  <c r="S138" i="167"/>
  <c r="R122" i="158"/>
  <c r="R123" i="158" s="1"/>
  <c r="R138" i="167"/>
  <c r="R139" i="167" s="1"/>
  <c r="Q122" i="158"/>
  <c r="Q138" i="167"/>
  <c r="P122" i="158"/>
  <c r="P138" i="167"/>
  <c r="O122" i="158"/>
  <c r="O138" i="167"/>
  <c r="N122" i="158"/>
  <c r="N138" i="167"/>
  <c r="N139" i="167" s="1"/>
  <c r="M122" i="158"/>
  <c r="M138" i="167"/>
  <c r="L122" i="158"/>
  <c r="L123" i="158" s="1"/>
  <c r="L138" i="167"/>
  <c r="K122" i="158"/>
  <c r="K138" i="167"/>
  <c r="J122" i="158"/>
  <c r="J138" i="167"/>
  <c r="J139" i="167" s="1"/>
  <c r="U122" i="158"/>
  <c r="U138" i="167"/>
  <c r="T122" i="158"/>
  <c r="T138" i="167"/>
  <c r="I117" i="167"/>
  <c r="J117" i="167"/>
  <c r="K117" i="167"/>
  <c r="L117" i="167"/>
  <c r="M117" i="167"/>
  <c r="N117" i="167"/>
  <c r="O117" i="167"/>
  <c r="P117" i="167"/>
  <c r="Q117" i="167"/>
  <c r="R117" i="167"/>
  <c r="T117" i="167"/>
  <c r="U117" i="167"/>
  <c r="V117" i="167"/>
  <c r="W117" i="167"/>
  <c r="W137" i="167"/>
  <c r="W121" i="158"/>
  <c r="U137" i="167"/>
  <c r="U121" i="158"/>
  <c r="S121" i="158"/>
  <c r="S137" i="167"/>
  <c r="Q137" i="167"/>
  <c r="Q121" i="158"/>
  <c r="O137" i="167"/>
  <c r="O121" i="158"/>
  <c r="M137" i="167"/>
  <c r="M121" i="158"/>
  <c r="K137" i="167"/>
  <c r="K121" i="158"/>
  <c r="I137" i="167"/>
  <c r="I121" i="158"/>
  <c r="P139" i="167"/>
  <c r="L139" i="167"/>
  <c r="AC27" i="166"/>
  <c r="K51" i="166"/>
  <c r="K21" i="165"/>
  <c r="M21" i="165"/>
  <c r="K103" i="158" s="1"/>
  <c r="O21" i="165"/>
  <c r="M103" i="158" s="1"/>
  <c r="Q21" i="165"/>
  <c r="O103" i="158" s="1"/>
  <c r="S21" i="165"/>
  <c r="Q103" i="158" s="1"/>
  <c r="U21" i="165"/>
  <c r="W21" i="165"/>
  <c r="U103" i="158" s="1"/>
  <c r="Y21" i="165"/>
  <c r="W103" i="158" s="1"/>
  <c r="W105" i="158" s="1"/>
  <c r="AA21" i="165"/>
  <c r="AA40" i="165" s="1"/>
  <c r="AC20" i="165"/>
  <c r="L21" i="165"/>
  <c r="J103" i="158" s="1"/>
  <c r="N21" i="165"/>
  <c r="L103" i="158" s="1"/>
  <c r="P21" i="165"/>
  <c r="N103" i="158" s="1"/>
  <c r="R21" i="165"/>
  <c r="P103" i="158" s="1"/>
  <c r="T21" i="165"/>
  <c r="R103" i="158" s="1"/>
  <c r="V21" i="165"/>
  <c r="T103" i="158" s="1"/>
  <c r="X21" i="165"/>
  <c r="V103" i="158" s="1"/>
  <c r="Z21" i="165"/>
  <c r="Z40" i="165" s="1"/>
  <c r="AB21" i="165"/>
  <c r="AB40" i="165" s="1"/>
  <c r="AC18" i="165"/>
  <c r="AC36" i="165"/>
  <c r="AC38" i="165"/>
  <c r="U39" i="165"/>
  <c r="S104" i="158" s="1"/>
  <c r="AB104" i="158" s="1"/>
  <c r="J123" i="158"/>
  <c r="Y51" i="166"/>
  <c r="X51" i="166"/>
  <c r="W51" i="166"/>
  <c r="V51" i="166"/>
  <c r="AC50" i="166"/>
  <c r="I122" i="158"/>
  <c r="AB122" i="158" s="1"/>
  <c r="U51" i="166"/>
  <c r="T51" i="166"/>
  <c r="S51" i="166"/>
  <c r="R51" i="166"/>
  <c r="Q51" i="166"/>
  <c r="P51" i="166"/>
  <c r="O51" i="166"/>
  <c r="N51" i="166"/>
  <c r="M51" i="166"/>
  <c r="L51" i="166"/>
  <c r="K40" i="165"/>
  <c r="AC11" i="165"/>
  <c r="AC30" i="165"/>
  <c r="AC16" i="114"/>
  <c r="AC15" i="114"/>
  <c r="AC59" i="107"/>
  <c r="X138" i="167" l="1"/>
  <c r="T139" i="167"/>
  <c r="N123" i="158"/>
  <c r="P123" i="158"/>
  <c r="AB121" i="158"/>
  <c r="T123" i="158"/>
  <c r="AC21" i="165"/>
  <c r="V105" i="158"/>
  <c r="T105" i="158"/>
  <c r="R105" i="158"/>
  <c r="P105" i="158"/>
  <c r="N105" i="158"/>
  <c r="L105" i="158"/>
  <c r="J105" i="158"/>
  <c r="U105" i="158"/>
  <c r="Q105" i="158"/>
  <c r="O105" i="158"/>
  <c r="M105" i="158"/>
  <c r="K105" i="158"/>
  <c r="K123" i="158"/>
  <c r="M123" i="158"/>
  <c r="O123" i="158"/>
  <c r="Q123" i="158"/>
  <c r="U123" i="158"/>
  <c r="W123" i="158"/>
  <c r="S116" i="167"/>
  <c r="S103" i="158"/>
  <c r="I116" i="167"/>
  <c r="I118" i="167" s="1"/>
  <c r="I103" i="158"/>
  <c r="X40" i="165"/>
  <c r="V116" i="167"/>
  <c r="V118" i="167" s="1"/>
  <c r="V40" i="165"/>
  <c r="T116" i="167"/>
  <c r="T118" i="167" s="1"/>
  <c r="T40" i="165"/>
  <c r="R116" i="167"/>
  <c r="R118" i="167" s="1"/>
  <c r="R40" i="165"/>
  <c r="P116" i="167"/>
  <c r="P40" i="165"/>
  <c r="N116" i="167"/>
  <c r="N118" i="167" s="1"/>
  <c r="N40" i="165"/>
  <c r="L116" i="167"/>
  <c r="L118" i="167" s="1"/>
  <c r="L40" i="165"/>
  <c r="J116" i="167"/>
  <c r="J118" i="167" s="1"/>
  <c r="Y40" i="165"/>
  <c r="W116" i="167"/>
  <c r="W118" i="167" s="1"/>
  <c r="W40" i="165"/>
  <c r="U116" i="167"/>
  <c r="S40" i="165"/>
  <c r="Q116" i="167"/>
  <c r="Q118" i="167" s="1"/>
  <c r="Q40" i="165"/>
  <c r="O116" i="167"/>
  <c r="O118" i="167" s="1"/>
  <c r="O40" i="165"/>
  <c r="M116" i="167"/>
  <c r="M118" i="167" s="1"/>
  <c r="M40" i="165"/>
  <c r="K116" i="167"/>
  <c r="K118" i="167" s="1"/>
  <c r="U118" i="167"/>
  <c r="P118" i="167"/>
  <c r="S105" i="158"/>
  <c r="S117" i="167"/>
  <c r="I139" i="167"/>
  <c r="X137" i="167"/>
  <c r="K139" i="167"/>
  <c r="M139" i="167"/>
  <c r="O139" i="167"/>
  <c r="Q139" i="167"/>
  <c r="S139" i="167"/>
  <c r="U139" i="167"/>
  <c r="W139" i="167"/>
  <c r="S123" i="158"/>
  <c r="AC51" i="166"/>
  <c r="AC39" i="165"/>
  <c r="U40" i="165"/>
  <c r="I123" i="158"/>
  <c r="AC42" i="136"/>
  <c r="AB103" i="158" l="1"/>
  <c r="AB123" i="158"/>
  <c r="AC40" i="165"/>
  <c r="X116" i="167"/>
  <c r="I105" i="158"/>
  <c r="AB105" i="158" s="1"/>
  <c r="S118" i="167"/>
  <c r="X118" i="167" s="1"/>
  <c r="X117" i="167"/>
  <c r="X139" i="167"/>
  <c r="AC20" i="136"/>
  <c r="AC26" i="137" l="1"/>
  <c r="AB59" i="159" l="1"/>
  <c r="AA59" i="159"/>
  <c r="Z59" i="159"/>
  <c r="Y59" i="159"/>
  <c r="X59" i="159"/>
  <c r="W59" i="159"/>
  <c r="V59" i="159"/>
  <c r="U59" i="159"/>
  <c r="T59" i="159"/>
  <c r="S59" i="159"/>
  <c r="R59" i="159"/>
  <c r="Q59" i="159"/>
  <c r="P59" i="159"/>
  <c r="O59" i="159"/>
  <c r="N59" i="159"/>
  <c r="M59" i="159"/>
  <c r="L59" i="159"/>
  <c r="K59" i="159"/>
  <c r="AC58" i="159"/>
  <c r="AB49" i="110"/>
  <c r="AA49" i="110"/>
  <c r="Z49" i="110"/>
  <c r="Y49" i="110"/>
  <c r="X49" i="110"/>
  <c r="W49" i="110"/>
  <c r="V49" i="110"/>
  <c r="U49" i="110"/>
  <c r="T49" i="110"/>
  <c r="S49" i="110"/>
  <c r="R49" i="110"/>
  <c r="Q49" i="110"/>
  <c r="P49" i="110"/>
  <c r="O49" i="110"/>
  <c r="N49" i="110"/>
  <c r="M49" i="110"/>
  <c r="L49" i="110"/>
  <c r="K49" i="110"/>
  <c r="AC20" i="139"/>
  <c r="AB28" i="139"/>
  <c r="AA28" i="139"/>
  <c r="Z28" i="139"/>
  <c r="Y28" i="139"/>
  <c r="X28" i="139"/>
  <c r="W28" i="139"/>
  <c r="V28" i="139"/>
  <c r="U28" i="139"/>
  <c r="T28" i="139"/>
  <c r="S28" i="139"/>
  <c r="R28" i="139"/>
  <c r="Q28" i="139"/>
  <c r="P28" i="139"/>
  <c r="O28" i="139"/>
  <c r="N28" i="139"/>
  <c r="M28" i="139"/>
  <c r="L28" i="139"/>
  <c r="K28" i="139"/>
  <c r="AC36" i="164" l="1"/>
  <c r="AC32" i="114" l="1"/>
  <c r="AC64" i="45" l="1"/>
  <c r="AC46" i="160" l="1"/>
  <c r="AB38" i="164"/>
  <c r="AA38" i="164"/>
  <c r="Z38" i="164"/>
  <c r="Y38" i="164"/>
  <c r="X38" i="164"/>
  <c r="W38" i="164"/>
  <c r="V38" i="164"/>
  <c r="U38" i="164"/>
  <c r="T38" i="164"/>
  <c r="S38" i="164"/>
  <c r="R38" i="164"/>
  <c r="Q38" i="164"/>
  <c r="P38" i="164"/>
  <c r="O38" i="164"/>
  <c r="N38" i="164"/>
  <c r="M38" i="164"/>
  <c r="L38" i="164"/>
  <c r="K38" i="164"/>
  <c r="AC37" i="164"/>
  <c r="AC35" i="164"/>
  <c r="AB34" i="164"/>
  <c r="AB39" i="164" s="1"/>
  <c r="AA34" i="164"/>
  <c r="AA39" i="164" s="1"/>
  <c r="Z34" i="164"/>
  <c r="Z39" i="164" s="1"/>
  <c r="Y34" i="164"/>
  <c r="Y39" i="164" s="1"/>
  <c r="X34" i="164"/>
  <c r="X39" i="164" s="1"/>
  <c r="W34" i="164"/>
  <c r="W39" i="164" s="1"/>
  <c r="V34" i="164"/>
  <c r="V39" i="164" s="1"/>
  <c r="U34" i="164"/>
  <c r="U39" i="164" s="1"/>
  <c r="T34" i="164"/>
  <c r="T39" i="164" s="1"/>
  <c r="S34" i="164"/>
  <c r="S39" i="164" s="1"/>
  <c r="R34" i="164"/>
  <c r="R39" i="164" s="1"/>
  <c r="Q34" i="164"/>
  <c r="Q39" i="164" s="1"/>
  <c r="P34" i="164"/>
  <c r="P39" i="164" s="1"/>
  <c r="O34" i="164"/>
  <c r="O39" i="164" s="1"/>
  <c r="N34" i="164"/>
  <c r="N39" i="164" s="1"/>
  <c r="M34" i="164"/>
  <c r="M39" i="164" s="1"/>
  <c r="L34" i="164"/>
  <c r="L39" i="164" s="1"/>
  <c r="K34" i="164"/>
  <c r="K39" i="164" s="1"/>
  <c r="AC33" i="164"/>
  <c r="AC32" i="164"/>
  <c r="AC31" i="164"/>
  <c r="AC30" i="164"/>
  <c r="AC29" i="164"/>
  <c r="AC26" i="164"/>
  <c r="AC25" i="164"/>
  <c r="AC24" i="164"/>
  <c r="AC23" i="164"/>
  <c r="AB22" i="164"/>
  <c r="AA22" i="164"/>
  <c r="Z22" i="164"/>
  <c r="Y22" i="164"/>
  <c r="X22" i="164"/>
  <c r="W22" i="164"/>
  <c r="V22" i="164"/>
  <c r="U22" i="164"/>
  <c r="T22" i="164"/>
  <c r="S22" i="164"/>
  <c r="R22" i="164"/>
  <c r="Q22" i="164"/>
  <c r="P22" i="164"/>
  <c r="O22" i="164"/>
  <c r="N22" i="164"/>
  <c r="M22" i="164"/>
  <c r="L22" i="164"/>
  <c r="K22" i="164"/>
  <c r="AC21" i="164"/>
  <c r="AC20" i="164"/>
  <c r="AC19" i="164"/>
  <c r="AC18" i="164"/>
  <c r="AC17" i="164"/>
  <c r="AC16" i="164"/>
  <c r="AC15" i="164"/>
  <c r="AC14" i="164"/>
  <c r="AB13" i="164"/>
  <c r="AB27" i="164" s="1"/>
  <c r="AA13" i="164"/>
  <c r="AA27" i="164" s="1"/>
  <c r="Z13" i="164"/>
  <c r="Y13" i="164"/>
  <c r="X13" i="164"/>
  <c r="X27" i="164" s="1"/>
  <c r="V82" i="158" s="1"/>
  <c r="W13" i="164"/>
  <c r="W27" i="164" s="1"/>
  <c r="U82" i="158" s="1"/>
  <c r="V13" i="164"/>
  <c r="U13" i="164"/>
  <c r="T13" i="164"/>
  <c r="T27" i="164" s="1"/>
  <c r="R82" i="158" s="1"/>
  <c r="S13" i="164"/>
  <c r="S27" i="164" s="1"/>
  <c r="Q82" i="158" s="1"/>
  <c r="R13" i="164"/>
  <c r="Q13" i="164"/>
  <c r="P13" i="164"/>
  <c r="P27" i="164" s="1"/>
  <c r="N82" i="158" s="1"/>
  <c r="O13" i="164"/>
  <c r="O27" i="164" s="1"/>
  <c r="M82" i="158" s="1"/>
  <c r="N13" i="164"/>
  <c r="M13" i="164"/>
  <c r="L13" i="164"/>
  <c r="L27" i="164" s="1"/>
  <c r="J82" i="158" s="1"/>
  <c r="K13" i="164"/>
  <c r="K27" i="164" s="1"/>
  <c r="I82" i="158" s="1"/>
  <c r="AC12" i="164"/>
  <c r="AC11" i="164"/>
  <c r="AC10" i="164"/>
  <c r="AC9" i="164"/>
  <c r="AC8" i="164"/>
  <c r="AC6" i="164"/>
  <c r="U27" i="164" l="1"/>
  <c r="S82" i="158" s="1"/>
  <c r="Y27" i="164"/>
  <c r="W82" i="158" s="1"/>
  <c r="M27" i="164"/>
  <c r="K82" i="158" s="1"/>
  <c r="AB82" i="158" s="1"/>
  <c r="Q27" i="164"/>
  <c r="O82" i="158" s="1"/>
  <c r="N27" i="164"/>
  <c r="L82" i="158" s="1"/>
  <c r="R27" i="164"/>
  <c r="P82" i="158" s="1"/>
  <c r="V27" i="164"/>
  <c r="T82" i="158" s="1"/>
  <c r="Z27" i="164"/>
  <c r="Z40" i="164" s="1"/>
  <c r="AC13" i="164"/>
  <c r="AC34" i="164"/>
  <c r="J83" i="158"/>
  <c r="J84" i="167"/>
  <c r="J85" i="167" s="1"/>
  <c r="K83" i="158"/>
  <c r="K84" i="167"/>
  <c r="K85" i="167" s="1"/>
  <c r="L83" i="158"/>
  <c r="L84" i="167"/>
  <c r="L85" i="167" s="1"/>
  <c r="M83" i="158"/>
  <c r="M84" i="167"/>
  <c r="M85" i="167" s="1"/>
  <c r="N83" i="158"/>
  <c r="N84" i="167"/>
  <c r="N85" i="167" s="1"/>
  <c r="O83" i="158"/>
  <c r="O84" i="167"/>
  <c r="O85" i="167" s="1"/>
  <c r="P83" i="158"/>
  <c r="P84" i="167"/>
  <c r="P85" i="167" s="1"/>
  <c r="Q83" i="158"/>
  <c r="Q84" i="167"/>
  <c r="Q85" i="167" s="1"/>
  <c r="R83" i="158"/>
  <c r="R84" i="167"/>
  <c r="R85" i="167" s="1"/>
  <c r="S83" i="158"/>
  <c r="S84" i="167"/>
  <c r="S85" i="167" s="1"/>
  <c r="T83" i="158"/>
  <c r="T84" i="167"/>
  <c r="T85" i="167" s="1"/>
  <c r="U83" i="158"/>
  <c r="U84" i="167"/>
  <c r="U85" i="167" s="1"/>
  <c r="V83" i="158"/>
  <c r="V84" i="167"/>
  <c r="V85" i="167" s="1"/>
  <c r="W83" i="158"/>
  <c r="W84" i="167"/>
  <c r="W85" i="167" s="1"/>
  <c r="AC22" i="164"/>
  <c r="M40" i="164"/>
  <c r="O40" i="164"/>
  <c r="S40" i="164"/>
  <c r="U40" i="164"/>
  <c r="W40" i="164"/>
  <c r="Y40" i="164"/>
  <c r="AA40" i="164"/>
  <c r="L40" i="164"/>
  <c r="N40" i="164"/>
  <c r="P40" i="164"/>
  <c r="R40" i="164"/>
  <c r="T40" i="164"/>
  <c r="V40" i="164"/>
  <c r="X40" i="164"/>
  <c r="AB40" i="164"/>
  <c r="AC38" i="164"/>
  <c r="AC39" i="164"/>
  <c r="AC27" i="164"/>
  <c r="Q40" i="164" l="1"/>
  <c r="I83" i="158"/>
  <c r="AB83" i="158" s="1"/>
  <c r="I84" i="167"/>
  <c r="K40" i="164"/>
  <c r="AC40" i="164" s="1"/>
  <c r="AB50" i="160"/>
  <c r="AA50" i="160"/>
  <c r="Z50" i="160"/>
  <c r="Y50" i="160"/>
  <c r="X50" i="160"/>
  <c r="W50" i="160"/>
  <c r="V50" i="160"/>
  <c r="U50" i="160"/>
  <c r="T50" i="160"/>
  <c r="S50" i="160"/>
  <c r="R50" i="160"/>
  <c r="Q50" i="160"/>
  <c r="P50" i="160"/>
  <c r="O50" i="160"/>
  <c r="N50" i="160"/>
  <c r="M50" i="160"/>
  <c r="L50" i="160"/>
  <c r="K50" i="160"/>
  <c r="AC45" i="160"/>
  <c r="AC44" i="160"/>
  <c r="AC43" i="160"/>
  <c r="AC42" i="160"/>
  <c r="I85" i="167" l="1"/>
  <c r="X85" i="167" s="1"/>
  <c r="X84" i="167"/>
  <c r="AC38" i="160"/>
  <c r="AC37" i="160" l="1"/>
  <c r="AB53" i="160"/>
  <c r="AA53" i="160"/>
  <c r="Z53" i="160"/>
  <c r="Y53" i="160"/>
  <c r="X53" i="160"/>
  <c r="W53" i="160"/>
  <c r="V53" i="160"/>
  <c r="U53" i="160"/>
  <c r="T53" i="160"/>
  <c r="S53" i="160"/>
  <c r="R53" i="160"/>
  <c r="Q53" i="160"/>
  <c r="P53" i="160"/>
  <c r="O53" i="160"/>
  <c r="N53" i="160"/>
  <c r="M53" i="160"/>
  <c r="L53" i="160"/>
  <c r="K53" i="160"/>
  <c r="AC50" i="160"/>
  <c r="AC49" i="160"/>
  <c r="AC48" i="160"/>
  <c r="AB41" i="160"/>
  <c r="AA41" i="160"/>
  <c r="Z41" i="160"/>
  <c r="Y41" i="160"/>
  <c r="X41" i="160"/>
  <c r="W41" i="160"/>
  <c r="V41" i="160"/>
  <c r="U41" i="160"/>
  <c r="T41" i="160"/>
  <c r="S41" i="160"/>
  <c r="R41" i="160"/>
  <c r="Q41" i="160"/>
  <c r="P41" i="160"/>
  <c r="O41" i="160"/>
  <c r="N41" i="160"/>
  <c r="M41" i="160"/>
  <c r="L41" i="160"/>
  <c r="K41" i="160"/>
  <c r="AC40" i="160"/>
  <c r="AC39" i="160"/>
  <c r="AC36" i="160"/>
  <c r="AC35" i="160"/>
  <c r="AC34" i="160"/>
  <c r="AC33" i="160"/>
  <c r="AC31" i="160"/>
  <c r="AC30" i="160"/>
  <c r="AC27" i="160"/>
  <c r="AC26" i="160"/>
  <c r="AC25" i="160"/>
  <c r="AC24" i="160"/>
  <c r="AB23" i="160"/>
  <c r="AA23" i="160"/>
  <c r="Z23" i="160"/>
  <c r="Y23" i="160"/>
  <c r="X23" i="160"/>
  <c r="W23" i="160"/>
  <c r="V23" i="160"/>
  <c r="U23" i="160"/>
  <c r="T23" i="160"/>
  <c r="S23" i="160"/>
  <c r="R23" i="160"/>
  <c r="Q23" i="160"/>
  <c r="P23" i="160"/>
  <c r="O23" i="160"/>
  <c r="N23" i="160"/>
  <c r="M23" i="160"/>
  <c r="L23" i="160"/>
  <c r="K23" i="160"/>
  <c r="AC22" i="160"/>
  <c r="AC21" i="160"/>
  <c r="AC20" i="160"/>
  <c r="AC19" i="160"/>
  <c r="AC16" i="160"/>
  <c r="AC15" i="160"/>
  <c r="AC14" i="160"/>
  <c r="AB13" i="160"/>
  <c r="AA13" i="160"/>
  <c r="Z13" i="160"/>
  <c r="Y13" i="160"/>
  <c r="X13" i="160"/>
  <c r="W13" i="160"/>
  <c r="V13" i="160"/>
  <c r="U13" i="160"/>
  <c r="T13" i="160"/>
  <c r="S13" i="160"/>
  <c r="R13" i="160"/>
  <c r="Q13" i="160"/>
  <c r="P13" i="160"/>
  <c r="O13" i="160"/>
  <c r="N13" i="160"/>
  <c r="M13" i="160"/>
  <c r="L13" i="160"/>
  <c r="K13" i="160"/>
  <c r="AC12" i="160"/>
  <c r="AC11" i="160"/>
  <c r="AC53" i="160" l="1"/>
  <c r="AC13" i="160"/>
  <c r="K28" i="160"/>
  <c r="M28" i="160"/>
  <c r="K104" i="167" s="1"/>
  <c r="O28" i="160"/>
  <c r="M104" i="167" s="1"/>
  <c r="Q28" i="160"/>
  <c r="O104" i="167" s="1"/>
  <c r="S28" i="160"/>
  <c r="Q104" i="167" s="1"/>
  <c r="U28" i="160"/>
  <c r="S104" i="167" s="1"/>
  <c r="W28" i="160"/>
  <c r="U104" i="167" s="1"/>
  <c r="Y28" i="160"/>
  <c r="W104" i="167" s="1"/>
  <c r="AA28" i="160"/>
  <c r="I104" i="167"/>
  <c r="L28" i="160"/>
  <c r="J104" i="167" s="1"/>
  <c r="N28" i="160"/>
  <c r="L104" i="167" s="1"/>
  <c r="P28" i="160"/>
  <c r="N104" i="167" s="1"/>
  <c r="R28" i="160"/>
  <c r="P104" i="167" s="1"/>
  <c r="T28" i="160"/>
  <c r="R104" i="167" s="1"/>
  <c r="V28" i="160"/>
  <c r="T104" i="167" s="1"/>
  <c r="X28" i="160"/>
  <c r="V104" i="167" s="1"/>
  <c r="Z28" i="160"/>
  <c r="AB28" i="160"/>
  <c r="AC23" i="160"/>
  <c r="K54" i="160"/>
  <c r="I105" i="167" s="1"/>
  <c r="L54" i="160"/>
  <c r="M54" i="160"/>
  <c r="N54" i="160"/>
  <c r="O54" i="160"/>
  <c r="P54" i="160"/>
  <c r="Q54" i="160"/>
  <c r="R54" i="160"/>
  <c r="S54" i="160"/>
  <c r="T54" i="160"/>
  <c r="U54" i="160"/>
  <c r="V54" i="160"/>
  <c r="W54" i="160"/>
  <c r="X54" i="160"/>
  <c r="Y54" i="160"/>
  <c r="Z54" i="160"/>
  <c r="AA54" i="160"/>
  <c r="AA55" i="160" s="1"/>
  <c r="AB54" i="160"/>
  <c r="S55" i="160"/>
  <c r="AC41" i="160"/>
  <c r="Z55" i="160" l="1"/>
  <c r="Y55" i="160"/>
  <c r="K55" i="160"/>
  <c r="W93" i="158"/>
  <c r="W105" i="167"/>
  <c r="W106" i="167" s="1"/>
  <c r="U93" i="158"/>
  <c r="U105" i="167"/>
  <c r="U106" i="167" s="1"/>
  <c r="S93" i="158"/>
  <c r="S105" i="167"/>
  <c r="S106" i="167" s="1"/>
  <c r="Q105" i="167"/>
  <c r="Q106" i="167" s="1"/>
  <c r="O93" i="158"/>
  <c r="O105" i="167"/>
  <c r="O106" i="167" s="1"/>
  <c r="M105" i="167"/>
  <c r="M106" i="167" s="1"/>
  <c r="K93" i="158"/>
  <c r="K105" i="167"/>
  <c r="K106" i="167" s="1"/>
  <c r="I106" i="167"/>
  <c r="X104" i="167"/>
  <c r="AC28" i="160"/>
  <c r="W55" i="160"/>
  <c r="O55" i="160"/>
  <c r="AB55" i="160"/>
  <c r="V105" i="167"/>
  <c r="V106" i="167" s="1"/>
  <c r="T93" i="158"/>
  <c r="T105" i="167"/>
  <c r="T106" i="167" s="1"/>
  <c r="R105" i="167"/>
  <c r="R106" i="167" s="1"/>
  <c r="P93" i="158"/>
  <c r="P105" i="167"/>
  <c r="P106" i="167" s="1"/>
  <c r="N105" i="167"/>
  <c r="N106" i="167" s="1"/>
  <c r="L93" i="158"/>
  <c r="L105" i="167"/>
  <c r="L106" i="167" s="1"/>
  <c r="J105" i="167"/>
  <c r="Q93" i="158"/>
  <c r="M93" i="158"/>
  <c r="U55" i="160"/>
  <c r="Q55" i="160"/>
  <c r="M55" i="160"/>
  <c r="V55" i="160"/>
  <c r="R55" i="160"/>
  <c r="N55" i="160"/>
  <c r="V93" i="158"/>
  <c r="R93" i="158"/>
  <c r="N93" i="158"/>
  <c r="J93" i="158"/>
  <c r="AC54" i="160"/>
  <c r="X55" i="160"/>
  <c r="T55" i="160"/>
  <c r="P55" i="160"/>
  <c r="L55" i="160"/>
  <c r="I93" i="158"/>
  <c r="AC70" i="45"/>
  <c r="AC69" i="45"/>
  <c r="AC68" i="45"/>
  <c r="AC67" i="45"/>
  <c r="AC31" i="45"/>
  <c r="AC30" i="45"/>
  <c r="AC29" i="45"/>
  <c r="AC28" i="45"/>
  <c r="AC29" i="107"/>
  <c r="AC28" i="107"/>
  <c r="AC27" i="107"/>
  <c r="AC26" i="107"/>
  <c r="AC25" i="107"/>
  <c r="AC7" i="107"/>
  <c r="AC8" i="107"/>
  <c r="AC9" i="107"/>
  <c r="AC10" i="107"/>
  <c r="AC11" i="107"/>
  <c r="AC12" i="107"/>
  <c r="AC13" i="107"/>
  <c r="AC14" i="107"/>
  <c r="AC15" i="107"/>
  <c r="AC16" i="107"/>
  <c r="AC17" i="107"/>
  <c r="AC18" i="107"/>
  <c r="AC19" i="107"/>
  <c r="AC20" i="107"/>
  <c r="AC21" i="107"/>
  <c r="K22" i="107"/>
  <c r="L22" i="107"/>
  <c r="M22" i="107"/>
  <c r="N22" i="107"/>
  <c r="O22" i="107"/>
  <c r="P22" i="107"/>
  <c r="Q22" i="107"/>
  <c r="R22" i="107"/>
  <c r="S22" i="107"/>
  <c r="T22" i="107"/>
  <c r="U22" i="107"/>
  <c r="V22" i="107"/>
  <c r="W22" i="107"/>
  <c r="X22" i="107"/>
  <c r="Y22" i="107"/>
  <c r="Z22" i="107"/>
  <c r="AA22" i="107"/>
  <c r="AB22" i="107"/>
  <c r="AC23" i="107"/>
  <c r="AC24" i="107"/>
  <c r="K30" i="107"/>
  <c r="L30" i="107"/>
  <c r="M30" i="107"/>
  <c r="N30" i="107"/>
  <c r="O30" i="107"/>
  <c r="P30" i="107"/>
  <c r="Q30" i="107"/>
  <c r="R30" i="107"/>
  <c r="S30" i="107"/>
  <c r="T30" i="107"/>
  <c r="U30" i="107"/>
  <c r="V30" i="107"/>
  <c r="W30" i="107"/>
  <c r="X30" i="107"/>
  <c r="Y30" i="107"/>
  <c r="Z30" i="107"/>
  <c r="AA30" i="107"/>
  <c r="AB30" i="107"/>
  <c r="AC31" i="107"/>
  <c r="AC32" i="107"/>
  <c r="K33" i="107"/>
  <c r="L33" i="107"/>
  <c r="M33" i="107"/>
  <c r="N33" i="107"/>
  <c r="N34" i="107" s="1"/>
  <c r="O33" i="107"/>
  <c r="P33" i="107"/>
  <c r="Q33" i="107"/>
  <c r="R33" i="107"/>
  <c r="S33" i="107"/>
  <c r="T33" i="107"/>
  <c r="U33" i="107"/>
  <c r="V33" i="107"/>
  <c r="V34" i="107" s="1"/>
  <c r="W33" i="107"/>
  <c r="X33" i="107"/>
  <c r="Y33" i="107"/>
  <c r="Z33" i="107"/>
  <c r="AA33" i="107"/>
  <c r="AB33" i="107"/>
  <c r="AC73" i="107"/>
  <c r="AC46" i="106"/>
  <c r="AB93" i="158" l="1"/>
  <c r="AC22" i="107"/>
  <c r="AC30" i="107"/>
  <c r="AB34" i="107"/>
  <c r="AC55" i="160"/>
  <c r="Z34" i="107"/>
  <c r="R34" i="107"/>
  <c r="X105" i="167"/>
  <c r="J106" i="167"/>
  <c r="X106" i="167" s="1"/>
  <c r="T50" i="167"/>
  <c r="P50" i="167"/>
  <c r="L50" i="167"/>
  <c r="X34" i="107"/>
  <c r="T34" i="107"/>
  <c r="P34" i="107"/>
  <c r="AA34" i="107"/>
  <c r="Y34" i="107"/>
  <c r="W34" i="107"/>
  <c r="S34" i="107"/>
  <c r="Q34" i="107"/>
  <c r="O34" i="107"/>
  <c r="M34" i="107"/>
  <c r="U34" i="107"/>
  <c r="K34" i="107"/>
  <c r="I50" i="167" s="1"/>
  <c r="L34" i="107"/>
  <c r="AC33" i="107"/>
  <c r="AC34" i="107" l="1"/>
  <c r="J50" i="167"/>
  <c r="S50" i="167"/>
  <c r="K50" i="167"/>
  <c r="M50" i="167"/>
  <c r="O50" i="167"/>
  <c r="Q50" i="167"/>
  <c r="U50" i="167"/>
  <c r="W50" i="167"/>
  <c r="N50" i="167"/>
  <c r="R50" i="167"/>
  <c r="V50" i="167"/>
  <c r="AC6" i="145"/>
  <c r="X50" i="167" l="1"/>
  <c r="AC48" i="128"/>
  <c r="AC47" i="128"/>
  <c r="AC40" i="128"/>
  <c r="AC39" i="128"/>
  <c r="AC44" i="103" l="1"/>
  <c r="AC43" i="103"/>
  <c r="AC46" i="159" l="1"/>
  <c r="AC37" i="145"/>
  <c r="AC78" i="107"/>
  <c r="AC41" i="106"/>
  <c r="AC60" i="107"/>
  <c r="L66" i="159" l="1"/>
  <c r="K66" i="159"/>
  <c r="AC59" i="159"/>
  <c r="AC57" i="159"/>
  <c r="AB56" i="159"/>
  <c r="AB65" i="159" s="1"/>
  <c r="AB66" i="159" s="1"/>
  <c r="AA56" i="159"/>
  <c r="AA65" i="159" s="1"/>
  <c r="AA66" i="159" s="1"/>
  <c r="Z56" i="159"/>
  <c r="Z65" i="159" s="1"/>
  <c r="Z66" i="159" s="1"/>
  <c r="Y56" i="159"/>
  <c r="Y65" i="159" s="1"/>
  <c r="Y66" i="159" s="1"/>
  <c r="X56" i="159"/>
  <c r="X65" i="159" s="1"/>
  <c r="X66" i="159" s="1"/>
  <c r="W56" i="159"/>
  <c r="W65" i="159" s="1"/>
  <c r="W66" i="159" s="1"/>
  <c r="V56" i="159"/>
  <c r="V65" i="159" s="1"/>
  <c r="V66" i="159" s="1"/>
  <c r="U56" i="159"/>
  <c r="U65" i="159" s="1"/>
  <c r="U66" i="159" s="1"/>
  <c r="T56" i="159"/>
  <c r="T65" i="159" s="1"/>
  <c r="T66" i="159" s="1"/>
  <c r="S56" i="159"/>
  <c r="S65" i="159" s="1"/>
  <c r="S66" i="159" s="1"/>
  <c r="R56" i="159"/>
  <c r="R65" i="159" s="1"/>
  <c r="R66" i="159" s="1"/>
  <c r="Q56" i="159"/>
  <c r="Q65" i="159" s="1"/>
  <c r="Q66" i="159" s="1"/>
  <c r="P56" i="159"/>
  <c r="O56" i="159"/>
  <c r="O65" i="159" s="1"/>
  <c r="O66" i="159" s="1"/>
  <c r="N56" i="159"/>
  <c r="N65" i="159" s="1"/>
  <c r="N66" i="159" s="1"/>
  <c r="M56" i="159"/>
  <c r="M65" i="159" s="1"/>
  <c r="M66" i="159" s="1"/>
  <c r="L56" i="159"/>
  <c r="K56" i="159"/>
  <c r="AC55" i="159"/>
  <c r="AC53" i="159"/>
  <c r="AC52" i="159"/>
  <c r="AC51" i="159"/>
  <c r="AC50" i="159"/>
  <c r="AC49" i="159"/>
  <c r="AB48" i="159"/>
  <c r="AB60" i="159" s="1"/>
  <c r="AA48" i="159"/>
  <c r="AA60" i="159" s="1"/>
  <c r="Z48" i="159"/>
  <c r="Z60" i="159" s="1"/>
  <c r="Y48" i="159"/>
  <c r="Y60" i="159" s="1"/>
  <c r="W53" i="158" s="1"/>
  <c r="X48" i="159"/>
  <c r="X60" i="159" s="1"/>
  <c r="V53" i="158" s="1"/>
  <c r="W48" i="159"/>
  <c r="W60" i="159" s="1"/>
  <c r="U53" i="158" s="1"/>
  <c r="V48" i="159"/>
  <c r="V60" i="159" s="1"/>
  <c r="T53" i="158" s="1"/>
  <c r="U48" i="159"/>
  <c r="U60" i="159" s="1"/>
  <c r="S53" i="158" s="1"/>
  <c r="T48" i="159"/>
  <c r="T60" i="159" s="1"/>
  <c r="R53" i="158" s="1"/>
  <c r="S48" i="159"/>
  <c r="S60" i="159" s="1"/>
  <c r="Q53" i="158" s="1"/>
  <c r="R48" i="159"/>
  <c r="R60" i="159" s="1"/>
  <c r="P53" i="158" s="1"/>
  <c r="Q48" i="159"/>
  <c r="Q60" i="159" s="1"/>
  <c r="O53" i="158" s="1"/>
  <c r="P48" i="159"/>
  <c r="P60" i="159" s="1"/>
  <c r="N53" i="158" s="1"/>
  <c r="O48" i="159"/>
  <c r="O60" i="159" s="1"/>
  <c r="M53" i="158" s="1"/>
  <c r="N48" i="159"/>
  <c r="N60" i="159" s="1"/>
  <c r="L53" i="158" s="1"/>
  <c r="M48" i="159"/>
  <c r="M60" i="159" s="1"/>
  <c r="K53" i="158" s="1"/>
  <c r="L48" i="159"/>
  <c r="L60" i="159" s="1"/>
  <c r="J53" i="158" s="1"/>
  <c r="K48" i="159"/>
  <c r="K60" i="159" s="1"/>
  <c r="AC47" i="159"/>
  <c r="AC45" i="159"/>
  <c r="AC44" i="159"/>
  <c r="AC42" i="159"/>
  <c r="AB38" i="159"/>
  <c r="AA38" i="159"/>
  <c r="Z38" i="159"/>
  <c r="Y38" i="159"/>
  <c r="X38" i="159"/>
  <c r="W38" i="159"/>
  <c r="V38" i="159"/>
  <c r="U38" i="159"/>
  <c r="T38" i="159"/>
  <c r="S38" i="159"/>
  <c r="R38" i="159"/>
  <c r="Q38" i="159"/>
  <c r="P38" i="159"/>
  <c r="O38" i="159"/>
  <c r="N38" i="159"/>
  <c r="M38" i="159"/>
  <c r="L38" i="159"/>
  <c r="K38" i="159"/>
  <c r="AC37" i="159"/>
  <c r="AC36" i="159"/>
  <c r="AC35" i="159"/>
  <c r="AC34" i="159"/>
  <c r="AB33" i="159"/>
  <c r="AA33" i="159"/>
  <c r="Z33" i="159"/>
  <c r="Y33" i="159"/>
  <c r="X33" i="159"/>
  <c r="W33" i="159"/>
  <c r="V33" i="159"/>
  <c r="U33" i="159"/>
  <c r="T33" i="159"/>
  <c r="S33" i="159"/>
  <c r="R33" i="159"/>
  <c r="Q33" i="159"/>
  <c r="P33" i="159"/>
  <c r="O33" i="159"/>
  <c r="N33" i="159"/>
  <c r="M33" i="159"/>
  <c r="L33" i="159"/>
  <c r="K33" i="159"/>
  <c r="AC32" i="159"/>
  <c r="AC31" i="159"/>
  <c r="AC30" i="159"/>
  <c r="AC29" i="159"/>
  <c r="AC28" i="159"/>
  <c r="AC27" i="159"/>
  <c r="AC26" i="159"/>
  <c r="AC25" i="159"/>
  <c r="AC24" i="159"/>
  <c r="AC23" i="159"/>
  <c r="AC22" i="159"/>
  <c r="AC21" i="159"/>
  <c r="AC20" i="159"/>
  <c r="AC19" i="159"/>
  <c r="AC18" i="159"/>
  <c r="AC17" i="159"/>
  <c r="AC16" i="159"/>
  <c r="AB15" i="159"/>
  <c r="AA15" i="159"/>
  <c r="Z15" i="159"/>
  <c r="Y15" i="159"/>
  <c r="X15" i="159"/>
  <c r="W15" i="159"/>
  <c r="V15" i="159"/>
  <c r="U15" i="159"/>
  <c r="T15" i="159"/>
  <c r="S15" i="159"/>
  <c r="R15" i="159"/>
  <c r="Q15" i="159"/>
  <c r="P15" i="159"/>
  <c r="O15" i="159"/>
  <c r="N15" i="159"/>
  <c r="M15" i="159"/>
  <c r="L15" i="159"/>
  <c r="K15" i="159"/>
  <c r="AC14" i="159"/>
  <c r="AC13" i="159"/>
  <c r="AC12" i="159"/>
  <c r="AC11" i="159"/>
  <c r="AC10" i="159"/>
  <c r="AC9" i="159"/>
  <c r="AC8" i="159"/>
  <c r="AC7" i="159"/>
  <c r="AC6" i="159"/>
  <c r="AB51" i="106"/>
  <c r="AA51" i="106"/>
  <c r="Z51" i="106"/>
  <c r="Y51" i="106"/>
  <c r="X51" i="106"/>
  <c r="W51" i="106"/>
  <c r="V51" i="106"/>
  <c r="U51" i="106"/>
  <c r="T51" i="106"/>
  <c r="S51" i="106"/>
  <c r="R51" i="106"/>
  <c r="Q51" i="106"/>
  <c r="P51" i="106"/>
  <c r="O51" i="106"/>
  <c r="N51" i="106"/>
  <c r="M51" i="106"/>
  <c r="L51" i="106"/>
  <c r="K51" i="106"/>
  <c r="AC50" i="106"/>
  <c r="K39" i="159" l="1"/>
  <c r="I86" i="167" s="1"/>
  <c r="M39" i="159"/>
  <c r="M61" i="159" s="1"/>
  <c r="O39" i="159"/>
  <c r="M52" i="158" s="1"/>
  <c r="Q39" i="159"/>
  <c r="O52" i="158" s="1"/>
  <c r="S39" i="159"/>
  <c r="S61" i="159" s="1"/>
  <c r="U39" i="159"/>
  <c r="U61" i="159" s="1"/>
  <c r="W39" i="159"/>
  <c r="U52" i="158" s="1"/>
  <c r="Y39" i="159"/>
  <c r="Y61" i="159" s="1"/>
  <c r="AA39" i="159"/>
  <c r="AA61" i="159" s="1"/>
  <c r="I87" i="167"/>
  <c r="I53" i="158"/>
  <c r="O61" i="159"/>
  <c r="M86" i="167"/>
  <c r="W61" i="159"/>
  <c r="U86" i="167"/>
  <c r="Q61" i="159"/>
  <c r="K87" i="167"/>
  <c r="N87" i="167"/>
  <c r="O87" i="167"/>
  <c r="P87" i="167"/>
  <c r="Q87" i="167"/>
  <c r="R87" i="167"/>
  <c r="T87" i="167"/>
  <c r="U87" i="167"/>
  <c r="V87" i="167"/>
  <c r="W87" i="167"/>
  <c r="S87" i="167"/>
  <c r="M87" i="167"/>
  <c r="L87" i="167"/>
  <c r="J87" i="167"/>
  <c r="L39" i="159"/>
  <c r="N39" i="159"/>
  <c r="P39" i="159"/>
  <c r="R39" i="159"/>
  <c r="T39" i="159"/>
  <c r="V39" i="159"/>
  <c r="X39" i="159"/>
  <c r="Z39" i="159"/>
  <c r="Z61" i="159" s="1"/>
  <c r="AB39" i="159"/>
  <c r="AB61" i="159" s="1"/>
  <c r="AC33" i="159"/>
  <c r="AC38" i="159"/>
  <c r="AC60" i="159"/>
  <c r="AC56" i="159"/>
  <c r="I84" i="158"/>
  <c r="AC15" i="159"/>
  <c r="AC48" i="159"/>
  <c r="I52" i="158" l="1"/>
  <c r="S52" i="158"/>
  <c r="Q52" i="158"/>
  <c r="I88" i="167"/>
  <c r="AB53" i="158"/>
  <c r="K61" i="159"/>
  <c r="Q86" i="167"/>
  <c r="X87" i="167"/>
  <c r="O86" i="167"/>
  <c r="W52" i="158"/>
  <c r="W54" i="158" s="1"/>
  <c r="K52" i="158"/>
  <c r="U54" i="158"/>
  <c r="Q54" i="158"/>
  <c r="M54" i="158"/>
  <c r="K54" i="158"/>
  <c r="I54" i="158"/>
  <c r="O54" i="158"/>
  <c r="S86" i="167"/>
  <c r="W86" i="167"/>
  <c r="K86" i="167"/>
  <c r="K88" i="167" s="1"/>
  <c r="X61" i="159"/>
  <c r="V52" i="158"/>
  <c r="V86" i="167"/>
  <c r="V88" i="167" s="1"/>
  <c r="V61" i="159"/>
  <c r="T52" i="158"/>
  <c r="T86" i="167"/>
  <c r="T88" i="167" s="1"/>
  <c r="T61" i="159"/>
  <c r="R52" i="158"/>
  <c r="R86" i="167"/>
  <c r="R61" i="159"/>
  <c r="P52" i="158"/>
  <c r="P86" i="167"/>
  <c r="P88" i="167" s="1"/>
  <c r="P61" i="159"/>
  <c r="N52" i="158"/>
  <c r="N86" i="167"/>
  <c r="N61" i="159"/>
  <c r="L52" i="158"/>
  <c r="L86" i="167"/>
  <c r="L61" i="159"/>
  <c r="J52" i="158"/>
  <c r="J86" i="167"/>
  <c r="S54" i="158"/>
  <c r="W88" i="167"/>
  <c r="U88" i="167"/>
  <c r="R88" i="167"/>
  <c r="Q88" i="167"/>
  <c r="O88" i="167"/>
  <c r="N88" i="167"/>
  <c r="S88" i="167"/>
  <c r="M88" i="167"/>
  <c r="L88" i="167"/>
  <c r="AC39" i="159"/>
  <c r="R84" i="158"/>
  <c r="L84" i="158"/>
  <c r="S84" i="158"/>
  <c r="Q84" i="158"/>
  <c r="P84" i="158"/>
  <c r="O84" i="158"/>
  <c r="N84" i="158"/>
  <c r="M84" i="158"/>
  <c r="K84" i="158"/>
  <c r="J84" i="158"/>
  <c r="W84" i="158"/>
  <c r="V84" i="158"/>
  <c r="U84" i="158"/>
  <c r="T84" i="158"/>
  <c r="AC61" i="159" l="1"/>
  <c r="AB84" i="158"/>
  <c r="AB52" i="158"/>
  <c r="X86" i="167"/>
  <c r="J54" i="158"/>
  <c r="L54" i="158"/>
  <c r="N54" i="158"/>
  <c r="P54" i="158"/>
  <c r="R54" i="158"/>
  <c r="T54" i="158"/>
  <c r="V54" i="158"/>
  <c r="J88" i="167"/>
  <c r="X88" i="167" s="1"/>
  <c r="AB54" i="158" l="1"/>
  <c r="AC38" i="145"/>
  <c r="AC36" i="145"/>
  <c r="AC35" i="145"/>
  <c r="AC34" i="145"/>
  <c r="AC33" i="145"/>
  <c r="AC10" i="140"/>
  <c r="AB35" i="103"/>
  <c r="AA35" i="103"/>
  <c r="Z35" i="103"/>
  <c r="Y35" i="103"/>
  <c r="X35" i="103"/>
  <c r="W35" i="103"/>
  <c r="V35" i="103"/>
  <c r="U35" i="103"/>
  <c r="T35" i="103"/>
  <c r="S35" i="103"/>
  <c r="R35" i="103"/>
  <c r="Q35" i="103"/>
  <c r="P35" i="103"/>
  <c r="O35" i="103"/>
  <c r="N35" i="103"/>
  <c r="M35" i="103"/>
  <c r="L35" i="103"/>
  <c r="K35" i="103"/>
  <c r="AC31" i="103"/>
  <c r="AC33" i="103"/>
  <c r="AC27" i="136"/>
  <c r="AC32" i="145" l="1"/>
  <c r="AC29" i="145"/>
  <c r="AB73" i="39" l="1"/>
  <c r="AA73" i="39"/>
  <c r="Z73" i="39"/>
  <c r="Y73" i="39"/>
  <c r="X73" i="39"/>
  <c r="W73" i="39"/>
  <c r="V73" i="39"/>
  <c r="U73" i="39"/>
  <c r="T73" i="39"/>
  <c r="S73" i="39"/>
  <c r="R73" i="39"/>
  <c r="Q73" i="39"/>
  <c r="P73" i="39"/>
  <c r="O73" i="39"/>
  <c r="N73" i="39"/>
  <c r="M73" i="39"/>
  <c r="L73" i="39"/>
  <c r="K73" i="39"/>
  <c r="AC76" i="107"/>
  <c r="AC75" i="107"/>
  <c r="AC74" i="107"/>
  <c r="AB39" i="145"/>
  <c r="AA39" i="145"/>
  <c r="Z39" i="145"/>
  <c r="Y39" i="145"/>
  <c r="X39" i="145"/>
  <c r="W39" i="145"/>
  <c r="V39" i="145"/>
  <c r="U39" i="145"/>
  <c r="T39" i="145"/>
  <c r="S39" i="145"/>
  <c r="R39" i="145"/>
  <c r="Q39" i="145"/>
  <c r="P39" i="145"/>
  <c r="O39" i="145"/>
  <c r="N39" i="145"/>
  <c r="M39" i="145"/>
  <c r="L39" i="145"/>
  <c r="K39" i="145"/>
  <c r="AC30" i="145"/>
  <c r="AC42" i="106"/>
  <c r="AC65" i="107"/>
  <c r="AC64" i="107"/>
  <c r="AC46" i="103"/>
  <c r="AC62" i="107" l="1"/>
  <c r="AC63" i="107"/>
  <c r="AB48" i="106"/>
  <c r="AA48" i="106"/>
  <c r="Z48" i="106"/>
  <c r="Y48" i="106"/>
  <c r="X48" i="106"/>
  <c r="W48" i="106"/>
  <c r="V48" i="106"/>
  <c r="U48" i="106"/>
  <c r="T48" i="106"/>
  <c r="S48" i="106"/>
  <c r="R48" i="106"/>
  <c r="Q48" i="106"/>
  <c r="P48" i="106"/>
  <c r="O48" i="106"/>
  <c r="N48" i="106"/>
  <c r="M48" i="106"/>
  <c r="L48" i="106"/>
  <c r="K48" i="106"/>
  <c r="AC67" i="107" l="1"/>
  <c r="AC42" i="103"/>
  <c r="AC47" i="106"/>
  <c r="AC71" i="39" l="1"/>
  <c r="AC70" i="39"/>
  <c r="AC69" i="39"/>
  <c r="AC32" i="45" l="1"/>
  <c r="AC27" i="45"/>
  <c r="AC34" i="103" l="1"/>
  <c r="AC28" i="136"/>
  <c r="AB45" i="106" l="1"/>
  <c r="AA45" i="106"/>
  <c r="Z45" i="106"/>
  <c r="Y45" i="106"/>
  <c r="X45" i="106"/>
  <c r="W45" i="106"/>
  <c r="V45" i="106"/>
  <c r="U45" i="106"/>
  <c r="T45" i="106"/>
  <c r="S45" i="106"/>
  <c r="R45" i="106"/>
  <c r="Q45" i="106"/>
  <c r="P45" i="106"/>
  <c r="O45" i="106"/>
  <c r="N45" i="106"/>
  <c r="M45" i="106"/>
  <c r="L45" i="106"/>
  <c r="K45" i="106"/>
  <c r="AC61" i="45" l="1"/>
  <c r="AC73" i="45"/>
  <c r="AC72" i="45"/>
  <c r="AC35" i="47" l="1"/>
  <c r="K114" i="158" l="1"/>
  <c r="O114" i="158"/>
  <c r="S114" i="158"/>
  <c r="W114" i="158"/>
  <c r="J114" i="158"/>
  <c r="L114" i="158"/>
  <c r="N114" i="158"/>
  <c r="P114" i="158"/>
  <c r="R114" i="158"/>
  <c r="T114" i="158"/>
  <c r="V114" i="158"/>
  <c r="M114" i="158"/>
  <c r="Q114" i="158"/>
  <c r="AC21" i="39"/>
  <c r="I75" i="158" l="1"/>
  <c r="M75" i="158"/>
  <c r="Q75" i="158"/>
  <c r="U75" i="158"/>
  <c r="U114" i="158"/>
  <c r="I114" i="158"/>
  <c r="L69" i="158"/>
  <c r="T69" i="158"/>
  <c r="P72" i="158"/>
  <c r="V72" i="158"/>
  <c r="T72" i="158"/>
  <c r="K75" i="158"/>
  <c r="O75" i="158"/>
  <c r="W75" i="158"/>
  <c r="J30" i="158"/>
  <c r="N30" i="158"/>
  <c r="P30" i="158"/>
  <c r="R30" i="158"/>
  <c r="T30" i="158"/>
  <c r="V30" i="158"/>
  <c r="W69" i="158"/>
  <c r="N69" i="158"/>
  <c r="V69" i="158"/>
  <c r="M72" i="158"/>
  <c r="O72" i="158"/>
  <c r="W72" i="158"/>
  <c r="Q72" i="158"/>
  <c r="U72" i="158"/>
  <c r="J75" i="158"/>
  <c r="L75" i="158"/>
  <c r="N75" i="158"/>
  <c r="P75" i="158"/>
  <c r="R75" i="158"/>
  <c r="T75" i="158"/>
  <c r="V75" i="158"/>
  <c r="Q66" i="158"/>
  <c r="W66" i="158"/>
  <c r="J63" i="158"/>
  <c r="K63" i="158"/>
  <c r="L63" i="158"/>
  <c r="M63" i="158"/>
  <c r="N63" i="158"/>
  <c r="O63" i="158"/>
  <c r="P63" i="158"/>
  <c r="R63" i="158"/>
  <c r="S63" i="158"/>
  <c r="T63" i="158"/>
  <c r="U63" i="158"/>
  <c r="V63" i="158"/>
  <c r="W63" i="158"/>
  <c r="S75" i="158"/>
  <c r="AB114" i="158" l="1"/>
  <c r="AB75" i="158"/>
  <c r="Q63" i="158"/>
  <c r="L72" i="158"/>
  <c r="I78" i="158"/>
  <c r="S72" i="158"/>
  <c r="K72" i="158"/>
  <c r="R72" i="158"/>
  <c r="J72" i="158"/>
  <c r="N72" i="158"/>
  <c r="O69" i="158"/>
  <c r="S69" i="158"/>
  <c r="K69" i="158"/>
  <c r="P69" i="158"/>
  <c r="R69" i="158"/>
  <c r="J69" i="158"/>
  <c r="I66" i="158"/>
  <c r="U66" i="158"/>
  <c r="M66" i="158"/>
  <c r="S66" i="158"/>
  <c r="O66" i="158"/>
  <c r="K66" i="158"/>
  <c r="I63" i="158"/>
  <c r="S30" i="158"/>
  <c r="L30" i="158"/>
  <c r="I69" i="158"/>
  <c r="T66" i="158"/>
  <c r="P66" i="158"/>
  <c r="L66" i="158"/>
  <c r="I30" i="158"/>
  <c r="U69" i="158"/>
  <c r="Q69" i="158"/>
  <c r="M69" i="158"/>
  <c r="W30" i="158"/>
  <c r="U30" i="158"/>
  <c r="Q30" i="158"/>
  <c r="O30" i="158"/>
  <c r="M30" i="158"/>
  <c r="K30" i="158"/>
  <c r="V66" i="158"/>
  <c r="R66" i="158"/>
  <c r="N66" i="158"/>
  <c r="J66" i="158"/>
  <c r="W33" i="158"/>
  <c r="V33" i="158"/>
  <c r="U33" i="158"/>
  <c r="T33" i="158"/>
  <c r="S33" i="158"/>
  <c r="R33" i="158"/>
  <c r="Q33" i="158"/>
  <c r="N33" i="158"/>
  <c r="M33" i="158"/>
  <c r="L33" i="158"/>
  <c r="K33" i="158"/>
  <c r="J33" i="158"/>
  <c r="I33" i="158"/>
  <c r="P33" i="158"/>
  <c r="W78" i="158"/>
  <c r="V78" i="158"/>
  <c r="U78" i="158"/>
  <c r="T78" i="158"/>
  <c r="R78" i="158"/>
  <c r="Q78" i="158"/>
  <c r="P78" i="158"/>
  <c r="O78" i="158"/>
  <c r="N78" i="158"/>
  <c r="M78" i="158"/>
  <c r="L78" i="158"/>
  <c r="K78" i="158"/>
  <c r="S78" i="158"/>
  <c r="J78" i="158"/>
  <c r="AB12" i="145"/>
  <c r="AA12" i="145"/>
  <c r="Z12" i="145"/>
  <c r="Y12" i="145"/>
  <c r="X12" i="145"/>
  <c r="W12" i="145"/>
  <c r="V12" i="145"/>
  <c r="U12" i="145"/>
  <c r="T12" i="145"/>
  <c r="S12" i="145"/>
  <c r="R12" i="145"/>
  <c r="Q12" i="145"/>
  <c r="P12" i="145"/>
  <c r="O12" i="145"/>
  <c r="N12" i="145"/>
  <c r="M12" i="145"/>
  <c r="L12" i="145"/>
  <c r="K12" i="145"/>
  <c r="AB30" i="158" l="1"/>
  <c r="AB69" i="158"/>
  <c r="AB63" i="158"/>
  <c r="AB66" i="158"/>
  <c r="AB78" i="158"/>
  <c r="O33" i="158"/>
  <c r="AB33" i="158" l="1"/>
  <c r="AC53" i="39"/>
  <c r="AC14" i="114" l="1"/>
  <c r="AC27" i="103" l="1"/>
  <c r="AB18" i="39" l="1"/>
  <c r="AA18" i="39"/>
  <c r="Z18" i="39"/>
  <c r="Y18" i="39"/>
  <c r="X18" i="39"/>
  <c r="W18" i="39"/>
  <c r="V18" i="39"/>
  <c r="U18" i="39"/>
  <c r="T18" i="39"/>
  <c r="S18" i="39"/>
  <c r="R18" i="39"/>
  <c r="Q18" i="39"/>
  <c r="P18" i="39"/>
  <c r="O18" i="39"/>
  <c r="N18" i="39"/>
  <c r="M18" i="39"/>
  <c r="L18" i="39"/>
  <c r="K18" i="39"/>
  <c r="AC33" i="39"/>
  <c r="AC17" i="39"/>
  <c r="AC14" i="103"/>
  <c r="AC8" i="106" l="1"/>
  <c r="AC7" i="106"/>
  <c r="AB17" i="136" l="1"/>
  <c r="AA17" i="136"/>
  <c r="Z17" i="136"/>
  <c r="Y17" i="136"/>
  <c r="X17" i="136"/>
  <c r="W17" i="136"/>
  <c r="V17" i="136"/>
  <c r="U17" i="136"/>
  <c r="T17" i="136"/>
  <c r="S17" i="136"/>
  <c r="R17" i="136"/>
  <c r="Q17" i="136"/>
  <c r="P17" i="136"/>
  <c r="O17" i="136"/>
  <c r="N17" i="136"/>
  <c r="M17" i="136"/>
  <c r="L17" i="136"/>
  <c r="K17" i="136"/>
  <c r="AB22" i="145"/>
  <c r="AA22" i="145"/>
  <c r="Z22" i="145"/>
  <c r="Y22" i="145"/>
  <c r="X22" i="145"/>
  <c r="W22" i="145"/>
  <c r="V22" i="145"/>
  <c r="U22" i="145"/>
  <c r="T22" i="145"/>
  <c r="S22" i="145"/>
  <c r="R22" i="145"/>
  <c r="Q22" i="145"/>
  <c r="P22" i="145"/>
  <c r="O22" i="145"/>
  <c r="N22" i="145"/>
  <c r="M22" i="145"/>
  <c r="L22" i="145"/>
  <c r="K22" i="145"/>
  <c r="AC19" i="145"/>
  <c r="AC18" i="145"/>
  <c r="AC15" i="145"/>
  <c r="AC14" i="145"/>
  <c r="AC13" i="145"/>
  <c r="AC56" i="110" l="1"/>
  <c r="AC57" i="110"/>
  <c r="AB44" i="145" l="1"/>
  <c r="AA44" i="145"/>
  <c r="Z44" i="145"/>
  <c r="Y44" i="145"/>
  <c r="X44" i="145"/>
  <c r="W44" i="145"/>
  <c r="V44" i="145"/>
  <c r="U44" i="145"/>
  <c r="T44" i="145"/>
  <c r="S44" i="145"/>
  <c r="R44" i="145"/>
  <c r="Q44" i="145"/>
  <c r="P44" i="145"/>
  <c r="O44" i="145"/>
  <c r="N44" i="145"/>
  <c r="M44" i="145"/>
  <c r="L44" i="145"/>
  <c r="K44" i="145"/>
  <c r="AB42" i="145"/>
  <c r="AA42" i="145"/>
  <c r="Z42" i="145"/>
  <c r="Y42" i="145"/>
  <c r="Y45" i="145" s="1"/>
  <c r="X42" i="145"/>
  <c r="AC41" i="145"/>
  <c r="AC40" i="145"/>
  <c r="AB45" i="145"/>
  <c r="AA45" i="145"/>
  <c r="Z45" i="145"/>
  <c r="X45" i="145"/>
  <c r="W45" i="145"/>
  <c r="V45" i="145"/>
  <c r="U45" i="145"/>
  <c r="T45" i="145"/>
  <c r="S45" i="145"/>
  <c r="R45" i="145"/>
  <c r="Q45" i="145"/>
  <c r="P45" i="145"/>
  <c r="O45" i="145"/>
  <c r="N45" i="145"/>
  <c r="M45" i="145"/>
  <c r="L45" i="145"/>
  <c r="K45" i="145"/>
  <c r="AC26" i="145"/>
  <c r="AC25" i="145"/>
  <c r="AC24" i="145"/>
  <c r="AC23" i="145"/>
  <c r="AC21" i="145"/>
  <c r="AC20" i="145"/>
  <c r="AB27" i="145"/>
  <c r="AB46" i="145" s="1"/>
  <c r="AA27" i="145"/>
  <c r="AA46" i="145" s="1"/>
  <c r="Z27" i="145"/>
  <c r="Z46" i="145" s="1"/>
  <c r="Y27" i="145"/>
  <c r="X27" i="145"/>
  <c r="W27" i="145"/>
  <c r="V27" i="145"/>
  <c r="U27" i="145"/>
  <c r="T27" i="145"/>
  <c r="S27" i="145"/>
  <c r="R27" i="145"/>
  <c r="Q27" i="145"/>
  <c r="P27" i="145"/>
  <c r="O27" i="145"/>
  <c r="N27" i="145"/>
  <c r="M27" i="145"/>
  <c r="L27" i="145"/>
  <c r="AC11" i="145"/>
  <c r="AC10" i="145"/>
  <c r="AC8" i="145"/>
  <c r="AC7" i="145"/>
  <c r="AC42" i="145" l="1"/>
  <c r="AC44" i="145"/>
  <c r="J127" i="158"/>
  <c r="J140" i="167"/>
  <c r="K127" i="158"/>
  <c r="K140" i="167"/>
  <c r="L127" i="158"/>
  <c r="L140" i="167"/>
  <c r="M127" i="158"/>
  <c r="M140" i="167"/>
  <c r="N127" i="158"/>
  <c r="N140" i="167"/>
  <c r="O127" i="158"/>
  <c r="O140" i="167"/>
  <c r="P127" i="158"/>
  <c r="P140" i="167"/>
  <c r="Q127" i="158"/>
  <c r="Q140" i="167"/>
  <c r="R127" i="158"/>
  <c r="R140" i="167"/>
  <c r="S127" i="158"/>
  <c r="S140" i="167"/>
  <c r="T127" i="158"/>
  <c r="T140" i="167"/>
  <c r="U127" i="158"/>
  <c r="U140" i="167"/>
  <c r="V127" i="158"/>
  <c r="V140" i="167"/>
  <c r="W127" i="158"/>
  <c r="W140" i="167"/>
  <c r="I128" i="158"/>
  <c r="I141" i="167"/>
  <c r="J128" i="158"/>
  <c r="J141" i="167"/>
  <c r="J142" i="167" s="1"/>
  <c r="K128" i="158"/>
  <c r="K141" i="167"/>
  <c r="L128" i="158"/>
  <c r="L141" i="167"/>
  <c r="L142" i="167" s="1"/>
  <c r="M128" i="158"/>
  <c r="M141" i="167"/>
  <c r="N128" i="158"/>
  <c r="N141" i="167"/>
  <c r="N142" i="167" s="1"/>
  <c r="O128" i="158"/>
  <c r="O141" i="167"/>
  <c r="P128" i="158"/>
  <c r="P141" i="167"/>
  <c r="P142" i="167" s="1"/>
  <c r="Q128" i="158"/>
  <c r="Q141" i="167"/>
  <c r="Q142" i="167" s="1"/>
  <c r="R128" i="158"/>
  <c r="R129" i="158" s="1"/>
  <c r="R141" i="167"/>
  <c r="R142" i="167" s="1"/>
  <c r="S128" i="158"/>
  <c r="S141" i="167"/>
  <c r="S142" i="167" s="1"/>
  <c r="T128" i="158"/>
  <c r="T141" i="167"/>
  <c r="U128" i="158"/>
  <c r="U129" i="158" s="1"/>
  <c r="U141" i="167"/>
  <c r="V128" i="158"/>
  <c r="V141" i="167"/>
  <c r="W128" i="158"/>
  <c r="W129" i="158" s="1"/>
  <c r="W141" i="167"/>
  <c r="T129" i="158"/>
  <c r="AC12" i="145"/>
  <c r="AC45" i="145"/>
  <c r="L46" i="145"/>
  <c r="M46" i="145"/>
  <c r="N46" i="145"/>
  <c r="O46" i="145"/>
  <c r="P46" i="145"/>
  <c r="Q46" i="145"/>
  <c r="R46" i="145"/>
  <c r="S46" i="145"/>
  <c r="T46" i="145"/>
  <c r="U46" i="145"/>
  <c r="V46" i="145"/>
  <c r="W46" i="145"/>
  <c r="X46" i="145"/>
  <c r="Y46" i="145"/>
  <c r="AC39" i="145"/>
  <c r="O142" i="167" l="1"/>
  <c r="M142" i="167"/>
  <c r="K142" i="167"/>
  <c r="P129" i="158"/>
  <c r="N129" i="158"/>
  <c r="L129" i="158"/>
  <c r="J129" i="158"/>
  <c r="AB128" i="158"/>
  <c r="O129" i="158"/>
  <c r="S129" i="158"/>
  <c r="K129" i="158"/>
  <c r="Q129" i="158"/>
  <c r="M129" i="158"/>
  <c r="V129" i="158"/>
  <c r="W142" i="167"/>
  <c r="V142" i="167"/>
  <c r="U142" i="167"/>
  <c r="T142" i="167"/>
  <c r="X141" i="167"/>
  <c r="AB49" i="128"/>
  <c r="AA49" i="128"/>
  <c r="Z49" i="128"/>
  <c r="Y49" i="128"/>
  <c r="X49" i="128"/>
  <c r="W49" i="128"/>
  <c r="V49" i="128"/>
  <c r="U49" i="128"/>
  <c r="T49" i="128"/>
  <c r="S49" i="128"/>
  <c r="R49" i="128"/>
  <c r="Q49" i="128"/>
  <c r="P49" i="128"/>
  <c r="O49" i="128"/>
  <c r="N49" i="128"/>
  <c r="M49" i="128"/>
  <c r="L49" i="128"/>
  <c r="K49" i="128"/>
  <c r="AC59" i="128"/>
  <c r="AC58" i="128"/>
  <c r="AC57" i="128"/>
  <c r="AC55" i="128"/>
  <c r="AC51" i="128"/>
  <c r="AC50" i="128"/>
  <c r="AB56" i="128"/>
  <c r="AA56" i="128"/>
  <c r="Z56" i="128"/>
  <c r="Y56" i="128"/>
  <c r="X56" i="128"/>
  <c r="W56" i="128"/>
  <c r="V56" i="128"/>
  <c r="U56" i="128"/>
  <c r="T56" i="128"/>
  <c r="S56" i="128"/>
  <c r="R56" i="128"/>
  <c r="Q56" i="128"/>
  <c r="P56" i="128"/>
  <c r="O56" i="128"/>
  <c r="N56" i="128"/>
  <c r="M56" i="128"/>
  <c r="L56" i="128"/>
  <c r="K56" i="128"/>
  <c r="AB60" i="128"/>
  <c r="AA60" i="128"/>
  <c r="Z60" i="128"/>
  <c r="Y60" i="128"/>
  <c r="X60" i="128"/>
  <c r="W60" i="128"/>
  <c r="V60" i="128"/>
  <c r="U60" i="128"/>
  <c r="T60" i="128"/>
  <c r="S60" i="128"/>
  <c r="R60" i="128"/>
  <c r="Q60" i="128"/>
  <c r="P60" i="128"/>
  <c r="O60" i="128"/>
  <c r="N60" i="128"/>
  <c r="M60" i="128"/>
  <c r="L60" i="128"/>
  <c r="K60" i="128"/>
  <c r="AC37" i="128"/>
  <c r="AC36" i="128"/>
  <c r="AC52" i="39"/>
  <c r="K68" i="39"/>
  <c r="AC16" i="136"/>
  <c r="AC12" i="136"/>
  <c r="AC66" i="142"/>
  <c r="AB65" i="142"/>
  <c r="AB67" i="142" s="1"/>
  <c r="AA65" i="142"/>
  <c r="Z65" i="142"/>
  <c r="Z67" i="142" s="1"/>
  <c r="Y65" i="142"/>
  <c r="Y67" i="142" s="1"/>
  <c r="X65" i="142"/>
  <c r="X67" i="142" s="1"/>
  <c r="W65" i="142"/>
  <c r="V65" i="142"/>
  <c r="V67" i="142" s="1"/>
  <c r="U65" i="142"/>
  <c r="U67" i="142" s="1"/>
  <c r="T65" i="142"/>
  <c r="T67" i="142" s="1"/>
  <c r="S65" i="142"/>
  <c r="R65" i="142"/>
  <c r="R67" i="142" s="1"/>
  <c r="Q65" i="142"/>
  <c r="Q67" i="142" s="1"/>
  <c r="P65" i="142"/>
  <c r="P67" i="142" s="1"/>
  <c r="O65" i="142"/>
  <c r="O67" i="142" s="1"/>
  <c r="N65" i="142"/>
  <c r="N67" i="142" s="1"/>
  <c r="M65" i="142"/>
  <c r="M67" i="142" s="1"/>
  <c r="L65" i="142"/>
  <c r="L67" i="142" s="1"/>
  <c r="K65" i="142"/>
  <c r="AC64" i="142"/>
  <c r="AC61" i="142"/>
  <c r="AC60" i="142"/>
  <c r="AC59" i="142"/>
  <c r="AC52" i="142"/>
  <c r="AC51" i="142"/>
  <c r="AC50" i="142"/>
  <c r="AA67" i="142"/>
  <c r="W67" i="142"/>
  <c r="S67" i="142"/>
  <c r="K67" i="142"/>
  <c r="AC38" i="142"/>
  <c r="AB34" i="142"/>
  <c r="AB35" i="142" s="1"/>
  <c r="AA34" i="142"/>
  <c r="AA35" i="142" s="1"/>
  <c r="Z34" i="142"/>
  <c r="Z35" i="142" s="1"/>
  <c r="Y34" i="142"/>
  <c r="Y35" i="142" s="1"/>
  <c r="W19" i="158" s="1"/>
  <c r="X34" i="142"/>
  <c r="X35" i="142" s="1"/>
  <c r="V19" i="158" s="1"/>
  <c r="W34" i="142"/>
  <c r="W35" i="142" s="1"/>
  <c r="U19" i="158" s="1"/>
  <c r="V34" i="142"/>
  <c r="V35" i="142" s="1"/>
  <c r="T19" i="158" s="1"/>
  <c r="U34" i="142"/>
  <c r="U35" i="142" s="1"/>
  <c r="S19" i="158" s="1"/>
  <c r="T34" i="142"/>
  <c r="T35" i="142" s="1"/>
  <c r="R19" i="158" s="1"/>
  <c r="S34" i="142"/>
  <c r="S35" i="142" s="1"/>
  <c r="Q19" i="158" s="1"/>
  <c r="R34" i="142"/>
  <c r="R35" i="142" s="1"/>
  <c r="P19" i="158" s="1"/>
  <c r="Q34" i="142"/>
  <c r="Q35" i="142" s="1"/>
  <c r="O19" i="158" s="1"/>
  <c r="P34" i="142"/>
  <c r="P35" i="142" s="1"/>
  <c r="N19" i="158" s="1"/>
  <c r="O34" i="142"/>
  <c r="O35" i="142" s="1"/>
  <c r="M19" i="158" s="1"/>
  <c r="N34" i="142"/>
  <c r="N35" i="142" s="1"/>
  <c r="L19" i="158" s="1"/>
  <c r="M34" i="142"/>
  <c r="M35" i="142" s="1"/>
  <c r="K19" i="158" s="1"/>
  <c r="L34" i="142"/>
  <c r="L35" i="142" s="1"/>
  <c r="J19" i="158" s="1"/>
  <c r="K34" i="142"/>
  <c r="AC33" i="142"/>
  <c r="AC24" i="142"/>
  <c r="AC23" i="142"/>
  <c r="AC22" i="142"/>
  <c r="AC21" i="142"/>
  <c r="AC20" i="142"/>
  <c r="V29" i="167"/>
  <c r="N29" i="167"/>
  <c r="AC9" i="142"/>
  <c r="AC8" i="142"/>
  <c r="AC28" i="103"/>
  <c r="AC26" i="103"/>
  <c r="AC23" i="39"/>
  <c r="AC22" i="39"/>
  <c r="AC13" i="114"/>
  <c r="AC12" i="114"/>
  <c r="AC11" i="114"/>
  <c r="AC10" i="114"/>
  <c r="AC17" i="137"/>
  <c r="AC16" i="137"/>
  <c r="AC15" i="137"/>
  <c r="AC14" i="137"/>
  <c r="AC11" i="137"/>
  <c r="J29" i="167" l="1"/>
  <c r="J32" i="167" s="1"/>
  <c r="J34" i="167" s="1"/>
  <c r="R29" i="167"/>
  <c r="L29" i="167"/>
  <c r="P29" i="167"/>
  <c r="T29" i="167"/>
  <c r="Z69" i="142"/>
  <c r="AB69" i="142"/>
  <c r="K29" i="167"/>
  <c r="K32" i="167" s="1"/>
  <c r="K34" i="167" s="1"/>
  <c r="M29" i="167"/>
  <c r="M32" i="167" s="1"/>
  <c r="M34" i="167" s="1"/>
  <c r="O29" i="167"/>
  <c r="O32" i="167" s="1"/>
  <c r="O34" i="167" s="1"/>
  <c r="Q29" i="167"/>
  <c r="S29" i="167"/>
  <c r="S32" i="167" s="1"/>
  <c r="S34" i="167" s="1"/>
  <c r="U29" i="167"/>
  <c r="U32" i="167" s="1"/>
  <c r="W29" i="167"/>
  <c r="W32" i="167" s="1"/>
  <c r="AA69" i="142"/>
  <c r="AC65" i="142"/>
  <c r="J30" i="167"/>
  <c r="J33" i="167" s="1"/>
  <c r="J20" i="158"/>
  <c r="K30" i="167"/>
  <c r="K20" i="158"/>
  <c r="L30" i="167"/>
  <c r="L33" i="167" s="1"/>
  <c r="L20" i="158"/>
  <c r="L21" i="158" s="1"/>
  <c r="N30" i="167"/>
  <c r="N33" i="167" s="1"/>
  <c r="N20" i="158"/>
  <c r="O30" i="167"/>
  <c r="O33" i="167" s="1"/>
  <c r="O20" i="158"/>
  <c r="P30" i="167"/>
  <c r="P33" i="167" s="1"/>
  <c r="P20" i="158"/>
  <c r="Q30" i="167"/>
  <c r="Q31" i="167" s="1"/>
  <c r="Q20" i="158"/>
  <c r="R30" i="167"/>
  <c r="R33" i="167" s="1"/>
  <c r="R20" i="158"/>
  <c r="S30" i="167"/>
  <c r="S20" i="158"/>
  <c r="T30" i="167"/>
  <c r="T31" i="167" s="1"/>
  <c r="T20" i="158"/>
  <c r="U30" i="167"/>
  <c r="U31" i="167" s="1"/>
  <c r="U20" i="158"/>
  <c r="V30" i="167"/>
  <c r="V31" i="167" s="1"/>
  <c r="V20" i="158"/>
  <c r="W30" i="167"/>
  <c r="W20" i="158"/>
  <c r="I30" i="167"/>
  <c r="I33" i="167" s="1"/>
  <c r="I20" i="158"/>
  <c r="M30" i="167"/>
  <c r="M31" i="167" s="1"/>
  <c r="M20" i="158"/>
  <c r="AC34" i="142"/>
  <c r="K35" i="142"/>
  <c r="I19" i="158" s="1"/>
  <c r="AB19" i="158" s="1"/>
  <c r="T32" i="167"/>
  <c r="V32" i="167"/>
  <c r="K33" i="167"/>
  <c r="S33" i="167"/>
  <c r="W33" i="167"/>
  <c r="L32" i="167"/>
  <c r="L34" i="167" s="1"/>
  <c r="N32" i="167"/>
  <c r="N34" i="167" s="1"/>
  <c r="P32" i="167"/>
  <c r="P34" i="167" s="1"/>
  <c r="Q32" i="167"/>
  <c r="Q34" i="167" s="1"/>
  <c r="R32" i="167"/>
  <c r="R34" i="167" s="1"/>
  <c r="AC58" i="142"/>
  <c r="K36" i="158"/>
  <c r="M36" i="158"/>
  <c r="N36" i="158"/>
  <c r="P36" i="158"/>
  <c r="R36" i="158"/>
  <c r="T36" i="158"/>
  <c r="U36" i="158"/>
  <c r="O36" i="158"/>
  <c r="Q36" i="158"/>
  <c r="J36" i="158"/>
  <c r="V36" i="158"/>
  <c r="W36" i="158"/>
  <c r="AC67" i="142"/>
  <c r="L69" i="142"/>
  <c r="M69" i="142"/>
  <c r="N69" i="142"/>
  <c r="O69" i="142"/>
  <c r="P69" i="142"/>
  <c r="Q69" i="142"/>
  <c r="R69" i="142"/>
  <c r="S69" i="142"/>
  <c r="T69" i="142"/>
  <c r="U69" i="142"/>
  <c r="V69" i="142"/>
  <c r="W69" i="142"/>
  <c r="X69" i="142"/>
  <c r="Y69" i="142"/>
  <c r="AC49" i="142"/>
  <c r="AB20" i="158" l="1"/>
  <c r="U33" i="167"/>
  <c r="Q33" i="167"/>
  <c r="M33" i="167"/>
  <c r="W31" i="167"/>
  <c r="S31" i="167"/>
  <c r="O31" i="167"/>
  <c r="K31" i="167"/>
  <c r="X30" i="167"/>
  <c r="Q21" i="158"/>
  <c r="P21" i="158"/>
  <c r="O21" i="158"/>
  <c r="N21" i="158"/>
  <c r="K21" i="158"/>
  <c r="J21" i="158"/>
  <c r="R31" i="167"/>
  <c r="P31" i="167"/>
  <c r="N31" i="167"/>
  <c r="L31" i="167"/>
  <c r="J31" i="167"/>
  <c r="V33" i="167"/>
  <c r="T33" i="167"/>
  <c r="I21" i="158"/>
  <c r="W21" i="158"/>
  <c r="V21" i="158"/>
  <c r="U21" i="158"/>
  <c r="T21" i="158"/>
  <c r="S21" i="158"/>
  <c r="R21" i="158"/>
  <c r="M21" i="158"/>
  <c r="L36" i="158"/>
  <c r="X33" i="167"/>
  <c r="W34" i="167"/>
  <c r="V34" i="167"/>
  <c r="U34" i="167"/>
  <c r="T34" i="167"/>
  <c r="S36" i="158"/>
  <c r="AC9" i="114"/>
  <c r="AB21" i="158" l="1"/>
  <c r="AC13" i="45"/>
  <c r="AC16" i="110"/>
  <c r="AC11" i="136"/>
  <c r="AB39" i="140" l="1"/>
  <c r="AA39" i="140"/>
  <c r="Z39" i="140"/>
  <c r="Y39" i="140"/>
  <c r="X39" i="140"/>
  <c r="W39" i="140"/>
  <c r="V39" i="140"/>
  <c r="U39" i="140"/>
  <c r="T39" i="140"/>
  <c r="S39" i="140"/>
  <c r="R39" i="140"/>
  <c r="Q39" i="140"/>
  <c r="P39" i="140"/>
  <c r="O39" i="140"/>
  <c r="N39" i="140"/>
  <c r="M39" i="140"/>
  <c r="L39" i="140"/>
  <c r="K39" i="140"/>
  <c r="AC37" i="140"/>
  <c r="AC36" i="140"/>
  <c r="AC35" i="140"/>
  <c r="AB33" i="140"/>
  <c r="AA33" i="140"/>
  <c r="Z33" i="140"/>
  <c r="Y33" i="140"/>
  <c r="X33" i="140"/>
  <c r="W33" i="140"/>
  <c r="V33" i="140"/>
  <c r="U33" i="140"/>
  <c r="T33" i="140"/>
  <c r="S33" i="140"/>
  <c r="R33" i="140"/>
  <c r="Q33" i="140"/>
  <c r="P33" i="140"/>
  <c r="O33" i="140"/>
  <c r="N33" i="140"/>
  <c r="M33" i="140"/>
  <c r="L33" i="140"/>
  <c r="K33" i="140"/>
  <c r="AC32" i="140"/>
  <c r="AC31" i="140"/>
  <c r="AC27" i="140"/>
  <c r="AC22" i="140"/>
  <c r="AC21" i="140"/>
  <c r="AC20" i="140"/>
  <c r="AC19" i="140"/>
  <c r="AB18" i="140"/>
  <c r="AA18" i="140"/>
  <c r="Z18" i="140"/>
  <c r="Y18" i="140"/>
  <c r="X18" i="140"/>
  <c r="W18" i="140"/>
  <c r="V18" i="140"/>
  <c r="U18" i="140"/>
  <c r="T18" i="140"/>
  <c r="S18" i="140"/>
  <c r="R18" i="140"/>
  <c r="Q18" i="140"/>
  <c r="P18" i="140"/>
  <c r="O18" i="140"/>
  <c r="N18" i="140"/>
  <c r="M18" i="140"/>
  <c r="L18" i="140"/>
  <c r="K18" i="140"/>
  <c r="AC17" i="140"/>
  <c r="AC15" i="140"/>
  <c r="AC14" i="140"/>
  <c r="AB13" i="140"/>
  <c r="AA13" i="140"/>
  <c r="Z13" i="140"/>
  <c r="Y13" i="140"/>
  <c r="X13" i="140"/>
  <c r="W13" i="140"/>
  <c r="V13" i="140"/>
  <c r="U13" i="140"/>
  <c r="T13" i="140"/>
  <c r="S13" i="140"/>
  <c r="R13" i="140"/>
  <c r="Q13" i="140"/>
  <c r="P13" i="140"/>
  <c r="O13" i="140"/>
  <c r="N13" i="140"/>
  <c r="M13" i="140"/>
  <c r="L13" i="140"/>
  <c r="K13" i="140"/>
  <c r="AC12" i="140"/>
  <c r="AC11" i="140"/>
  <c r="AC9" i="140"/>
  <c r="AC8" i="140"/>
  <c r="AB33" i="139"/>
  <c r="AB34" i="139" s="1"/>
  <c r="AA33" i="139"/>
  <c r="AA34" i="139" s="1"/>
  <c r="Z33" i="139"/>
  <c r="Y33" i="139"/>
  <c r="X33" i="139"/>
  <c r="X34" i="139" s="1"/>
  <c r="W33" i="139"/>
  <c r="W34" i="139" s="1"/>
  <c r="V33" i="139"/>
  <c r="U33" i="139"/>
  <c r="T33" i="139"/>
  <c r="S33" i="139"/>
  <c r="S34" i="139" s="1"/>
  <c r="R33" i="139"/>
  <c r="Q33" i="139"/>
  <c r="P33" i="139"/>
  <c r="O33" i="139"/>
  <c r="O34" i="139" s="1"/>
  <c r="N33" i="139"/>
  <c r="M33" i="139"/>
  <c r="L33" i="139"/>
  <c r="K33" i="139"/>
  <c r="K34" i="139" s="1"/>
  <c r="AB31" i="139"/>
  <c r="AA31" i="139"/>
  <c r="Z31" i="139"/>
  <c r="Y31" i="139"/>
  <c r="X31" i="139"/>
  <c r="W31" i="139"/>
  <c r="V31" i="139"/>
  <c r="U31" i="139"/>
  <c r="T31" i="139"/>
  <c r="S31" i="139"/>
  <c r="R31" i="139"/>
  <c r="Q31" i="139"/>
  <c r="P31" i="139"/>
  <c r="O31" i="139"/>
  <c r="N31" i="139"/>
  <c r="M31" i="139"/>
  <c r="L31" i="139"/>
  <c r="K31" i="139"/>
  <c r="AC30" i="139"/>
  <c r="AC29" i="139"/>
  <c r="Z34" i="139"/>
  <c r="Y34" i="139"/>
  <c r="V34" i="139"/>
  <c r="U34" i="139"/>
  <c r="T34" i="139"/>
  <c r="R34" i="139"/>
  <c r="Q34" i="139"/>
  <c r="P34" i="139"/>
  <c r="N34" i="139"/>
  <c r="M34" i="139"/>
  <c r="L34" i="139"/>
  <c r="AC27" i="139"/>
  <c r="AC26" i="139"/>
  <c r="AC25" i="139"/>
  <c r="AC24" i="139"/>
  <c r="AC23" i="139"/>
  <c r="AC22" i="139"/>
  <c r="AB17" i="139"/>
  <c r="AA17" i="139"/>
  <c r="Z17" i="139"/>
  <c r="Y17" i="139"/>
  <c r="X17" i="139"/>
  <c r="W17" i="139"/>
  <c r="V17" i="139"/>
  <c r="U17" i="139"/>
  <c r="T17" i="139"/>
  <c r="S17" i="139"/>
  <c r="R17" i="139"/>
  <c r="Q17" i="139"/>
  <c r="P17" i="139"/>
  <c r="O17" i="139"/>
  <c r="N17" i="139"/>
  <c r="M17" i="139"/>
  <c r="L17" i="139"/>
  <c r="K17" i="139"/>
  <c r="AC16" i="139"/>
  <c r="AB15" i="139"/>
  <c r="AA15" i="139"/>
  <c r="Z15" i="139"/>
  <c r="Y15" i="139"/>
  <c r="X15" i="139"/>
  <c r="W15" i="139"/>
  <c r="V15" i="139"/>
  <c r="U15" i="139"/>
  <c r="T15" i="139"/>
  <c r="S15" i="139"/>
  <c r="R15" i="139"/>
  <c r="Q15" i="139"/>
  <c r="P15" i="139"/>
  <c r="O15" i="139"/>
  <c r="N15" i="139"/>
  <c r="M15" i="139"/>
  <c r="L15" i="139"/>
  <c r="K15" i="139"/>
  <c r="AC14" i="139"/>
  <c r="AC13" i="139"/>
  <c r="AC12" i="139"/>
  <c r="AB11" i="139"/>
  <c r="AA11" i="139"/>
  <c r="Z11" i="139"/>
  <c r="Y11" i="139"/>
  <c r="X11" i="139"/>
  <c r="W11" i="139"/>
  <c r="V11" i="139"/>
  <c r="U11" i="139"/>
  <c r="T11" i="139"/>
  <c r="S11" i="139"/>
  <c r="R11" i="139"/>
  <c r="Q11" i="139"/>
  <c r="P11" i="139"/>
  <c r="O11" i="139"/>
  <c r="N11" i="139"/>
  <c r="M11" i="139"/>
  <c r="L11" i="139"/>
  <c r="K11" i="139"/>
  <c r="AC10" i="139"/>
  <c r="AC9" i="139"/>
  <c r="AC8" i="139"/>
  <c r="AC7" i="139"/>
  <c r="AC6" i="139"/>
  <c r="AC12" i="45"/>
  <c r="L18" i="139" l="1"/>
  <c r="J100" i="158" s="1"/>
  <c r="N18" i="139"/>
  <c r="P18" i="139"/>
  <c r="N113" i="167" s="1"/>
  <c r="R18" i="139"/>
  <c r="P113" i="167" s="1"/>
  <c r="T18" i="139"/>
  <c r="R113" i="167" s="1"/>
  <c r="V18" i="139"/>
  <c r="X18" i="139"/>
  <c r="V113" i="167" s="1"/>
  <c r="Z18" i="139"/>
  <c r="Z35" i="139" s="1"/>
  <c r="AB18" i="139"/>
  <c r="AB35" i="139" s="1"/>
  <c r="L23" i="140"/>
  <c r="N23" i="140"/>
  <c r="L79" i="158" s="1"/>
  <c r="L85" i="158" s="1"/>
  <c r="P23" i="140"/>
  <c r="N79" i="158" s="1"/>
  <c r="N85" i="158" s="1"/>
  <c r="R23" i="140"/>
  <c r="P79" i="158" s="1"/>
  <c r="P85" i="158" s="1"/>
  <c r="T23" i="140"/>
  <c r="V23" i="140"/>
  <c r="T79" i="158" s="1"/>
  <c r="T85" i="158" s="1"/>
  <c r="X23" i="140"/>
  <c r="Z23" i="140"/>
  <c r="AB23" i="140"/>
  <c r="AC39" i="140"/>
  <c r="K18" i="139"/>
  <c r="I100" i="158" s="1"/>
  <c r="M18" i="139"/>
  <c r="K113" i="167" s="1"/>
  <c r="O18" i="139"/>
  <c r="Q18" i="139"/>
  <c r="O113" i="167" s="1"/>
  <c r="S18" i="139"/>
  <c r="Q100" i="158" s="1"/>
  <c r="U18" i="139"/>
  <c r="S113" i="167" s="1"/>
  <c r="W18" i="139"/>
  <c r="Y18" i="139"/>
  <c r="W113" i="167" s="1"/>
  <c r="AA18" i="139"/>
  <c r="AA35" i="139" s="1"/>
  <c r="AC17" i="139"/>
  <c r="AC31" i="139"/>
  <c r="AC33" i="139"/>
  <c r="W23" i="140"/>
  <c r="U79" i="158" s="1"/>
  <c r="U85" i="158" s="1"/>
  <c r="Y23" i="140"/>
  <c r="W77" i="167" s="1"/>
  <c r="W89" i="167" s="1"/>
  <c r="AA23" i="140"/>
  <c r="T100" i="158"/>
  <c r="T113" i="167"/>
  <c r="U100" i="158"/>
  <c r="U113" i="167"/>
  <c r="V100" i="158"/>
  <c r="W100" i="158"/>
  <c r="L77" i="167"/>
  <c r="L89" i="167" s="1"/>
  <c r="P77" i="167"/>
  <c r="P89" i="167" s="1"/>
  <c r="R79" i="158"/>
  <c r="R85" i="158" s="1"/>
  <c r="R77" i="167"/>
  <c r="R89" i="167" s="1"/>
  <c r="T77" i="167"/>
  <c r="T89" i="167" s="1"/>
  <c r="V79" i="158"/>
  <c r="V85" i="158" s="1"/>
  <c r="V77" i="167"/>
  <c r="V89" i="167" s="1"/>
  <c r="J79" i="158"/>
  <c r="J85" i="158" s="1"/>
  <c r="J77" i="167"/>
  <c r="J89" i="167" s="1"/>
  <c r="L100" i="158"/>
  <c r="L113" i="167"/>
  <c r="M100" i="158"/>
  <c r="M113" i="167"/>
  <c r="N100" i="158"/>
  <c r="P100" i="158"/>
  <c r="Q113" i="167"/>
  <c r="R100" i="158"/>
  <c r="S100" i="158"/>
  <c r="J113" i="167"/>
  <c r="V101" i="158"/>
  <c r="V114" i="167"/>
  <c r="W101" i="158"/>
  <c r="W114" i="167"/>
  <c r="K101" i="158"/>
  <c r="K114" i="167"/>
  <c r="L101" i="158"/>
  <c r="L114" i="167"/>
  <c r="M101" i="158"/>
  <c r="M114" i="167"/>
  <c r="M115" i="167" s="1"/>
  <c r="N101" i="158"/>
  <c r="N114" i="167"/>
  <c r="O101" i="158"/>
  <c r="O114" i="167"/>
  <c r="P101" i="158"/>
  <c r="P114" i="167"/>
  <c r="Q101" i="158"/>
  <c r="Q114" i="167"/>
  <c r="Q115" i="167" s="1"/>
  <c r="R101" i="158"/>
  <c r="R114" i="167"/>
  <c r="T101" i="158"/>
  <c r="T114" i="167"/>
  <c r="T115" i="167" s="1"/>
  <c r="U101" i="158"/>
  <c r="U114" i="167"/>
  <c r="U115" i="167" s="1"/>
  <c r="S101" i="158"/>
  <c r="S114" i="167"/>
  <c r="I101" i="158"/>
  <c r="I114" i="167"/>
  <c r="J101" i="158"/>
  <c r="J114" i="167"/>
  <c r="J115" i="167" s="1"/>
  <c r="K23" i="140"/>
  <c r="M23" i="140"/>
  <c r="O23" i="140"/>
  <c r="Q23" i="140"/>
  <c r="S23" i="140"/>
  <c r="U23" i="140"/>
  <c r="AC15" i="139"/>
  <c r="K40" i="140"/>
  <c r="L40" i="140"/>
  <c r="M40" i="140"/>
  <c r="N40" i="140"/>
  <c r="O40" i="140"/>
  <c r="P40" i="140"/>
  <c r="Q40" i="140"/>
  <c r="R40" i="140"/>
  <c r="R41" i="140" s="1"/>
  <c r="S40" i="140"/>
  <c r="T40" i="140"/>
  <c r="U40" i="140"/>
  <c r="V40" i="140"/>
  <c r="W40" i="140"/>
  <c r="W41" i="140" s="1"/>
  <c r="X40" i="140"/>
  <c r="Y40" i="140"/>
  <c r="Z40" i="140"/>
  <c r="AA40" i="140"/>
  <c r="AA41" i="140" s="1"/>
  <c r="AB40" i="140"/>
  <c r="AB41" i="140" s="1"/>
  <c r="AC18" i="140"/>
  <c r="AC34" i="139"/>
  <c r="L35" i="139"/>
  <c r="N35" i="139"/>
  <c r="O35" i="139"/>
  <c r="R35" i="139"/>
  <c r="S35" i="139"/>
  <c r="T35" i="139"/>
  <c r="V35" i="139"/>
  <c r="W35" i="139"/>
  <c r="Y35" i="139"/>
  <c r="L41" i="140"/>
  <c r="T41" i="140"/>
  <c r="X41" i="140"/>
  <c r="AC13" i="140"/>
  <c r="AC33" i="140"/>
  <c r="K35" i="139"/>
  <c r="AC11" i="139"/>
  <c r="AC28" i="139"/>
  <c r="AC24" i="136"/>
  <c r="AC23" i="136"/>
  <c r="AC19" i="136"/>
  <c r="AC18" i="136"/>
  <c r="P115" i="167" l="1"/>
  <c r="L115" i="167"/>
  <c r="I113" i="167"/>
  <c r="N77" i="167"/>
  <c r="N89" i="167" s="1"/>
  <c r="U77" i="167"/>
  <c r="U89" i="167" s="1"/>
  <c r="AB101" i="158"/>
  <c r="I102" i="158"/>
  <c r="M102" i="158"/>
  <c r="U102" i="158"/>
  <c r="R115" i="167"/>
  <c r="N115" i="167"/>
  <c r="V115" i="167"/>
  <c r="X35" i="139"/>
  <c r="P35" i="139"/>
  <c r="Z41" i="140"/>
  <c r="K100" i="158"/>
  <c r="K102" i="158" s="1"/>
  <c r="S102" i="158"/>
  <c r="Q102" i="158"/>
  <c r="W102" i="158"/>
  <c r="AC40" i="140"/>
  <c r="O100" i="158"/>
  <c r="O102" i="158" s="1"/>
  <c r="W79" i="158"/>
  <c r="W85" i="158" s="1"/>
  <c r="K41" i="140"/>
  <c r="S41" i="140"/>
  <c r="O41" i="140"/>
  <c r="AC23" i="140"/>
  <c r="J102" i="158"/>
  <c r="R102" i="158"/>
  <c r="P102" i="158"/>
  <c r="N102" i="158"/>
  <c r="L102" i="158"/>
  <c r="V102" i="158"/>
  <c r="T102" i="158"/>
  <c r="AC18" i="139"/>
  <c r="Y41" i="140"/>
  <c r="U35" i="139"/>
  <c r="Q35" i="139"/>
  <c r="M35" i="139"/>
  <c r="S115" i="167"/>
  <c r="O115" i="167"/>
  <c r="K115" i="167"/>
  <c r="W115" i="167"/>
  <c r="X113" i="167"/>
  <c r="Q79" i="158"/>
  <c r="Q85" i="158" s="1"/>
  <c r="Q77" i="167"/>
  <c r="Q89" i="167" s="1"/>
  <c r="O79" i="158"/>
  <c r="O85" i="158" s="1"/>
  <c r="O77" i="167"/>
  <c r="O89" i="167" s="1"/>
  <c r="M79" i="158"/>
  <c r="M85" i="158" s="1"/>
  <c r="M77" i="167"/>
  <c r="M89" i="167" s="1"/>
  <c r="K79" i="158"/>
  <c r="K85" i="158" s="1"/>
  <c r="K77" i="167"/>
  <c r="K89" i="167" s="1"/>
  <c r="I79" i="158"/>
  <c r="I77" i="167"/>
  <c r="I89" i="167" s="1"/>
  <c r="S79" i="158"/>
  <c r="S85" i="158" s="1"/>
  <c r="S77" i="167"/>
  <c r="W80" i="158"/>
  <c r="W86" i="158" s="1"/>
  <c r="W78" i="167"/>
  <c r="V80" i="158"/>
  <c r="V86" i="158" s="1"/>
  <c r="V78" i="167"/>
  <c r="U80" i="158"/>
  <c r="U86" i="158" s="1"/>
  <c r="U78" i="167"/>
  <c r="T80" i="158"/>
  <c r="T86" i="158" s="1"/>
  <c r="T78" i="167"/>
  <c r="S80" i="158"/>
  <c r="S86" i="158" s="1"/>
  <c r="S78" i="167"/>
  <c r="R80" i="158"/>
  <c r="R86" i="158" s="1"/>
  <c r="R78" i="167"/>
  <c r="Q80" i="158"/>
  <c r="Q86" i="158" s="1"/>
  <c r="Q78" i="167"/>
  <c r="P80" i="158"/>
  <c r="P86" i="158" s="1"/>
  <c r="P78" i="167"/>
  <c r="O80" i="158"/>
  <c r="O86" i="158" s="1"/>
  <c r="O78" i="167"/>
  <c r="N80" i="158"/>
  <c r="N86" i="158" s="1"/>
  <c r="N78" i="167"/>
  <c r="M80" i="158"/>
  <c r="M86" i="158" s="1"/>
  <c r="M78" i="167"/>
  <c r="L80" i="158"/>
  <c r="L86" i="158" s="1"/>
  <c r="L78" i="167"/>
  <c r="K80" i="158"/>
  <c r="K86" i="158" s="1"/>
  <c r="K78" i="167"/>
  <c r="J80" i="158"/>
  <c r="J86" i="158" s="1"/>
  <c r="J78" i="167"/>
  <c r="I80" i="158"/>
  <c r="I78" i="167"/>
  <c r="X114" i="167"/>
  <c r="I115" i="167"/>
  <c r="V41" i="140"/>
  <c r="P41" i="140"/>
  <c r="N41" i="140"/>
  <c r="U41" i="140"/>
  <c r="Q41" i="140"/>
  <c r="M41" i="140"/>
  <c r="AB26" i="136"/>
  <c r="AA26" i="136"/>
  <c r="Z26" i="136"/>
  <c r="Y26" i="136"/>
  <c r="X26" i="136"/>
  <c r="W26" i="136"/>
  <c r="V26" i="136"/>
  <c r="U26" i="136"/>
  <c r="T26" i="136"/>
  <c r="S26" i="136"/>
  <c r="R26" i="136"/>
  <c r="Q26" i="136"/>
  <c r="P26" i="136"/>
  <c r="O26" i="136"/>
  <c r="N26" i="136"/>
  <c r="M26" i="136"/>
  <c r="L26" i="136"/>
  <c r="K26" i="136"/>
  <c r="AC10" i="103"/>
  <c r="AC12" i="103"/>
  <c r="AB29" i="136"/>
  <c r="AA29" i="136"/>
  <c r="Z29" i="136"/>
  <c r="Y29" i="136"/>
  <c r="X29" i="136"/>
  <c r="W29" i="136"/>
  <c r="V29" i="136"/>
  <c r="U29" i="136"/>
  <c r="T29" i="136"/>
  <c r="S29" i="136"/>
  <c r="R29" i="136"/>
  <c r="Q29" i="136"/>
  <c r="P29" i="136"/>
  <c r="O29" i="136"/>
  <c r="N29" i="136"/>
  <c r="M29" i="136"/>
  <c r="L29" i="136"/>
  <c r="K29" i="136"/>
  <c r="AC21" i="128"/>
  <c r="AC18" i="128"/>
  <c r="AC17" i="128"/>
  <c r="AC15" i="128"/>
  <c r="AC14" i="128"/>
  <c r="AC13" i="128"/>
  <c r="AC9" i="128"/>
  <c r="L84" i="137"/>
  <c r="K84" i="137"/>
  <c r="AB77" i="137"/>
  <c r="AA77" i="137"/>
  <c r="Z77" i="137"/>
  <c r="Y77" i="137"/>
  <c r="X77" i="137"/>
  <c r="W77" i="137"/>
  <c r="V77" i="137"/>
  <c r="U77" i="137"/>
  <c r="T77" i="137"/>
  <c r="S77" i="137"/>
  <c r="R77" i="137"/>
  <c r="Q77" i="137"/>
  <c r="P77" i="137"/>
  <c r="O77" i="137"/>
  <c r="N77" i="137"/>
  <c r="M77" i="137"/>
  <c r="L77" i="137"/>
  <c r="K77" i="137"/>
  <c r="AC76" i="137"/>
  <c r="AB75" i="137"/>
  <c r="AA75" i="137"/>
  <c r="Z75" i="137"/>
  <c r="Y75" i="137"/>
  <c r="X75" i="137"/>
  <c r="X78" i="137" s="1"/>
  <c r="V42" i="167" s="1"/>
  <c r="W75" i="137"/>
  <c r="V75" i="137"/>
  <c r="U75" i="137"/>
  <c r="T75" i="137"/>
  <c r="S75" i="137"/>
  <c r="R75" i="137"/>
  <c r="Q75" i="137"/>
  <c r="P75" i="137"/>
  <c r="O75" i="137"/>
  <c r="N75" i="137"/>
  <c r="M75" i="137"/>
  <c r="L75" i="137"/>
  <c r="K75" i="137"/>
  <c r="AB41" i="137"/>
  <c r="AA41" i="137"/>
  <c r="Z41" i="137"/>
  <c r="Y41" i="137"/>
  <c r="X41" i="137"/>
  <c r="W41" i="137"/>
  <c r="V41" i="137"/>
  <c r="U41" i="137"/>
  <c r="T41" i="137"/>
  <c r="S41" i="137"/>
  <c r="R41" i="137"/>
  <c r="Q41" i="137"/>
  <c r="P41" i="137"/>
  <c r="O41" i="137"/>
  <c r="N41" i="137"/>
  <c r="M41" i="137"/>
  <c r="L41" i="137"/>
  <c r="K41" i="137"/>
  <c r="AC40" i="137"/>
  <c r="AC39" i="137"/>
  <c r="AC38" i="137"/>
  <c r="AC37" i="137"/>
  <c r="AB36" i="137"/>
  <c r="AA36" i="137"/>
  <c r="Z36" i="137"/>
  <c r="Y36" i="137"/>
  <c r="X36" i="137"/>
  <c r="W36" i="137"/>
  <c r="V36" i="137"/>
  <c r="U36" i="137"/>
  <c r="T36" i="137"/>
  <c r="S36" i="137"/>
  <c r="R36" i="137"/>
  <c r="Q36" i="137"/>
  <c r="P36" i="137"/>
  <c r="O36" i="137"/>
  <c r="N36" i="137"/>
  <c r="M36" i="137"/>
  <c r="L36" i="137"/>
  <c r="K36" i="137"/>
  <c r="AC35" i="137"/>
  <c r="AC34" i="137"/>
  <c r="AC25" i="137"/>
  <c r="AC23" i="137"/>
  <c r="AB22" i="137"/>
  <c r="AA22" i="137"/>
  <c r="Z22" i="137"/>
  <c r="Y22" i="137"/>
  <c r="X22" i="137"/>
  <c r="W22" i="137"/>
  <c r="V22" i="137"/>
  <c r="U22" i="137"/>
  <c r="T22" i="137"/>
  <c r="S22" i="137"/>
  <c r="R22" i="137"/>
  <c r="Q22" i="137"/>
  <c r="P22" i="137"/>
  <c r="O22" i="137"/>
  <c r="N22" i="137"/>
  <c r="M22" i="137"/>
  <c r="L22" i="137"/>
  <c r="K22" i="137"/>
  <c r="AC21" i="137"/>
  <c r="AC20" i="137"/>
  <c r="AC19" i="137"/>
  <c r="AC18" i="137"/>
  <c r="AC8" i="137"/>
  <c r="AC7" i="137"/>
  <c r="AC6" i="137"/>
  <c r="S81" i="158" l="1"/>
  <c r="R81" i="158"/>
  <c r="AB102" i="158"/>
  <c r="AB100" i="158"/>
  <c r="AB80" i="158"/>
  <c r="I86" i="158"/>
  <c r="AB79" i="158"/>
  <c r="R78" i="137"/>
  <c r="P42" i="167" s="1"/>
  <c r="AB78" i="137"/>
  <c r="AC35" i="139"/>
  <c r="K81" i="158"/>
  <c r="L78" i="137"/>
  <c r="J42" i="167" s="1"/>
  <c r="N78" i="137"/>
  <c r="L42" i="167" s="1"/>
  <c r="P78" i="137"/>
  <c r="N42" i="167" s="1"/>
  <c r="T78" i="137"/>
  <c r="R42" i="167" s="1"/>
  <c r="V78" i="137"/>
  <c r="T42" i="167" s="1"/>
  <c r="Z78" i="137"/>
  <c r="AC77" i="137"/>
  <c r="W78" i="137"/>
  <c r="U42" i="167" s="1"/>
  <c r="Y78" i="137"/>
  <c r="W42" i="167" s="1"/>
  <c r="AA78" i="137"/>
  <c r="J81" i="158"/>
  <c r="K87" i="158"/>
  <c r="P81" i="158"/>
  <c r="O87" i="158"/>
  <c r="AC75" i="137"/>
  <c r="O81" i="158"/>
  <c r="X115" i="167"/>
  <c r="J87" i="158"/>
  <c r="P87" i="158"/>
  <c r="R87" i="158"/>
  <c r="S89" i="167"/>
  <c r="X89" i="167" s="1"/>
  <c r="X77" i="167"/>
  <c r="X78" i="167"/>
  <c r="I79" i="167"/>
  <c r="I90" i="167"/>
  <c r="I81" i="158"/>
  <c r="J79" i="167"/>
  <c r="J90" i="167"/>
  <c r="J91" i="167" s="1"/>
  <c r="K79" i="167"/>
  <c r="K90" i="167"/>
  <c r="K91" i="167" s="1"/>
  <c r="L79" i="167"/>
  <c r="L90" i="167"/>
  <c r="L91" i="167" s="1"/>
  <c r="L87" i="158"/>
  <c r="L81" i="158"/>
  <c r="M79" i="167"/>
  <c r="M90" i="167"/>
  <c r="M91" i="167" s="1"/>
  <c r="M87" i="158"/>
  <c r="M81" i="158"/>
  <c r="N79" i="167"/>
  <c r="N90" i="167"/>
  <c r="N91" i="167" s="1"/>
  <c r="N87" i="158"/>
  <c r="N81" i="158"/>
  <c r="O79" i="167"/>
  <c r="O90" i="167"/>
  <c r="O91" i="167" s="1"/>
  <c r="P79" i="167"/>
  <c r="P90" i="167"/>
  <c r="P91" i="167" s="1"/>
  <c r="Q79" i="167"/>
  <c r="Q90" i="167"/>
  <c r="Q91" i="167" s="1"/>
  <c r="Q87" i="158"/>
  <c r="Q81" i="158"/>
  <c r="R79" i="167"/>
  <c r="R90" i="167"/>
  <c r="R91" i="167" s="1"/>
  <c r="S79" i="167"/>
  <c r="S90" i="167"/>
  <c r="T79" i="167"/>
  <c r="T90" i="167"/>
  <c r="T91" i="167" s="1"/>
  <c r="T87" i="158"/>
  <c r="T81" i="158"/>
  <c r="U79" i="167"/>
  <c r="U90" i="167"/>
  <c r="U91" i="167" s="1"/>
  <c r="U87" i="158"/>
  <c r="U81" i="158"/>
  <c r="V79" i="167"/>
  <c r="V90" i="167"/>
  <c r="V91" i="167" s="1"/>
  <c r="V87" i="158"/>
  <c r="V81" i="158"/>
  <c r="W79" i="167"/>
  <c r="W90" i="167"/>
  <c r="W91" i="167" s="1"/>
  <c r="W87" i="158"/>
  <c r="W81" i="158"/>
  <c r="AC41" i="140"/>
  <c r="K78" i="137"/>
  <c r="I42" i="167" s="1"/>
  <c r="M78" i="137"/>
  <c r="K41" i="158" s="1"/>
  <c r="O78" i="137"/>
  <c r="M42" i="167" s="1"/>
  <c r="Q78" i="137"/>
  <c r="O41" i="158" s="1"/>
  <c r="S78" i="137"/>
  <c r="Q42" i="167" s="1"/>
  <c r="V83" i="137"/>
  <c r="V84" i="137" s="1"/>
  <c r="W83" i="137"/>
  <c r="W84" i="137" s="1"/>
  <c r="X83" i="137"/>
  <c r="X84" i="137" s="1"/>
  <c r="Y83" i="137"/>
  <c r="Y84" i="137" s="1"/>
  <c r="Z83" i="137"/>
  <c r="Z84" i="137" s="1"/>
  <c r="AA83" i="137"/>
  <c r="AA84" i="137" s="1"/>
  <c r="AB83" i="137"/>
  <c r="AB84" i="137" s="1"/>
  <c r="U78" i="137"/>
  <c r="M83" i="137"/>
  <c r="M84" i="137" s="1"/>
  <c r="N83" i="137"/>
  <c r="N84" i="137" s="1"/>
  <c r="O83" i="137"/>
  <c r="O84" i="137" s="1"/>
  <c r="Q83" i="137"/>
  <c r="Q84" i="137" s="1"/>
  <c r="R83" i="137"/>
  <c r="R84" i="137" s="1"/>
  <c r="S83" i="137"/>
  <c r="S84" i="137" s="1"/>
  <c r="T83" i="137"/>
  <c r="T84" i="137" s="1"/>
  <c r="U83" i="137"/>
  <c r="U84" i="137" s="1"/>
  <c r="K42" i="137"/>
  <c r="L42" i="137"/>
  <c r="J41" i="167" s="1"/>
  <c r="J43" i="167" s="1"/>
  <c r="M42" i="137"/>
  <c r="N42" i="137"/>
  <c r="L41" i="167" s="1"/>
  <c r="L43" i="167" s="1"/>
  <c r="O42" i="137"/>
  <c r="P42" i="137"/>
  <c r="N41" i="167" s="1"/>
  <c r="N43" i="167" s="1"/>
  <c r="Q42" i="137"/>
  <c r="R42" i="137"/>
  <c r="P41" i="167" s="1"/>
  <c r="P43" i="167" s="1"/>
  <c r="S42" i="137"/>
  <c r="T42" i="137"/>
  <c r="R41" i="167" s="1"/>
  <c r="R43" i="167" s="1"/>
  <c r="U42" i="137"/>
  <c r="V42" i="137"/>
  <c r="T41" i="167" s="1"/>
  <c r="T43" i="167" s="1"/>
  <c r="W42" i="137"/>
  <c r="X42" i="137"/>
  <c r="V41" i="167" s="1"/>
  <c r="V43" i="167" s="1"/>
  <c r="Y42" i="137"/>
  <c r="Y79" i="137" s="1"/>
  <c r="Z42" i="137"/>
  <c r="Z79" i="137" s="1"/>
  <c r="AA42" i="137"/>
  <c r="AB42" i="137"/>
  <c r="AB79" i="137" s="1"/>
  <c r="AC41" i="137"/>
  <c r="I41" i="158"/>
  <c r="J41" i="158"/>
  <c r="L41" i="158"/>
  <c r="N41" i="158"/>
  <c r="P41" i="158"/>
  <c r="T41" i="158"/>
  <c r="V41" i="158"/>
  <c r="W41" i="158"/>
  <c r="R40" i="158"/>
  <c r="AC36" i="137"/>
  <c r="P79" i="137"/>
  <c r="AC22" i="137"/>
  <c r="AC66" i="137"/>
  <c r="AC62" i="136"/>
  <c r="AB61" i="136"/>
  <c r="AA61" i="136"/>
  <c r="Z61" i="136"/>
  <c r="Y61" i="136"/>
  <c r="X61" i="136"/>
  <c r="W61" i="136"/>
  <c r="V61" i="136"/>
  <c r="U61" i="136"/>
  <c r="T61" i="136"/>
  <c r="S61" i="136"/>
  <c r="R61" i="136"/>
  <c r="Q61" i="136"/>
  <c r="P61" i="136"/>
  <c r="O61" i="136"/>
  <c r="N61" i="136"/>
  <c r="M61" i="136"/>
  <c r="L61" i="136"/>
  <c r="K61" i="136"/>
  <c r="AC60" i="136"/>
  <c r="AC57" i="136"/>
  <c r="AC56" i="136"/>
  <c r="AC55" i="136"/>
  <c r="AB44" i="136"/>
  <c r="AA44" i="136"/>
  <c r="Z44" i="136"/>
  <c r="Y44" i="136"/>
  <c r="X44" i="136"/>
  <c r="W44" i="136"/>
  <c r="V44" i="136"/>
  <c r="U44" i="136"/>
  <c r="T44" i="136"/>
  <c r="S44" i="136"/>
  <c r="R44" i="136"/>
  <c r="Q44" i="136"/>
  <c r="P44" i="136"/>
  <c r="O44" i="136"/>
  <c r="N44" i="136"/>
  <c r="M44" i="136"/>
  <c r="L44" i="136"/>
  <c r="K44" i="136"/>
  <c r="AC43" i="136"/>
  <c r="AC34" i="136"/>
  <c r="AC33" i="136"/>
  <c r="AC29" i="136"/>
  <c r="AC26" i="136"/>
  <c r="AC25" i="136"/>
  <c r="AB30" i="136"/>
  <c r="AA30" i="136"/>
  <c r="Z30" i="136"/>
  <c r="Y30" i="136"/>
  <c r="W14" i="167" s="1"/>
  <c r="X30" i="136"/>
  <c r="V14" i="167" s="1"/>
  <c r="W30" i="136"/>
  <c r="U14" i="167" s="1"/>
  <c r="V30" i="136"/>
  <c r="T14" i="167" s="1"/>
  <c r="U30" i="136"/>
  <c r="S14" i="167" s="1"/>
  <c r="T30" i="136"/>
  <c r="R14" i="167" s="1"/>
  <c r="S30" i="136"/>
  <c r="Q14" i="167" s="1"/>
  <c r="R30" i="136"/>
  <c r="P14" i="167" s="1"/>
  <c r="Q30" i="136"/>
  <c r="O14" i="167" s="1"/>
  <c r="P30" i="136"/>
  <c r="N14" i="167" s="1"/>
  <c r="O30" i="136"/>
  <c r="M14" i="167" s="1"/>
  <c r="N30" i="136"/>
  <c r="L14" i="167" s="1"/>
  <c r="M30" i="136"/>
  <c r="K14" i="167" s="1"/>
  <c r="L30" i="136"/>
  <c r="J14" i="167" s="1"/>
  <c r="K30" i="136"/>
  <c r="I14" i="167" s="1"/>
  <c r="AC13" i="136"/>
  <c r="AC10" i="136"/>
  <c r="AC9" i="136"/>
  <c r="AB43" i="114"/>
  <c r="AA43" i="114"/>
  <c r="Z43" i="114"/>
  <c r="Y43" i="114"/>
  <c r="X43" i="114"/>
  <c r="W43" i="114"/>
  <c r="V43" i="114"/>
  <c r="U43" i="114"/>
  <c r="T43" i="114"/>
  <c r="S43" i="114"/>
  <c r="R43" i="114"/>
  <c r="Q43" i="114"/>
  <c r="P43" i="114"/>
  <c r="O43" i="114"/>
  <c r="N43" i="114"/>
  <c r="M43" i="114"/>
  <c r="L43" i="114"/>
  <c r="K43" i="114"/>
  <c r="AC42" i="114"/>
  <c r="AB41" i="114"/>
  <c r="AA41" i="114"/>
  <c r="Z41" i="114"/>
  <c r="Y41" i="114"/>
  <c r="X41" i="114"/>
  <c r="W41" i="114"/>
  <c r="V41" i="114"/>
  <c r="U41" i="114"/>
  <c r="T41" i="114"/>
  <c r="S41" i="114"/>
  <c r="R41" i="114"/>
  <c r="Q41" i="114"/>
  <c r="P41" i="114"/>
  <c r="O41" i="114"/>
  <c r="N41" i="114"/>
  <c r="M41" i="114"/>
  <c r="L41" i="114"/>
  <c r="K41" i="114"/>
  <c r="AC40" i="114"/>
  <c r="AC39" i="114"/>
  <c r="AC37" i="114"/>
  <c r="AB36" i="114"/>
  <c r="AA36" i="114"/>
  <c r="Z36" i="114"/>
  <c r="Y36" i="114"/>
  <c r="X36" i="114"/>
  <c r="W36" i="114"/>
  <c r="V36" i="114"/>
  <c r="U36" i="114"/>
  <c r="T36" i="114"/>
  <c r="S36" i="114"/>
  <c r="R36" i="114"/>
  <c r="Q36" i="114"/>
  <c r="P36" i="114"/>
  <c r="O36" i="114"/>
  <c r="N36" i="114"/>
  <c r="M36" i="114"/>
  <c r="L36" i="114"/>
  <c r="K36" i="114"/>
  <c r="AC35" i="114"/>
  <c r="AC33" i="114"/>
  <c r="AC29" i="114"/>
  <c r="AC28" i="114"/>
  <c r="AC27" i="114"/>
  <c r="AC26" i="114"/>
  <c r="AC25" i="114"/>
  <c r="AB21" i="114"/>
  <c r="AA21" i="114"/>
  <c r="Z21" i="114"/>
  <c r="Y21" i="114"/>
  <c r="X21" i="114"/>
  <c r="W21" i="114"/>
  <c r="V21" i="114"/>
  <c r="U21" i="114"/>
  <c r="T21" i="114"/>
  <c r="S21" i="114"/>
  <c r="R21" i="114"/>
  <c r="Q21" i="114"/>
  <c r="P21" i="114"/>
  <c r="O21" i="114"/>
  <c r="N21" i="114"/>
  <c r="M21" i="114"/>
  <c r="L21" i="114"/>
  <c r="K21" i="114"/>
  <c r="AC20" i="114"/>
  <c r="AC19" i="114"/>
  <c r="AB18" i="114"/>
  <c r="AA18" i="114"/>
  <c r="AA22" i="114" s="1"/>
  <c r="Z18" i="114"/>
  <c r="Y18" i="114"/>
  <c r="Y22" i="114" s="1"/>
  <c r="X18" i="114"/>
  <c r="X22" i="114" s="1"/>
  <c r="W18" i="114"/>
  <c r="W22" i="114" s="1"/>
  <c r="V18" i="114"/>
  <c r="V22" i="114" s="1"/>
  <c r="U18" i="114"/>
  <c r="T18" i="114"/>
  <c r="S18" i="114"/>
  <c r="R18" i="114"/>
  <c r="Q18" i="114"/>
  <c r="P18" i="114"/>
  <c r="O18" i="114"/>
  <c r="N18" i="114"/>
  <c r="M18" i="114"/>
  <c r="L18" i="114"/>
  <c r="K18" i="114"/>
  <c r="AC17" i="114"/>
  <c r="AC8" i="114"/>
  <c r="S91" i="167" l="1"/>
  <c r="AB81" i="158"/>
  <c r="X79" i="137"/>
  <c r="U41" i="158"/>
  <c r="R41" i="158"/>
  <c r="R42" i="158" s="1"/>
  <c r="T79" i="137"/>
  <c r="N79" i="137"/>
  <c r="V40" i="158"/>
  <c r="V42" i="158" s="1"/>
  <c r="N40" i="158"/>
  <c r="N42" i="158" s="1"/>
  <c r="Q41" i="158"/>
  <c r="AA79" i="137"/>
  <c r="W79" i="137"/>
  <c r="J40" i="158"/>
  <c r="J42" i="158" s="1"/>
  <c r="N44" i="114"/>
  <c r="L116" i="158" s="1"/>
  <c r="P44" i="114"/>
  <c r="N116" i="158" s="1"/>
  <c r="R44" i="114"/>
  <c r="P116" i="158" s="1"/>
  <c r="T44" i="114"/>
  <c r="R116" i="158" s="1"/>
  <c r="V44" i="114"/>
  <c r="T116" i="158" s="1"/>
  <c r="X44" i="114"/>
  <c r="V116" i="158" s="1"/>
  <c r="Z44" i="114"/>
  <c r="AB44" i="114"/>
  <c r="V79" i="137"/>
  <c r="R79" i="137"/>
  <c r="O79" i="137"/>
  <c r="L79" i="137"/>
  <c r="T40" i="158"/>
  <c r="T42" i="158" s="1"/>
  <c r="P40" i="158"/>
  <c r="P42" i="158" s="1"/>
  <c r="L40" i="158"/>
  <c r="L42" i="158" s="1"/>
  <c r="M41" i="158"/>
  <c r="U79" i="137"/>
  <c r="S79" i="137"/>
  <c r="Z22" i="114"/>
  <c r="Z45" i="114" s="1"/>
  <c r="AB22" i="114"/>
  <c r="K22" i="114"/>
  <c r="L22" i="114"/>
  <c r="J115" i="158" s="1"/>
  <c r="J130" i="158" s="1"/>
  <c r="M22" i="114"/>
  <c r="N22" i="114"/>
  <c r="L115" i="158" s="1"/>
  <c r="L130" i="158" s="1"/>
  <c r="O22" i="114"/>
  <c r="P22" i="114"/>
  <c r="N115" i="158" s="1"/>
  <c r="N130" i="158" s="1"/>
  <c r="Q22" i="114"/>
  <c r="R22" i="114"/>
  <c r="P115" i="158" s="1"/>
  <c r="P130" i="158" s="1"/>
  <c r="S22" i="114"/>
  <c r="T22" i="114"/>
  <c r="R115" i="158" s="1"/>
  <c r="R130" i="158" s="1"/>
  <c r="U22" i="114"/>
  <c r="W40" i="158"/>
  <c r="W42" i="158" s="1"/>
  <c r="W41" i="167"/>
  <c r="W43" i="167" s="1"/>
  <c r="U40" i="158"/>
  <c r="U41" i="167"/>
  <c r="U43" i="167" s="1"/>
  <c r="S40" i="158"/>
  <c r="S41" i="167"/>
  <c r="Q40" i="158"/>
  <c r="Q41" i="167"/>
  <c r="Q43" i="167" s="1"/>
  <c r="M40" i="158"/>
  <c r="M41" i="167"/>
  <c r="M43" i="167" s="1"/>
  <c r="K40" i="158"/>
  <c r="K42" i="158" s="1"/>
  <c r="K41" i="167"/>
  <c r="I40" i="158"/>
  <c r="I41" i="167"/>
  <c r="O40" i="158"/>
  <c r="O42" i="158" s="1"/>
  <c r="O41" i="167"/>
  <c r="S87" i="158"/>
  <c r="X90" i="167"/>
  <c r="I91" i="167"/>
  <c r="X91" i="167" s="1"/>
  <c r="X79" i="167"/>
  <c r="L132" i="167"/>
  <c r="L144" i="167" s="1"/>
  <c r="R132" i="167"/>
  <c r="R144" i="167" s="1"/>
  <c r="O42" i="167"/>
  <c r="K42" i="167"/>
  <c r="K43" i="167" s="1"/>
  <c r="J131" i="167"/>
  <c r="L131" i="167"/>
  <c r="N131" i="167"/>
  <c r="R131" i="167"/>
  <c r="T115" i="158"/>
  <c r="T130" i="158" s="1"/>
  <c r="T131" i="167"/>
  <c r="V115" i="158"/>
  <c r="V130" i="158" s="1"/>
  <c r="V131" i="167"/>
  <c r="S41" i="158"/>
  <c r="S42" i="167"/>
  <c r="I43" i="167"/>
  <c r="X14" i="167"/>
  <c r="Q79" i="137"/>
  <c r="M79" i="137"/>
  <c r="AC78" i="137"/>
  <c r="AC42" i="137"/>
  <c r="K79" i="137"/>
  <c r="K44" i="114"/>
  <c r="M44" i="114"/>
  <c r="O44" i="114"/>
  <c r="Q44" i="114"/>
  <c r="S44" i="114"/>
  <c r="U44" i="114"/>
  <c r="W44" i="114"/>
  <c r="Y44" i="114"/>
  <c r="Y45" i="114" s="1"/>
  <c r="AA44" i="114"/>
  <c r="AC41" i="114"/>
  <c r="AC61" i="136"/>
  <c r="AC54" i="136"/>
  <c r="L63" i="136"/>
  <c r="J14" i="158" s="1"/>
  <c r="M63" i="136"/>
  <c r="M65" i="136" s="1"/>
  <c r="N63" i="136"/>
  <c r="N65" i="136" s="1"/>
  <c r="O63" i="136"/>
  <c r="O65" i="136" s="1"/>
  <c r="P63" i="136"/>
  <c r="Q63" i="136"/>
  <c r="Q65" i="136" s="1"/>
  <c r="R63" i="136"/>
  <c r="R65" i="136" s="1"/>
  <c r="S63" i="136"/>
  <c r="S65" i="136" s="1"/>
  <c r="T63" i="136"/>
  <c r="R14" i="158" s="1"/>
  <c r="U63" i="136"/>
  <c r="U65" i="136" s="1"/>
  <c r="V63" i="136"/>
  <c r="V65" i="136" s="1"/>
  <c r="W63" i="136"/>
  <c r="W65" i="136" s="1"/>
  <c r="X63" i="136"/>
  <c r="Y63" i="136"/>
  <c r="Y65" i="136" s="1"/>
  <c r="Z63" i="136"/>
  <c r="Z65" i="136" s="1"/>
  <c r="AA63" i="136"/>
  <c r="AA65" i="136" s="1"/>
  <c r="AB63" i="136"/>
  <c r="AB65" i="136" s="1"/>
  <c r="L44" i="114"/>
  <c r="I13" i="158"/>
  <c r="K13" i="158"/>
  <c r="L13" i="158"/>
  <c r="M13" i="158"/>
  <c r="N13" i="158"/>
  <c r="O13" i="158"/>
  <c r="P13" i="158"/>
  <c r="Q13" i="158"/>
  <c r="R13" i="158"/>
  <c r="S13" i="158"/>
  <c r="T13" i="158"/>
  <c r="U13" i="158"/>
  <c r="V13" i="158"/>
  <c r="W13" i="158"/>
  <c r="J13" i="158"/>
  <c r="N14" i="158"/>
  <c r="V14" i="158"/>
  <c r="AC43" i="114"/>
  <c r="AC21" i="114"/>
  <c r="K63" i="136"/>
  <c r="I15" i="167" s="1"/>
  <c r="X65" i="136"/>
  <c r="L65" i="136"/>
  <c r="P65" i="136"/>
  <c r="T65" i="136"/>
  <c r="AC30" i="136"/>
  <c r="AC17" i="136"/>
  <c r="AC44" i="136"/>
  <c r="AC18" i="114"/>
  <c r="AC36" i="114"/>
  <c r="P131" i="167" l="1"/>
  <c r="AB41" i="158"/>
  <c r="AB13" i="158"/>
  <c r="AB40" i="158"/>
  <c r="U42" i="158"/>
  <c r="U45" i="114"/>
  <c r="V45" i="114"/>
  <c r="P132" i="167"/>
  <c r="P144" i="167" s="1"/>
  <c r="T132" i="167"/>
  <c r="T144" i="167" s="1"/>
  <c r="S45" i="114"/>
  <c r="O45" i="114"/>
  <c r="K45" i="114"/>
  <c r="X45" i="114"/>
  <c r="X41" i="167"/>
  <c r="V132" i="167"/>
  <c r="V144" i="167" s="1"/>
  <c r="Q45" i="114"/>
  <c r="M45" i="114"/>
  <c r="V117" i="158"/>
  <c r="K65" i="136"/>
  <c r="N132" i="167"/>
  <c r="N144" i="167" s="1"/>
  <c r="S43" i="167"/>
  <c r="O43" i="167"/>
  <c r="AB45" i="114"/>
  <c r="I42" i="158"/>
  <c r="M42" i="158"/>
  <c r="Q42" i="158"/>
  <c r="R15" i="158"/>
  <c r="T117" i="158"/>
  <c r="S42" i="158"/>
  <c r="R117" i="158"/>
  <c r="P117" i="158"/>
  <c r="N117" i="158"/>
  <c r="L117" i="158"/>
  <c r="AC22" i="114"/>
  <c r="T45" i="114"/>
  <c r="R45" i="114"/>
  <c r="P45" i="114"/>
  <c r="N45" i="114"/>
  <c r="V15" i="158"/>
  <c r="N15" i="158"/>
  <c r="X42" i="167"/>
  <c r="W116" i="158"/>
  <c r="W132" i="167"/>
  <c r="W144" i="167" s="1"/>
  <c r="U116" i="158"/>
  <c r="U132" i="167"/>
  <c r="U144" i="167" s="1"/>
  <c r="Q116" i="158"/>
  <c r="Q132" i="167"/>
  <c r="Q144" i="167" s="1"/>
  <c r="O116" i="158"/>
  <c r="O132" i="167"/>
  <c r="O144" i="167" s="1"/>
  <c r="M116" i="158"/>
  <c r="M132" i="167"/>
  <c r="M144" i="167" s="1"/>
  <c r="K116" i="158"/>
  <c r="K132" i="167"/>
  <c r="K144" i="167" s="1"/>
  <c r="I116" i="158"/>
  <c r="I132" i="167"/>
  <c r="I144" i="167" s="1"/>
  <c r="S116" i="158"/>
  <c r="S132" i="167"/>
  <c r="S144" i="167" s="1"/>
  <c r="J116" i="158"/>
  <c r="J117" i="158" s="1"/>
  <c r="J132" i="167"/>
  <c r="J133" i="167" s="1"/>
  <c r="W115" i="158"/>
  <c r="W130" i="158" s="1"/>
  <c r="W131" i="167"/>
  <c r="U115" i="158"/>
  <c r="U130" i="158" s="1"/>
  <c r="U131" i="167"/>
  <c r="S115" i="158"/>
  <c r="S130" i="158" s="1"/>
  <c r="S131" i="167"/>
  <c r="Q115" i="158"/>
  <c r="Q130" i="158" s="1"/>
  <c r="Q131" i="167"/>
  <c r="O115" i="158"/>
  <c r="O130" i="158" s="1"/>
  <c r="O131" i="167"/>
  <c r="M115" i="158"/>
  <c r="M131" i="167"/>
  <c r="K115" i="158"/>
  <c r="K130" i="158" s="1"/>
  <c r="K131" i="167"/>
  <c r="I115" i="158"/>
  <c r="I131" i="167"/>
  <c r="V133" i="167"/>
  <c r="V143" i="167"/>
  <c r="T133" i="167"/>
  <c r="T143" i="167"/>
  <c r="R133" i="167"/>
  <c r="R143" i="167"/>
  <c r="R145" i="167" s="1"/>
  <c r="P133" i="167"/>
  <c r="P143" i="167"/>
  <c r="P145" i="167" s="1"/>
  <c r="N133" i="167"/>
  <c r="N143" i="167"/>
  <c r="L133" i="167"/>
  <c r="L143" i="167"/>
  <c r="L145" i="167" s="1"/>
  <c r="J143" i="167"/>
  <c r="W14" i="158"/>
  <c r="W15" i="158" s="1"/>
  <c r="W15" i="167"/>
  <c r="V15" i="167"/>
  <c r="U14" i="158"/>
  <c r="U15" i="158" s="1"/>
  <c r="U15" i="167"/>
  <c r="T14" i="158"/>
  <c r="T15" i="167"/>
  <c r="S14" i="158"/>
  <c r="S15" i="167"/>
  <c r="R15" i="167"/>
  <c r="Q14" i="158"/>
  <c r="Q15" i="167"/>
  <c r="P14" i="158"/>
  <c r="P15" i="167"/>
  <c r="O14" i="158"/>
  <c r="O15" i="167"/>
  <c r="N15" i="167"/>
  <c r="M14" i="158"/>
  <c r="M15" i="167"/>
  <c r="L14" i="158"/>
  <c r="L15" i="158" s="1"/>
  <c r="L15" i="167"/>
  <c r="K14" i="158"/>
  <c r="K15" i="167"/>
  <c r="J15" i="167"/>
  <c r="I16" i="167"/>
  <c r="Q15" i="158"/>
  <c r="S15" i="158"/>
  <c r="L45" i="114"/>
  <c r="W45" i="114"/>
  <c r="AC44" i="114"/>
  <c r="AC79" i="137"/>
  <c r="AC63" i="136"/>
  <c r="J15" i="158"/>
  <c r="AA45" i="114"/>
  <c r="I14" i="158"/>
  <c r="AC65" i="136"/>
  <c r="AC36" i="106"/>
  <c r="AC35" i="106"/>
  <c r="AC34" i="106"/>
  <c r="AB115" i="158" l="1"/>
  <c r="X43" i="167"/>
  <c r="AB116" i="158"/>
  <c r="I15" i="158"/>
  <c r="AB14" i="158"/>
  <c r="AB42" i="158"/>
  <c r="T145" i="167"/>
  <c r="N145" i="167"/>
  <c r="V145" i="167"/>
  <c r="O15" i="158"/>
  <c r="P15" i="158"/>
  <c r="M130" i="158"/>
  <c r="K15" i="158"/>
  <c r="M15" i="158"/>
  <c r="T15" i="158"/>
  <c r="J144" i="167"/>
  <c r="X144" i="167" s="1"/>
  <c r="X132" i="167"/>
  <c r="I133" i="167"/>
  <c r="X131" i="167"/>
  <c r="I117" i="158"/>
  <c r="K133" i="167"/>
  <c r="K143" i="167"/>
  <c r="K145" i="167" s="1"/>
  <c r="K117" i="158"/>
  <c r="M133" i="167"/>
  <c r="M143" i="167"/>
  <c r="M145" i="167" s="1"/>
  <c r="O133" i="167"/>
  <c r="O143" i="167"/>
  <c r="O145" i="167" s="1"/>
  <c r="O117" i="158"/>
  <c r="Q133" i="167"/>
  <c r="Q143" i="167"/>
  <c r="Q145" i="167" s="1"/>
  <c r="Q117" i="158"/>
  <c r="S133" i="167"/>
  <c r="S143" i="167"/>
  <c r="S145" i="167" s="1"/>
  <c r="S117" i="158"/>
  <c r="U133" i="167"/>
  <c r="U143" i="167"/>
  <c r="U145" i="167" s="1"/>
  <c r="U117" i="158"/>
  <c r="W133" i="167"/>
  <c r="W143" i="167"/>
  <c r="W145" i="167" s="1"/>
  <c r="W117" i="158"/>
  <c r="M117" i="158"/>
  <c r="J16" i="167"/>
  <c r="K16" i="167"/>
  <c r="L16" i="167"/>
  <c r="M16" i="167"/>
  <c r="N16" i="167"/>
  <c r="O16" i="167"/>
  <c r="P16" i="167"/>
  <c r="Q16" i="167"/>
  <c r="R16" i="167"/>
  <c r="S16" i="167"/>
  <c r="T16" i="167"/>
  <c r="U16" i="167"/>
  <c r="V16" i="167"/>
  <c r="W16" i="167"/>
  <c r="X15" i="167"/>
  <c r="X16" i="167" s="1"/>
  <c r="AC45" i="114"/>
  <c r="AC51" i="110"/>
  <c r="AB117" i="158" l="1"/>
  <c r="AB15" i="158"/>
  <c r="J145" i="167"/>
  <c r="X133" i="167"/>
  <c r="AC62" i="110" l="1"/>
  <c r="AC61" i="110"/>
  <c r="AC55" i="110"/>
  <c r="AC72" i="107" l="1"/>
  <c r="AC71" i="107" l="1"/>
  <c r="AC53" i="110" l="1"/>
  <c r="AC40" i="105" l="1"/>
  <c r="AB62" i="128" l="1"/>
  <c r="AB63" i="128" s="1"/>
  <c r="AA62" i="128"/>
  <c r="AA63" i="128" s="1"/>
  <c r="Z62" i="128"/>
  <c r="Y62" i="128"/>
  <c r="Y63" i="128" s="1"/>
  <c r="W9" i="167" s="1"/>
  <c r="W12" i="167" s="1"/>
  <c r="X62" i="128"/>
  <c r="X63" i="128" s="1"/>
  <c r="V9" i="167" s="1"/>
  <c r="V12" i="167" s="1"/>
  <c r="W62" i="128"/>
  <c r="W63" i="128" s="1"/>
  <c r="U9" i="167" s="1"/>
  <c r="U12" i="167" s="1"/>
  <c r="V62" i="128"/>
  <c r="U62" i="128"/>
  <c r="U63" i="128" s="1"/>
  <c r="S9" i="167" s="1"/>
  <c r="S12" i="167" s="1"/>
  <c r="T62" i="128"/>
  <c r="T63" i="128" s="1"/>
  <c r="R9" i="167" s="1"/>
  <c r="R12" i="167" s="1"/>
  <c r="S62" i="128"/>
  <c r="S63" i="128" s="1"/>
  <c r="Q9" i="167" s="1"/>
  <c r="Q12" i="167" s="1"/>
  <c r="R62" i="128"/>
  <c r="Q62" i="128"/>
  <c r="Q63" i="128" s="1"/>
  <c r="O9" i="167" s="1"/>
  <c r="O12" i="167" s="1"/>
  <c r="P62" i="128"/>
  <c r="P63" i="128" s="1"/>
  <c r="N9" i="167" s="1"/>
  <c r="N12" i="167" s="1"/>
  <c r="O62" i="128"/>
  <c r="O63" i="128" s="1"/>
  <c r="M9" i="167" s="1"/>
  <c r="M12" i="167" s="1"/>
  <c r="N62" i="128"/>
  <c r="M62" i="128"/>
  <c r="M63" i="128" s="1"/>
  <c r="K9" i="167" s="1"/>
  <c r="K12" i="167" s="1"/>
  <c r="L62" i="128"/>
  <c r="L63" i="128" s="1"/>
  <c r="J9" i="167" s="1"/>
  <c r="J12" i="167" s="1"/>
  <c r="K62" i="128"/>
  <c r="AC61" i="128"/>
  <c r="AC62" i="128" s="1"/>
  <c r="AC60" i="128"/>
  <c r="AC56" i="128"/>
  <c r="Z63" i="128"/>
  <c r="V63" i="128"/>
  <c r="T9" i="167" s="1"/>
  <c r="T12" i="167" s="1"/>
  <c r="R63" i="128"/>
  <c r="P9" i="167" s="1"/>
  <c r="P12" i="167" s="1"/>
  <c r="N63" i="128"/>
  <c r="L9" i="167" s="1"/>
  <c r="K63" i="128"/>
  <c r="AB33" i="128"/>
  <c r="AA33" i="128"/>
  <c r="Z33" i="128"/>
  <c r="Y33" i="128"/>
  <c r="X33" i="128"/>
  <c r="W33" i="128"/>
  <c r="V33" i="128"/>
  <c r="U33" i="128"/>
  <c r="T33" i="128"/>
  <c r="S33" i="128"/>
  <c r="R33" i="128"/>
  <c r="Q33" i="128"/>
  <c r="P33" i="128"/>
  <c r="O33" i="128"/>
  <c r="N33" i="128"/>
  <c r="M33" i="128"/>
  <c r="L33" i="128"/>
  <c r="K33" i="128"/>
  <c r="AC32" i="128"/>
  <c r="AB31" i="128"/>
  <c r="AA31" i="128"/>
  <c r="Z31" i="128"/>
  <c r="Y31" i="128"/>
  <c r="X31" i="128"/>
  <c r="W31" i="128"/>
  <c r="V31" i="128"/>
  <c r="U31" i="128"/>
  <c r="T31" i="128"/>
  <c r="S31" i="128"/>
  <c r="R31" i="128"/>
  <c r="Q31" i="128"/>
  <c r="P31" i="128"/>
  <c r="O31" i="128"/>
  <c r="N31" i="128"/>
  <c r="M31" i="128"/>
  <c r="L31" i="128"/>
  <c r="K31" i="128"/>
  <c r="AC30" i="128"/>
  <c r="AC29" i="128"/>
  <c r="AC27" i="128"/>
  <c r="AC26" i="128"/>
  <c r="AC25" i="128"/>
  <c r="AC24" i="128"/>
  <c r="AC23" i="128"/>
  <c r="AB22" i="128"/>
  <c r="AA22" i="128"/>
  <c r="Z22" i="128"/>
  <c r="Y22" i="128"/>
  <c r="X22" i="128"/>
  <c r="W22" i="128"/>
  <c r="V22" i="128"/>
  <c r="U22" i="128"/>
  <c r="T22" i="128"/>
  <c r="S22" i="128"/>
  <c r="R22" i="128"/>
  <c r="Q22" i="128"/>
  <c r="P22" i="128"/>
  <c r="O22" i="128"/>
  <c r="N22" i="128"/>
  <c r="M22" i="128"/>
  <c r="L22" i="128"/>
  <c r="K22" i="128"/>
  <c r="AC10" i="128"/>
  <c r="AC33" i="128" l="1"/>
  <c r="L34" i="128"/>
  <c r="J8" i="167" s="1"/>
  <c r="N34" i="128"/>
  <c r="L8" i="167" s="1"/>
  <c r="L11" i="167" s="1"/>
  <c r="P34" i="128"/>
  <c r="N8" i="167" s="1"/>
  <c r="N10" i="167" s="1"/>
  <c r="T34" i="128"/>
  <c r="R8" i="167" s="1"/>
  <c r="R10" i="167" s="1"/>
  <c r="V34" i="128"/>
  <c r="T8" i="167" s="1"/>
  <c r="X34" i="128"/>
  <c r="V8" i="167" s="1"/>
  <c r="V11" i="167" s="1"/>
  <c r="V13" i="167" s="1"/>
  <c r="Z34" i="128"/>
  <c r="AB34" i="128"/>
  <c r="AB65" i="128" s="1"/>
  <c r="K34" i="128"/>
  <c r="I8" i="167" s="1"/>
  <c r="I11" i="167" s="1"/>
  <c r="M34" i="128"/>
  <c r="K8" i="167" s="1"/>
  <c r="K10" i="167" s="1"/>
  <c r="O34" i="128"/>
  <c r="M8" i="167" s="1"/>
  <c r="M11" i="167" s="1"/>
  <c r="M13" i="167" s="1"/>
  <c r="S34" i="128"/>
  <c r="Q8" i="167" s="1"/>
  <c r="Q10" i="167" s="1"/>
  <c r="U34" i="128"/>
  <c r="S8" i="167" s="1"/>
  <c r="W34" i="128"/>
  <c r="U8" i="167" s="1"/>
  <c r="U10" i="167" s="1"/>
  <c r="Y34" i="128"/>
  <c r="W8" i="167" s="1"/>
  <c r="W10" i="167" s="1"/>
  <c r="AA34" i="128"/>
  <c r="AA65" i="128" s="1"/>
  <c r="AC31" i="128"/>
  <c r="I9" i="167"/>
  <c r="I12" i="167" s="1"/>
  <c r="L12" i="167"/>
  <c r="J10" i="167"/>
  <c r="J11" i="167"/>
  <c r="J13" i="167" s="1"/>
  <c r="M10" i="167"/>
  <c r="S10" i="167"/>
  <c r="S11" i="167"/>
  <c r="S13" i="167" s="1"/>
  <c r="T10" i="167"/>
  <c r="T11" i="167"/>
  <c r="T13" i="167" s="1"/>
  <c r="V10" i="167"/>
  <c r="Z65" i="128"/>
  <c r="I7" i="158"/>
  <c r="M7" i="158"/>
  <c r="S7" i="158"/>
  <c r="W7" i="158"/>
  <c r="J7" i="158"/>
  <c r="N7" i="158"/>
  <c r="T7" i="158"/>
  <c r="J8" i="158"/>
  <c r="K8" i="158"/>
  <c r="L8" i="158"/>
  <c r="M8" i="158"/>
  <c r="N8" i="158"/>
  <c r="O8" i="158"/>
  <c r="P8" i="158"/>
  <c r="Q8" i="158"/>
  <c r="R8" i="158"/>
  <c r="S8" i="158"/>
  <c r="T8" i="158"/>
  <c r="U8" i="158"/>
  <c r="V8" i="158"/>
  <c r="W8" i="158"/>
  <c r="R34" i="128"/>
  <c r="Q34" i="128"/>
  <c r="AC63" i="128"/>
  <c r="I8" i="158"/>
  <c r="P11" i="158"/>
  <c r="V65" i="128"/>
  <c r="Y65" i="128"/>
  <c r="L65" i="128"/>
  <c r="O65" i="128"/>
  <c r="P65" i="128"/>
  <c r="U65" i="128"/>
  <c r="K65" i="128"/>
  <c r="AC22" i="128"/>
  <c r="AC49" i="128"/>
  <c r="N11" i="167" l="1"/>
  <c r="N13" i="167" s="1"/>
  <c r="L13" i="167"/>
  <c r="W11" i="167"/>
  <c r="W13" i="167" s="1"/>
  <c r="K11" i="158"/>
  <c r="T10" i="158"/>
  <c r="N11" i="158"/>
  <c r="W10" i="158"/>
  <c r="AB8" i="158"/>
  <c r="I10" i="158"/>
  <c r="Q11" i="167"/>
  <c r="Q13" i="167" s="1"/>
  <c r="N65" i="128"/>
  <c r="S65" i="128"/>
  <c r="V7" i="158"/>
  <c r="R7" i="158"/>
  <c r="L7" i="158"/>
  <c r="R11" i="167"/>
  <c r="R13" i="167" s="1"/>
  <c r="L10" i="167"/>
  <c r="X65" i="128"/>
  <c r="T65" i="128"/>
  <c r="K7" i="158"/>
  <c r="U11" i="167"/>
  <c r="U13" i="167" s="1"/>
  <c r="K11" i="167"/>
  <c r="K13" i="167" s="1"/>
  <c r="X12" i="167"/>
  <c r="I11" i="158"/>
  <c r="W11" i="158"/>
  <c r="W12" i="158" s="1"/>
  <c r="V11" i="158"/>
  <c r="U11" i="158"/>
  <c r="T11" i="158"/>
  <c r="S11" i="158"/>
  <c r="R11" i="158"/>
  <c r="Q11" i="158"/>
  <c r="N9" i="158"/>
  <c r="M11" i="158"/>
  <c r="L11" i="158"/>
  <c r="J11" i="158"/>
  <c r="N10" i="158"/>
  <c r="N12" i="158" s="1"/>
  <c r="J10" i="158"/>
  <c r="S10" i="158"/>
  <c r="M10" i="158"/>
  <c r="M65" i="128"/>
  <c r="W65" i="128"/>
  <c r="Q7" i="158"/>
  <c r="U7" i="158"/>
  <c r="I10" i="167"/>
  <c r="X9" i="167"/>
  <c r="Q65" i="128"/>
  <c r="O8" i="167"/>
  <c r="R65" i="128"/>
  <c r="P8" i="167"/>
  <c r="I13" i="167"/>
  <c r="J9" i="158"/>
  <c r="I9" i="158"/>
  <c r="AC34" i="128"/>
  <c r="L9" i="158"/>
  <c r="M9" i="158"/>
  <c r="S9" i="158"/>
  <c r="T9" i="158"/>
  <c r="W9" i="158"/>
  <c r="O11" i="158"/>
  <c r="P7" i="158"/>
  <c r="O7" i="158"/>
  <c r="M12" i="158" l="1"/>
  <c r="U9" i="158"/>
  <c r="V9" i="158"/>
  <c r="L10" i="158"/>
  <c r="L12" i="158" s="1"/>
  <c r="V10" i="158"/>
  <c r="T12" i="158"/>
  <c r="K9" i="158"/>
  <c r="R9" i="158"/>
  <c r="AB7" i="158"/>
  <c r="I12" i="158"/>
  <c r="AB11" i="158"/>
  <c r="K10" i="158"/>
  <c r="K12" i="158" s="1"/>
  <c r="R10" i="158"/>
  <c r="R12" i="158" s="1"/>
  <c r="J12" i="158"/>
  <c r="V12" i="158"/>
  <c r="S12" i="158"/>
  <c r="AC65" i="128"/>
  <c r="U10" i="158"/>
  <c r="U12" i="158" s="1"/>
  <c r="Q9" i="158"/>
  <c r="Q10" i="158"/>
  <c r="Q12" i="158" s="1"/>
  <c r="P10" i="167"/>
  <c r="P11" i="167"/>
  <c r="P13" i="167" s="1"/>
  <c r="O10" i="167"/>
  <c r="X10" i="167" s="1"/>
  <c r="O11" i="167"/>
  <c r="X8" i="167"/>
  <c r="P10" i="158"/>
  <c r="P12" i="158" s="1"/>
  <c r="P9" i="158"/>
  <c r="O10" i="158"/>
  <c r="O9" i="158"/>
  <c r="AC39" i="105"/>
  <c r="AB9" i="158" l="1"/>
  <c r="AB10" i="158"/>
  <c r="O13" i="167"/>
  <c r="X13" i="167" s="1"/>
  <c r="X11" i="167"/>
  <c r="O12" i="158"/>
  <c r="K19" i="105"/>
  <c r="L19" i="105"/>
  <c r="M19" i="105"/>
  <c r="N19" i="105"/>
  <c r="O19" i="105"/>
  <c r="P19" i="105"/>
  <c r="Q19" i="105"/>
  <c r="R19" i="105"/>
  <c r="S19" i="105"/>
  <c r="T19" i="105"/>
  <c r="U19" i="105"/>
  <c r="AB12" i="158" l="1"/>
  <c r="AC44" i="106"/>
  <c r="AC77" i="107"/>
  <c r="AC27" i="110" l="1"/>
  <c r="AC26" i="110"/>
  <c r="AC25" i="110"/>
  <c r="AC34" i="47" l="1"/>
  <c r="AC29" i="103"/>
  <c r="AC46" i="105" l="1"/>
  <c r="AC72" i="39" l="1"/>
  <c r="K47" i="105"/>
  <c r="L47" i="105"/>
  <c r="M47" i="105"/>
  <c r="N47" i="105"/>
  <c r="O47" i="105"/>
  <c r="P47" i="105"/>
  <c r="Q47" i="105"/>
  <c r="R47" i="105"/>
  <c r="S47" i="105"/>
  <c r="T47" i="105"/>
  <c r="U47" i="105"/>
  <c r="V47" i="105"/>
  <c r="W47" i="105"/>
  <c r="X47" i="105"/>
  <c r="Y47" i="105"/>
  <c r="Z47" i="105"/>
  <c r="AA47" i="105"/>
  <c r="AB47" i="105"/>
  <c r="AC45" i="105"/>
  <c r="AC44" i="105"/>
  <c r="AC41" i="105"/>
  <c r="AC38" i="105"/>
  <c r="AC47" i="105" l="1"/>
  <c r="AC37" i="105"/>
  <c r="AC36" i="105"/>
  <c r="AC26" i="45"/>
  <c r="AB52" i="106" l="1"/>
  <c r="AA52" i="106"/>
  <c r="Z52" i="106"/>
  <c r="Y52" i="106"/>
  <c r="W54" i="167" s="1"/>
  <c r="X52" i="106"/>
  <c r="V54" i="167" s="1"/>
  <c r="W52" i="106"/>
  <c r="U54" i="167" s="1"/>
  <c r="V52" i="106"/>
  <c r="T54" i="167" s="1"/>
  <c r="U52" i="106"/>
  <c r="S54" i="167" s="1"/>
  <c r="T52" i="106"/>
  <c r="R54" i="167" s="1"/>
  <c r="S52" i="106"/>
  <c r="Q54" i="167" s="1"/>
  <c r="R52" i="106"/>
  <c r="P54" i="167" s="1"/>
  <c r="Q52" i="106"/>
  <c r="O54" i="167" s="1"/>
  <c r="P52" i="106"/>
  <c r="N54" i="167" s="1"/>
  <c r="O52" i="106"/>
  <c r="M54" i="167" s="1"/>
  <c r="N52" i="106"/>
  <c r="L54" i="167" s="1"/>
  <c r="M52" i="106"/>
  <c r="K54" i="167" s="1"/>
  <c r="L52" i="106"/>
  <c r="J54" i="167" s="1"/>
  <c r="K52" i="106"/>
  <c r="I54" i="167" s="1"/>
  <c r="AC51" i="106"/>
  <c r="AC49" i="106"/>
  <c r="AC48" i="106"/>
  <c r="AC45" i="106"/>
  <c r="AC37" i="106"/>
  <c r="AB31" i="106"/>
  <c r="AA31" i="106"/>
  <c r="Z31" i="106"/>
  <c r="Y31" i="106"/>
  <c r="X31" i="106"/>
  <c r="W31" i="106"/>
  <c r="V31" i="106"/>
  <c r="U31" i="106"/>
  <c r="T31" i="106"/>
  <c r="S31" i="106"/>
  <c r="R31" i="106"/>
  <c r="Q31" i="106"/>
  <c r="P31" i="106"/>
  <c r="O31" i="106"/>
  <c r="N31" i="106"/>
  <c r="M31" i="106"/>
  <c r="L31" i="106"/>
  <c r="K31" i="106"/>
  <c r="AB26" i="106"/>
  <c r="AA26" i="106"/>
  <c r="Z26" i="106"/>
  <c r="Y26" i="106"/>
  <c r="X26" i="106"/>
  <c r="W26" i="106"/>
  <c r="V26" i="106"/>
  <c r="U26" i="106"/>
  <c r="T26" i="106"/>
  <c r="S26" i="106"/>
  <c r="R26" i="106"/>
  <c r="Q26" i="106"/>
  <c r="P26" i="106"/>
  <c r="O26" i="106"/>
  <c r="N26" i="106"/>
  <c r="M26" i="106"/>
  <c r="L26" i="106"/>
  <c r="K26" i="106"/>
  <c r="AC30" i="106"/>
  <c r="AC29" i="106"/>
  <c r="AC28" i="106"/>
  <c r="AC27" i="106"/>
  <c r="AC25" i="106"/>
  <c r="AC24" i="106"/>
  <c r="AC23" i="106"/>
  <c r="AC22" i="106"/>
  <c r="AC21" i="106"/>
  <c r="AC20" i="106"/>
  <c r="AC19" i="106"/>
  <c r="AC18" i="106"/>
  <c r="AC17" i="106"/>
  <c r="AC16" i="106"/>
  <c r="AC15" i="106"/>
  <c r="AC13" i="106"/>
  <c r="AC11" i="106"/>
  <c r="AC10" i="106"/>
  <c r="AC9" i="106"/>
  <c r="AC6" i="106"/>
  <c r="AB14" i="106"/>
  <c r="AA14" i="106"/>
  <c r="Z14" i="106"/>
  <c r="Y14" i="106"/>
  <c r="X14" i="106"/>
  <c r="W14" i="106"/>
  <c r="V14" i="106"/>
  <c r="U14" i="106"/>
  <c r="T14" i="106"/>
  <c r="S14" i="106"/>
  <c r="R14" i="106"/>
  <c r="Q14" i="106"/>
  <c r="P14" i="106"/>
  <c r="O14" i="106"/>
  <c r="N14" i="106"/>
  <c r="M14" i="106"/>
  <c r="L14" i="106"/>
  <c r="K14" i="106"/>
  <c r="AB81" i="107"/>
  <c r="AA81" i="107"/>
  <c r="Z81" i="107"/>
  <c r="Y81" i="107"/>
  <c r="X81" i="107"/>
  <c r="W81" i="107"/>
  <c r="V81" i="107"/>
  <c r="U81" i="107"/>
  <c r="T81" i="107"/>
  <c r="S81" i="107"/>
  <c r="R81" i="107"/>
  <c r="Q81" i="107"/>
  <c r="P81" i="107"/>
  <c r="O81" i="107"/>
  <c r="N81" i="107"/>
  <c r="M81" i="107"/>
  <c r="L81" i="107"/>
  <c r="K81" i="107"/>
  <c r="AC69" i="107"/>
  <c r="AC61" i="107"/>
  <c r="AB70" i="107"/>
  <c r="AB82" i="107" s="1"/>
  <c r="AB83" i="107" s="1"/>
  <c r="AA70" i="107"/>
  <c r="AA82" i="107" s="1"/>
  <c r="AA83" i="107" s="1"/>
  <c r="Z70" i="107"/>
  <c r="Z82" i="107" s="1"/>
  <c r="Z83" i="107" s="1"/>
  <c r="Y70" i="107"/>
  <c r="Y82" i="107" s="1"/>
  <c r="Y83" i="107" s="1"/>
  <c r="X70" i="107"/>
  <c r="W70" i="107"/>
  <c r="W82" i="107" s="1"/>
  <c r="W83" i="107" s="1"/>
  <c r="V70" i="107"/>
  <c r="U70" i="107"/>
  <c r="U82" i="107" s="1"/>
  <c r="U83" i="107" s="1"/>
  <c r="T70" i="107"/>
  <c r="T82" i="107" s="1"/>
  <c r="T83" i="107" s="1"/>
  <c r="S70" i="107"/>
  <c r="S82" i="107" s="1"/>
  <c r="S83" i="107" s="1"/>
  <c r="R70" i="107"/>
  <c r="Q70" i="107"/>
  <c r="Q82" i="107" s="1"/>
  <c r="Q83" i="107" s="1"/>
  <c r="P70" i="107"/>
  <c r="O70" i="107"/>
  <c r="O82" i="107" s="1"/>
  <c r="O83" i="107" s="1"/>
  <c r="N70" i="107"/>
  <c r="M70" i="107"/>
  <c r="M82" i="107" s="1"/>
  <c r="M83" i="107" s="1"/>
  <c r="L70" i="107"/>
  <c r="L82" i="107" s="1"/>
  <c r="L83" i="107" s="1"/>
  <c r="K70" i="107"/>
  <c r="K82" i="107" s="1"/>
  <c r="W49" i="158"/>
  <c r="V49" i="158"/>
  <c r="U49" i="158"/>
  <c r="T49" i="158"/>
  <c r="S49" i="158"/>
  <c r="R49" i="158"/>
  <c r="Q49" i="158"/>
  <c r="P49" i="158"/>
  <c r="O49" i="158"/>
  <c r="N49" i="158"/>
  <c r="M49" i="158"/>
  <c r="L49" i="158"/>
  <c r="K49" i="158"/>
  <c r="J49" i="158"/>
  <c r="I49" i="158"/>
  <c r="AB66" i="110"/>
  <c r="AA66" i="110"/>
  <c r="Z66" i="110"/>
  <c r="Y66" i="110"/>
  <c r="X66" i="110"/>
  <c r="W66" i="110"/>
  <c r="V66" i="110"/>
  <c r="U66" i="110"/>
  <c r="T66" i="110"/>
  <c r="S66" i="110"/>
  <c r="R66" i="110"/>
  <c r="Q66" i="110"/>
  <c r="P66" i="110"/>
  <c r="O66" i="110"/>
  <c r="N66" i="110"/>
  <c r="M66" i="110"/>
  <c r="L66" i="110"/>
  <c r="K66" i="110"/>
  <c r="AB59" i="110"/>
  <c r="AA59" i="110"/>
  <c r="AA68" i="110" s="1"/>
  <c r="Z59" i="110"/>
  <c r="Z68" i="110" s="1"/>
  <c r="Y59" i="110"/>
  <c r="Y68" i="110" s="1"/>
  <c r="W39" i="167" s="1"/>
  <c r="X59" i="110"/>
  <c r="W59" i="110"/>
  <c r="W68" i="110" s="1"/>
  <c r="U39" i="167" s="1"/>
  <c r="V59" i="110"/>
  <c r="V68" i="110" s="1"/>
  <c r="T39" i="167" s="1"/>
  <c r="U59" i="110"/>
  <c r="U68" i="110" s="1"/>
  <c r="S39" i="167" s="1"/>
  <c r="T59" i="110"/>
  <c r="S59" i="110"/>
  <c r="S68" i="110" s="1"/>
  <c r="Q39" i="167" s="1"/>
  <c r="R59" i="110"/>
  <c r="R68" i="110" s="1"/>
  <c r="P39" i="167" s="1"/>
  <c r="Q59" i="110"/>
  <c r="Q68" i="110" s="1"/>
  <c r="O39" i="167" s="1"/>
  <c r="P59" i="110"/>
  <c r="O59" i="110"/>
  <c r="O68" i="110" s="1"/>
  <c r="M39" i="167" s="1"/>
  <c r="N59" i="110"/>
  <c r="N68" i="110" s="1"/>
  <c r="L39" i="167" s="1"/>
  <c r="M59" i="110"/>
  <c r="M68" i="110" s="1"/>
  <c r="K39" i="167" s="1"/>
  <c r="L59" i="110"/>
  <c r="L68" i="110" s="1"/>
  <c r="J39" i="167" s="1"/>
  <c r="K59" i="110"/>
  <c r="K68" i="110" s="1"/>
  <c r="I39" i="167" s="1"/>
  <c r="AC65" i="110"/>
  <c r="AC64" i="110"/>
  <c r="AC63" i="110"/>
  <c r="AC60" i="110"/>
  <c r="AC58" i="110"/>
  <c r="AC54" i="110"/>
  <c r="AC50" i="110"/>
  <c r="AC38" i="110"/>
  <c r="AB34" i="110"/>
  <c r="AA34" i="110"/>
  <c r="Z34" i="110"/>
  <c r="Y34" i="110"/>
  <c r="X34" i="110"/>
  <c r="W34" i="110"/>
  <c r="V34" i="110"/>
  <c r="U34" i="110"/>
  <c r="T34" i="110"/>
  <c r="S34" i="110"/>
  <c r="R34" i="110"/>
  <c r="Q34" i="110"/>
  <c r="P34" i="110"/>
  <c r="O34" i="110"/>
  <c r="N34" i="110"/>
  <c r="M34" i="110"/>
  <c r="L34" i="110"/>
  <c r="K34" i="110"/>
  <c r="AC33" i="110"/>
  <c r="AC32" i="110"/>
  <c r="AC30" i="110"/>
  <c r="AC29" i="110"/>
  <c r="AC28" i="110"/>
  <c r="AC24" i="110"/>
  <c r="AC23" i="110"/>
  <c r="AC22" i="110"/>
  <c r="AC20" i="110"/>
  <c r="AB31" i="110"/>
  <c r="AA31" i="110"/>
  <c r="Z31" i="110"/>
  <c r="Y31" i="110"/>
  <c r="X31" i="110"/>
  <c r="W31" i="110"/>
  <c r="V31" i="110"/>
  <c r="U31" i="110"/>
  <c r="T31" i="110"/>
  <c r="S31" i="110"/>
  <c r="R31" i="110"/>
  <c r="Q31" i="110"/>
  <c r="P31" i="110"/>
  <c r="O31" i="110"/>
  <c r="N31" i="110"/>
  <c r="M31" i="110"/>
  <c r="L31" i="110"/>
  <c r="K31" i="110"/>
  <c r="AC18" i="110"/>
  <c r="AC17" i="110"/>
  <c r="AC15" i="110"/>
  <c r="AC14" i="110"/>
  <c r="AC13" i="110"/>
  <c r="AC10" i="110"/>
  <c r="AC8" i="110"/>
  <c r="AB19" i="110"/>
  <c r="AA19" i="110"/>
  <c r="Z19" i="110"/>
  <c r="Y19" i="110"/>
  <c r="X19" i="110"/>
  <c r="W19" i="110"/>
  <c r="V19" i="110"/>
  <c r="U19" i="110"/>
  <c r="T19" i="110"/>
  <c r="S19" i="110"/>
  <c r="R19" i="110"/>
  <c r="Q19" i="110"/>
  <c r="P19" i="110"/>
  <c r="O19" i="110"/>
  <c r="N19" i="110"/>
  <c r="M19" i="110"/>
  <c r="L19" i="110"/>
  <c r="K19" i="110"/>
  <c r="P68" i="110" l="1"/>
  <c r="N39" i="167" s="1"/>
  <c r="T68" i="110"/>
  <c r="R39" i="167" s="1"/>
  <c r="X68" i="110"/>
  <c r="V39" i="167" s="1"/>
  <c r="AB68" i="110"/>
  <c r="AB49" i="158"/>
  <c r="AC34" i="110"/>
  <c r="X54" i="167"/>
  <c r="AC66" i="110"/>
  <c r="L35" i="110"/>
  <c r="J38" i="167" s="1"/>
  <c r="N35" i="110"/>
  <c r="L38" i="167" s="1"/>
  <c r="L40" i="167" s="1"/>
  <c r="P35" i="110"/>
  <c r="N38" i="167" s="1"/>
  <c r="N40" i="167" s="1"/>
  <c r="R35" i="110"/>
  <c r="P38" i="167" s="1"/>
  <c r="P40" i="167" s="1"/>
  <c r="T35" i="110"/>
  <c r="R38" i="167" s="1"/>
  <c r="V35" i="110"/>
  <c r="T38" i="167" s="1"/>
  <c r="T40" i="167" s="1"/>
  <c r="X35" i="110"/>
  <c r="V38" i="167" s="1"/>
  <c r="V40" i="167" s="1"/>
  <c r="Z35" i="110"/>
  <c r="Z69" i="110" s="1"/>
  <c r="AB35" i="110"/>
  <c r="AC81" i="107"/>
  <c r="AC31" i="106"/>
  <c r="N82" i="107"/>
  <c r="N83" i="107" s="1"/>
  <c r="P82" i="107"/>
  <c r="P83" i="107" s="1"/>
  <c r="R82" i="107"/>
  <c r="R83" i="107" s="1"/>
  <c r="V82" i="107"/>
  <c r="V83" i="107" s="1"/>
  <c r="X82" i="107"/>
  <c r="X83" i="107" s="1"/>
  <c r="J40" i="167"/>
  <c r="R40" i="167"/>
  <c r="X39" i="167"/>
  <c r="AC26" i="106"/>
  <c r="I51" i="167"/>
  <c r="M51" i="167"/>
  <c r="Q51" i="167"/>
  <c r="U51" i="167"/>
  <c r="AC59" i="110"/>
  <c r="K35" i="110"/>
  <c r="I38" i="167" s="1"/>
  <c r="I40" i="167" s="1"/>
  <c r="M35" i="110"/>
  <c r="M69" i="110" s="1"/>
  <c r="O35" i="110"/>
  <c r="M38" i="167" s="1"/>
  <c r="M40" i="167" s="1"/>
  <c r="Q35" i="110"/>
  <c r="O37" i="158" s="1"/>
  <c r="S35" i="110"/>
  <c r="Q38" i="167" s="1"/>
  <c r="Q40" i="167" s="1"/>
  <c r="U35" i="110"/>
  <c r="U69" i="110" s="1"/>
  <c r="W35" i="110"/>
  <c r="U38" i="167" s="1"/>
  <c r="U40" i="167" s="1"/>
  <c r="Y35" i="110"/>
  <c r="W37" i="158" s="1"/>
  <c r="AA35" i="110"/>
  <c r="AA69" i="110" s="1"/>
  <c r="K37" i="158"/>
  <c r="I56" i="158"/>
  <c r="K56" i="158"/>
  <c r="M56" i="158"/>
  <c r="U56" i="158"/>
  <c r="W56" i="158"/>
  <c r="N37" i="158"/>
  <c r="V37" i="158"/>
  <c r="L56" i="158"/>
  <c r="N56" i="158"/>
  <c r="P56" i="158"/>
  <c r="R56" i="158"/>
  <c r="T56" i="158"/>
  <c r="V56" i="158"/>
  <c r="Q56" i="158"/>
  <c r="O56" i="158"/>
  <c r="J51" i="167"/>
  <c r="K32" i="106"/>
  <c r="I53" i="167" s="1"/>
  <c r="M32" i="106"/>
  <c r="N32" i="106"/>
  <c r="L53" i="167" s="1"/>
  <c r="O32" i="106"/>
  <c r="P32" i="106"/>
  <c r="N53" i="167" s="1"/>
  <c r="Q32" i="106"/>
  <c r="O53" i="167" s="1"/>
  <c r="R32" i="106"/>
  <c r="P53" i="167" s="1"/>
  <c r="S32" i="106"/>
  <c r="Q53" i="167" s="1"/>
  <c r="T32" i="106"/>
  <c r="R53" i="167" s="1"/>
  <c r="U32" i="106"/>
  <c r="S53" i="167" s="1"/>
  <c r="V32" i="106"/>
  <c r="T53" i="167" s="1"/>
  <c r="W32" i="106"/>
  <c r="U53" i="167" s="1"/>
  <c r="X32" i="106"/>
  <c r="V53" i="167" s="1"/>
  <c r="Y32" i="106"/>
  <c r="W53" i="167" s="1"/>
  <c r="Z32" i="106"/>
  <c r="Z53" i="106" s="1"/>
  <c r="AA32" i="106"/>
  <c r="AB32" i="106"/>
  <c r="AB53" i="106" s="1"/>
  <c r="R38" i="158"/>
  <c r="S38" i="158"/>
  <c r="T38" i="158"/>
  <c r="U38" i="158"/>
  <c r="V38" i="158"/>
  <c r="W38" i="158"/>
  <c r="I50" i="158"/>
  <c r="J50" i="158"/>
  <c r="J51" i="158" s="1"/>
  <c r="M50" i="158"/>
  <c r="M51" i="158" s="1"/>
  <c r="N50" i="158"/>
  <c r="N51" i="158" s="1"/>
  <c r="Q50" i="158"/>
  <c r="Q51" i="158" s="1"/>
  <c r="U50" i="158"/>
  <c r="U51" i="158" s="1"/>
  <c r="V50" i="158"/>
  <c r="V51" i="158" s="1"/>
  <c r="S56" i="158"/>
  <c r="J56" i="158"/>
  <c r="AC31" i="110"/>
  <c r="I51" i="158"/>
  <c r="L32" i="106"/>
  <c r="AA53" i="106"/>
  <c r="AC68" i="110"/>
  <c r="AC49" i="110"/>
  <c r="K69" i="110"/>
  <c r="L69" i="110"/>
  <c r="O69" i="110"/>
  <c r="Q69" i="110"/>
  <c r="S69" i="110"/>
  <c r="T69" i="110"/>
  <c r="X69" i="110"/>
  <c r="Q53" i="106"/>
  <c r="S53" i="106"/>
  <c r="W53" i="106"/>
  <c r="Y53" i="106"/>
  <c r="AC52" i="106"/>
  <c r="AC43" i="106"/>
  <c r="K83" i="107"/>
  <c r="AC70" i="107"/>
  <c r="AC14" i="106"/>
  <c r="AC19" i="110"/>
  <c r="L58" i="106"/>
  <c r="K58" i="106"/>
  <c r="AB57" i="106"/>
  <c r="AB58" i="106" s="1"/>
  <c r="AA57" i="106"/>
  <c r="AA58" i="106" s="1"/>
  <c r="Z57" i="106"/>
  <c r="Z58" i="106" s="1"/>
  <c r="Y57" i="106"/>
  <c r="Y58" i="106" s="1"/>
  <c r="X57" i="106"/>
  <c r="X58" i="106" s="1"/>
  <c r="W57" i="106"/>
  <c r="W58" i="106" s="1"/>
  <c r="V57" i="106"/>
  <c r="V58" i="106" s="1"/>
  <c r="U57" i="106"/>
  <c r="U58" i="106" s="1"/>
  <c r="T57" i="106"/>
  <c r="T58" i="106" s="1"/>
  <c r="S57" i="106"/>
  <c r="S58" i="106" s="1"/>
  <c r="R57" i="106"/>
  <c r="R58" i="106" s="1"/>
  <c r="Q57" i="106"/>
  <c r="Q58" i="106" s="1"/>
  <c r="O57" i="106"/>
  <c r="O58" i="106" s="1"/>
  <c r="N57" i="106"/>
  <c r="N58" i="106" s="1"/>
  <c r="M57" i="106"/>
  <c r="M58" i="106" s="1"/>
  <c r="AB49" i="105"/>
  <c r="AA49" i="105"/>
  <c r="Z49" i="105"/>
  <c r="Y49" i="105"/>
  <c r="X49" i="105"/>
  <c r="W49" i="105"/>
  <c r="V49" i="105"/>
  <c r="U49" i="105"/>
  <c r="T49" i="105"/>
  <c r="S49" i="105"/>
  <c r="R49" i="105"/>
  <c r="Q49" i="105"/>
  <c r="P49" i="105"/>
  <c r="O49" i="105"/>
  <c r="N49" i="105"/>
  <c r="M49" i="105"/>
  <c r="L49" i="105"/>
  <c r="K49" i="105"/>
  <c r="AC48" i="105"/>
  <c r="AC43" i="105"/>
  <c r="AB42" i="105"/>
  <c r="AB50" i="105" s="1"/>
  <c r="AA42" i="105"/>
  <c r="AA50" i="105" s="1"/>
  <c r="Z42" i="105"/>
  <c r="Z50" i="105" s="1"/>
  <c r="Y42" i="105"/>
  <c r="Y50" i="105" s="1"/>
  <c r="X42" i="105"/>
  <c r="X50" i="105" s="1"/>
  <c r="W42" i="105"/>
  <c r="W50" i="105" s="1"/>
  <c r="V42" i="105"/>
  <c r="V50" i="105" s="1"/>
  <c r="U42" i="105"/>
  <c r="U50" i="105" s="1"/>
  <c r="T42" i="105"/>
  <c r="T50" i="105" s="1"/>
  <c r="S42" i="105"/>
  <c r="S50" i="105" s="1"/>
  <c r="R42" i="105"/>
  <c r="R50" i="105" s="1"/>
  <c r="Q42" i="105"/>
  <c r="Q50" i="105" s="1"/>
  <c r="P42" i="105"/>
  <c r="P50" i="105" s="1"/>
  <c r="O42" i="105"/>
  <c r="O50" i="105" s="1"/>
  <c r="N42" i="105"/>
  <c r="N50" i="105" s="1"/>
  <c r="M42" i="105"/>
  <c r="M50" i="105" s="1"/>
  <c r="L42" i="105"/>
  <c r="L50" i="105" s="1"/>
  <c r="K42" i="105"/>
  <c r="AC35" i="105"/>
  <c r="AB31" i="105"/>
  <c r="AA31" i="105"/>
  <c r="Z31" i="105"/>
  <c r="Y31" i="105"/>
  <c r="X31" i="105"/>
  <c r="W31" i="105"/>
  <c r="V31" i="105"/>
  <c r="U31" i="105"/>
  <c r="U32" i="105" s="1"/>
  <c r="T31" i="105"/>
  <c r="S31" i="105"/>
  <c r="S32" i="105" s="1"/>
  <c r="R31" i="105"/>
  <c r="R32" i="105" s="1"/>
  <c r="Q31" i="105"/>
  <c r="Q32" i="105" s="1"/>
  <c r="P31" i="105"/>
  <c r="P32" i="105" s="1"/>
  <c r="P51" i="105" s="1"/>
  <c r="O31" i="105"/>
  <c r="O32" i="105" s="1"/>
  <c r="N31" i="105"/>
  <c r="M31" i="105"/>
  <c r="M32" i="105" s="1"/>
  <c r="L31" i="105"/>
  <c r="L32" i="105" s="1"/>
  <c r="K31" i="105"/>
  <c r="K32" i="105" s="1"/>
  <c r="AC30" i="105"/>
  <c r="AC29" i="105"/>
  <c r="AC28" i="105"/>
  <c r="AC27" i="105"/>
  <c r="AC26" i="105"/>
  <c r="AC24" i="105"/>
  <c r="AC23" i="105"/>
  <c r="AB19" i="105"/>
  <c r="AA19" i="105"/>
  <c r="Z19" i="105"/>
  <c r="Y19" i="105"/>
  <c r="X19" i="105"/>
  <c r="W19" i="105"/>
  <c r="V19" i="105"/>
  <c r="T32" i="105"/>
  <c r="N32" i="105"/>
  <c r="AC18" i="105"/>
  <c r="AC10" i="105"/>
  <c r="AC72" i="103"/>
  <c r="AC71" i="103"/>
  <c r="AC41" i="103"/>
  <c r="AC13" i="103"/>
  <c r="AB76" i="103"/>
  <c r="AA76" i="103"/>
  <c r="Z76" i="103"/>
  <c r="Y76" i="103"/>
  <c r="X76" i="103"/>
  <c r="W76" i="103"/>
  <c r="V76" i="103"/>
  <c r="U76" i="103"/>
  <c r="T76" i="103"/>
  <c r="S76" i="103"/>
  <c r="R76" i="103"/>
  <c r="Q76" i="103"/>
  <c r="P76" i="103"/>
  <c r="O76" i="103"/>
  <c r="N76" i="103"/>
  <c r="M76" i="103"/>
  <c r="L76" i="103"/>
  <c r="K76" i="103"/>
  <c r="AC75" i="103"/>
  <c r="AC70" i="103"/>
  <c r="AB69" i="103"/>
  <c r="AA69" i="103"/>
  <c r="Z69" i="103"/>
  <c r="Y69" i="103"/>
  <c r="X69" i="103"/>
  <c r="W69" i="103"/>
  <c r="V69" i="103"/>
  <c r="U69" i="103"/>
  <c r="T69" i="103"/>
  <c r="S69" i="103"/>
  <c r="R69" i="103"/>
  <c r="Q69" i="103"/>
  <c r="P69" i="103"/>
  <c r="O69" i="103"/>
  <c r="N69" i="103"/>
  <c r="M69" i="103"/>
  <c r="L69" i="103"/>
  <c r="K69" i="103"/>
  <c r="AB55" i="103"/>
  <c r="AA55" i="103"/>
  <c r="Z55" i="103"/>
  <c r="Y55" i="103"/>
  <c r="X55" i="103"/>
  <c r="W55" i="103"/>
  <c r="V55" i="103"/>
  <c r="U55" i="103"/>
  <c r="T55" i="103"/>
  <c r="S55" i="103"/>
  <c r="R55" i="103"/>
  <c r="Q55" i="103"/>
  <c r="P55" i="103"/>
  <c r="O55" i="103"/>
  <c r="N55" i="103"/>
  <c r="M55" i="103"/>
  <c r="L55" i="103"/>
  <c r="K55" i="103"/>
  <c r="AC40" i="103"/>
  <c r="AC39" i="103"/>
  <c r="AC35" i="103"/>
  <c r="AC30" i="103"/>
  <c r="AB19" i="103"/>
  <c r="AA19" i="103"/>
  <c r="Z19" i="103"/>
  <c r="Y19" i="103"/>
  <c r="X19" i="103"/>
  <c r="W19" i="103"/>
  <c r="V19" i="103"/>
  <c r="U19" i="103"/>
  <c r="T19" i="103"/>
  <c r="S19" i="103"/>
  <c r="R19" i="103"/>
  <c r="Q19" i="103"/>
  <c r="P19" i="103"/>
  <c r="O19" i="103"/>
  <c r="N19" i="103"/>
  <c r="M19" i="103"/>
  <c r="L19" i="103"/>
  <c r="K19" i="103"/>
  <c r="K36" i="103" s="1"/>
  <c r="I17" i="167" s="1"/>
  <c r="AC18" i="103"/>
  <c r="AC9" i="103"/>
  <c r="AC19" i="47"/>
  <c r="AC59" i="39"/>
  <c r="AC57" i="39"/>
  <c r="AB20" i="47"/>
  <c r="AA20" i="47"/>
  <c r="Z20" i="47"/>
  <c r="Y20" i="47"/>
  <c r="X20" i="47"/>
  <c r="W20" i="47"/>
  <c r="V20" i="47"/>
  <c r="U20" i="47"/>
  <c r="T20" i="47"/>
  <c r="S20" i="47"/>
  <c r="R20" i="47"/>
  <c r="Q20" i="47"/>
  <c r="Q28" i="47" s="1"/>
  <c r="P20" i="47"/>
  <c r="O20" i="47"/>
  <c r="N20" i="47"/>
  <c r="M20" i="47"/>
  <c r="L20" i="47"/>
  <c r="K20" i="47"/>
  <c r="AC18" i="47"/>
  <c r="AC17" i="47"/>
  <c r="AC16" i="47"/>
  <c r="AC15" i="47"/>
  <c r="AC14" i="47"/>
  <c r="AC13" i="47"/>
  <c r="AC12" i="47"/>
  <c r="AC11" i="47"/>
  <c r="AB41" i="47"/>
  <c r="AA41" i="47"/>
  <c r="Z41" i="47"/>
  <c r="Y41" i="47"/>
  <c r="X41" i="47"/>
  <c r="W41" i="47"/>
  <c r="V41" i="47"/>
  <c r="U41" i="47"/>
  <c r="T41" i="47"/>
  <c r="S41" i="47"/>
  <c r="R41" i="47"/>
  <c r="Q41" i="47"/>
  <c r="P41" i="47"/>
  <c r="O41" i="47"/>
  <c r="N41" i="47"/>
  <c r="M41" i="47"/>
  <c r="L41" i="47"/>
  <c r="K41" i="47"/>
  <c r="AC65" i="39"/>
  <c r="AC64" i="39"/>
  <c r="AC63" i="39"/>
  <c r="AC39" i="47"/>
  <c r="AC38" i="47"/>
  <c r="AC62" i="45"/>
  <c r="AC57" i="45"/>
  <c r="AC60" i="45"/>
  <c r="AC35" i="39"/>
  <c r="AC34" i="39"/>
  <c r="AC32" i="39"/>
  <c r="AC31" i="39"/>
  <c r="AB24" i="47"/>
  <c r="AA24" i="47"/>
  <c r="Z24" i="47"/>
  <c r="Y24" i="47"/>
  <c r="X24" i="47"/>
  <c r="X28" i="47" s="1"/>
  <c r="W24" i="47"/>
  <c r="V24" i="47"/>
  <c r="U24" i="47"/>
  <c r="T24" i="47"/>
  <c r="S24" i="47"/>
  <c r="R24" i="47"/>
  <c r="Q24" i="47"/>
  <c r="P24" i="47"/>
  <c r="O24" i="47"/>
  <c r="N24" i="47"/>
  <c r="M24" i="47"/>
  <c r="L24" i="47"/>
  <c r="K24" i="47"/>
  <c r="AC23" i="47"/>
  <c r="AC51" i="39"/>
  <c r="AC13" i="39"/>
  <c r="AC12" i="39"/>
  <c r="AC24" i="45"/>
  <c r="AC19" i="45"/>
  <c r="AC20" i="45"/>
  <c r="K37" i="47"/>
  <c r="AC71" i="45"/>
  <c r="AC14" i="45"/>
  <c r="AC22" i="45"/>
  <c r="AC21" i="45"/>
  <c r="AC26" i="47"/>
  <c r="AC25" i="47"/>
  <c r="AC22" i="47"/>
  <c r="AB27" i="47"/>
  <c r="AA27" i="47"/>
  <c r="Z27" i="47"/>
  <c r="Y27" i="47"/>
  <c r="X27" i="47"/>
  <c r="W27" i="47"/>
  <c r="V27" i="47"/>
  <c r="V28" i="47" s="1"/>
  <c r="U27" i="47"/>
  <c r="T27" i="47"/>
  <c r="T28" i="47" s="1"/>
  <c r="S27" i="47"/>
  <c r="R27" i="47"/>
  <c r="Q27" i="47"/>
  <c r="P27" i="47"/>
  <c r="P28" i="47" s="1"/>
  <c r="O27" i="47"/>
  <c r="N27" i="47"/>
  <c r="N28" i="47" s="1"/>
  <c r="M27" i="47"/>
  <c r="L27" i="47"/>
  <c r="L28" i="47" s="1"/>
  <c r="K27" i="47"/>
  <c r="AC85" i="45"/>
  <c r="AC27" i="39"/>
  <c r="AC20" i="39"/>
  <c r="AC74" i="45"/>
  <c r="AC40" i="47"/>
  <c r="AC81" i="45"/>
  <c r="AC80" i="45"/>
  <c r="AC79" i="45"/>
  <c r="AC78" i="45"/>
  <c r="AC77" i="45"/>
  <c r="AC76" i="45"/>
  <c r="AC82" i="45"/>
  <c r="W37" i="47"/>
  <c r="V37" i="47"/>
  <c r="U37" i="47"/>
  <c r="AC33" i="47"/>
  <c r="AC43" i="47"/>
  <c r="AC42" i="47"/>
  <c r="AB44" i="47"/>
  <c r="AA44" i="47"/>
  <c r="Z44" i="47"/>
  <c r="Y44" i="47"/>
  <c r="X44" i="47"/>
  <c r="W44" i="47"/>
  <c r="V44" i="47"/>
  <c r="V45" i="47" s="1"/>
  <c r="U44" i="47"/>
  <c r="T44" i="47"/>
  <c r="S44" i="47"/>
  <c r="R44" i="47"/>
  <c r="Q44" i="47"/>
  <c r="P44" i="47"/>
  <c r="O44" i="47"/>
  <c r="N44" i="47"/>
  <c r="M44" i="47"/>
  <c r="L44" i="47"/>
  <c r="K44" i="47"/>
  <c r="AB87" i="45"/>
  <c r="AA87" i="45"/>
  <c r="Z87" i="45"/>
  <c r="Y87" i="45"/>
  <c r="X87" i="45"/>
  <c r="W87" i="45"/>
  <c r="V87" i="45"/>
  <c r="U87" i="45"/>
  <c r="T87" i="45"/>
  <c r="S87" i="45"/>
  <c r="R87" i="45"/>
  <c r="Q87" i="45"/>
  <c r="P87" i="45"/>
  <c r="O87" i="45"/>
  <c r="N87" i="45"/>
  <c r="M87" i="45"/>
  <c r="L87" i="45"/>
  <c r="AC87" i="45" s="1"/>
  <c r="K87" i="45"/>
  <c r="L68" i="39"/>
  <c r="M68" i="39"/>
  <c r="N68" i="39"/>
  <c r="O68" i="39"/>
  <c r="P68" i="39"/>
  <c r="Q68" i="39"/>
  <c r="R68" i="39"/>
  <c r="S68" i="39"/>
  <c r="T68" i="39"/>
  <c r="U68" i="39"/>
  <c r="V68" i="39"/>
  <c r="W68" i="39"/>
  <c r="X68" i="39"/>
  <c r="Y68" i="39"/>
  <c r="Z68" i="39"/>
  <c r="AA68" i="39"/>
  <c r="AB68" i="39"/>
  <c r="AC15" i="45"/>
  <c r="AC11" i="45"/>
  <c r="AC21" i="47"/>
  <c r="AC30" i="39"/>
  <c r="AC8" i="45"/>
  <c r="AC10" i="47"/>
  <c r="AC10" i="45"/>
  <c r="AC83" i="45"/>
  <c r="L37" i="47"/>
  <c r="M37" i="47"/>
  <c r="M45" i="47" s="1"/>
  <c r="N37" i="47"/>
  <c r="AC37" i="47" s="1"/>
  <c r="O37" i="47"/>
  <c r="P37" i="47"/>
  <c r="Q37" i="47"/>
  <c r="Q45" i="47" s="1"/>
  <c r="O111" i="167" s="1"/>
  <c r="R37" i="47"/>
  <c r="S37" i="47"/>
  <c r="T37" i="47"/>
  <c r="X37" i="47"/>
  <c r="Y37" i="47"/>
  <c r="Z37" i="47"/>
  <c r="AA37" i="47"/>
  <c r="AB37" i="47"/>
  <c r="AB45" i="47" s="1"/>
  <c r="AC9" i="45"/>
  <c r="AC16" i="45"/>
  <c r="K17" i="45"/>
  <c r="L17" i="45"/>
  <c r="M17" i="45"/>
  <c r="N17" i="45"/>
  <c r="O17" i="45"/>
  <c r="P17" i="45"/>
  <c r="Q17" i="45"/>
  <c r="R17" i="45"/>
  <c r="S17" i="45"/>
  <c r="T17" i="45"/>
  <c r="U17" i="45"/>
  <c r="V17" i="45"/>
  <c r="W17" i="45"/>
  <c r="X17" i="45"/>
  <c r="Y17" i="45"/>
  <c r="Z17" i="45"/>
  <c r="AA17" i="45"/>
  <c r="AB17" i="45"/>
  <c r="AC18" i="45"/>
  <c r="AC25" i="45"/>
  <c r="AC46" i="45"/>
  <c r="K47" i="45"/>
  <c r="L47" i="45"/>
  <c r="M47" i="45"/>
  <c r="N47" i="45"/>
  <c r="O47" i="45"/>
  <c r="P47" i="45"/>
  <c r="Q47" i="45"/>
  <c r="R47" i="45"/>
  <c r="S47" i="45"/>
  <c r="T47" i="45"/>
  <c r="U47" i="45"/>
  <c r="V47" i="45"/>
  <c r="W47" i="45"/>
  <c r="X47" i="45"/>
  <c r="Y47" i="45"/>
  <c r="Z47" i="45"/>
  <c r="AA47" i="45"/>
  <c r="AB47" i="45"/>
  <c r="AC48" i="45"/>
  <c r="AC49" i="45"/>
  <c r="AC50" i="45"/>
  <c r="AC51" i="45"/>
  <c r="K52" i="45"/>
  <c r="L52" i="45"/>
  <c r="M52" i="45"/>
  <c r="N52" i="45"/>
  <c r="O52" i="45"/>
  <c r="P52" i="45"/>
  <c r="Q52" i="45"/>
  <c r="R52" i="45"/>
  <c r="S52" i="45"/>
  <c r="T52" i="45"/>
  <c r="U52" i="45"/>
  <c r="V52" i="45"/>
  <c r="W52" i="45"/>
  <c r="X52" i="45"/>
  <c r="Y52" i="45"/>
  <c r="Z52" i="45"/>
  <c r="AA52" i="45"/>
  <c r="AB52" i="45"/>
  <c r="AC56" i="45"/>
  <c r="K63" i="45"/>
  <c r="L63" i="45"/>
  <c r="M63" i="45"/>
  <c r="N63" i="45"/>
  <c r="O63" i="45"/>
  <c r="P63" i="45"/>
  <c r="Q63" i="45"/>
  <c r="R63" i="45"/>
  <c r="S63" i="45"/>
  <c r="T63" i="45"/>
  <c r="U63" i="45"/>
  <c r="V63" i="45"/>
  <c r="W63" i="45"/>
  <c r="X63" i="45"/>
  <c r="Y63" i="45"/>
  <c r="Z63" i="45"/>
  <c r="AA63" i="45"/>
  <c r="AB63" i="45"/>
  <c r="K75" i="45"/>
  <c r="L75" i="45"/>
  <c r="M75" i="45"/>
  <c r="M88" i="45" s="1"/>
  <c r="K45" i="167" s="1"/>
  <c r="N75" i="45"/>
  <c r="O75" i="45"/>
  <c r="P75" i="45"/>
  <c r="Q75" i="45"/>
  <c r="Q88" i="45" s="1"/>
  <c r="O45" i="167" s="1"/>
  <c r="R75" i="45"/>
  <c r="S75" i="45"/>
  <c r="T75" i="45"/>
  <c r="U75" i="45"/>
  <c r="V75" i="45"/>
  <c r="W75" i="45"/>
  <c r="X75" i="45"/>
  <c r="X88" i="45" s="1"/>
  <c r="V45" i="167" s="1"/>
  <c r="Y75" i="45"/>
  <c r="Z75" i="45"/>
  <c r="AA75" i="45"/>
  <c r="AB75" i="45"/>
  <c r="AB88" i="45" s="1"/>
  <c r="AC84" i="45"/>
  <c r="AC86" i="45"/>
  <c r="AC10" i="39"/>
  <c r="AC11" i="39"/>
  <c r="AC15" i="39"/>
  <c r="AC16" i="39"/>
  <c r="AC19" i="39"/>
  <c r="AC28" i="39"/>
  <c r="AC29" i="39"/>
  <c r="AC36" i="39"/>
  <c r="K37" i="39"/>
  <c r="L37" i="39"/>
  <c r="M37" i="39"/>
  <c r="N37" i="39"/>
  <c r="O37" i="39"/>
  <c r="P37" i="39"/>
  <c r="Q37" i="39"/>
  <c r="R37" i="39"/>
  <c r="S37" i="39"/>
  <c r="T37" i="39"/>
  <c r="U37" i="39"/>
  <c r="V37" i="39"/>
  <c r="W37" i="39"/>
  <c r="X37" i="39"/>
  <c r="Y37" i="39"/>
  <c r="Z37" i="39"/>
  <c r="AA37" i="39"/>
  <c r="AB37" i="39"/>
  <c r="AC45" i="39"/>
  <c r="K46" i="39"/>
  <c r="L46" i="39"/>
  <c r="M46" i="39"/>
  <c r="N46" i="39"/>
  <c r="O46" i="39"/>
  <c r="P46" i="39"/>
  <c r="Q46" i="39"/>
  <c r="R46" i="39"/>
  <c r="S46" i="39"/>
  <c r="T46" i="39"/>
  <c r="U46" i="39"/>
  <c r="V46" i="39"/>
  <c r="W46" i="39"/>
  <c r="X46" i="39"/>
  <c r="Y46" i="39"/>
  <c r="Z46" i="39"/>
  <c r="AA46" i="39"/>
  <c r="AB46" i="39"/>
  <c r="K60" i="39"/>
  <c r="K74" i="39" s="1"/>
  <c r="I48" i="167" s="1"/>
  <c r="L60" i="39"/>
  <c r="AC60" i="39" s="1"/>
  <c r="M60" i="39"/>
  <c r="N60" i="39"/>
  <c r="N74" i="39" s="1"/>
  <c r="L48" i="167" s="1"/>
  <c r="O60" i="39"/>
  <c r="P60" i="39"/>
  <c r="P74" i="39" s="1"/>
  <c r="N48" i="167" s="1"/>
  <c r="Q60" i="39"/>
  <c r="R60" i="39"/>
  <c r="R74" i="39" s="1"/>
  <c r="P48" i="167" s="1"/>
  <c r="S60" i="39"/>
  <c r="T60" i="39"/>
  <c r="T74" i="39" s="1"/>
  <c r="R48" i="167" s="1"/>
  <c r="U60" i="39"/>
  <c r="V60" i="39"/>
  <c r="V74" i="39" s="1"/>
  <c r="W60" i="39"/>
  <c r="X60" i="39"/>
  <c r="X74" i="39" s="1"/>
  <c r="V48" i="167" s="1"/>
  <c r="Y60" i="39"/>
  <c r="Z60" i="39"/>
  <c r="AA60" i="39"/>
  <c r="AB60" i="39"/>
  <c r="AB74" i="39" s="1"/>
  <c r="AC61" i="39"/>
  <c r="AC62" i="39"/>
  <c r="AC66" i="39"/>
  <c r="AC67" i="39"/>
  <c r="AC41" i="47"/>
  <c r="AC73" i="39"/>
  <c r="AC18" i="39"/>
  <c r="AC44" i="47"/>
  <c r="AC19" i="105" l="1"/>
  <c r="U53" i="106"/>
  <c r="AA88" i="45"/>
  <c r="W88" i="45"/>
  <c r="U45" i="167" s="1"/>
  <c r="O88" i="45"/>
  <c r="M45" i="167" s="1"/>
  <c r="K88" i="45"/>
  <c r="I45" i="167" s="1"/>
  <c r="AA47" i="39"/>
  <c r="S47" i="39"/>
  <c r="V88" i="45"/>
  <c r="AB28" i="47"/>
  <c r="AB69" i="110"/>
  <c r="AB56" i="158"/>
  <c r="N53" i="106"/>
  <c r="K53" i="106"/>
  <c r="X53" i="106"/>
  <c r="V53" i="106"/>
  <c r="T53" i="106"/>
  <c r="R53" i="106"/>
  <c r="P53" i="106"/>
  <c r="V69" i="110"/>
  <c r="AC35" i="110"/>
  <c r="P50" i="158"/>
  <c r="P51" i="158" s="1"/>
  <c r="S37" i="158"/>
  <c r="AC46" i="39"/>
  <c r="V53" i="45"/>
  <c r="T44" i="167" s="1"/>
  <c r="AB47" i="47"/>
  <c r="R28" i="47"/>
  <c r="P110" i="167" s="1"/>
  <c r="Z28" i="47"/>
  <c r="Z88" i="45"/>
  <c r="P88" i="45"/>
  <c r="N45" i="167" s="1"/>
  <c r="AC52" i="45"/>
  <c r="W53" i="45"/>
  <c r="U44" i="167" s="1"/>
  <c r="U46" i="167" s="1"/>
  <c r="AC17" i="45"/>
  <c r="AC68" i="39"/>
  <c r="W47" i="39"/>
  <c r="U47" i="167" s="1"/>
  <c r="M47" i="39"/>
  <c r="K47" i="167" s="1"/>
  <c r="AC20" i="47"/>
  <c r="V32" i="105"/>
  <c r="T106" i="158" s="1"/>
  <c r="X32" i="105"/>
  <c r="V106" i="158" s="1"/>
  <c r="Z32" i="105"/>
  <c r="Z51" i="105" s="1"/>
  <c r="AB32" i="105"/>
  <c r="AB51" i="105" s="1"/>
  <c r="AC31" i="105"/>
  <c r="P69" i="110"/>
  <c r="T50" i="158"/>
  <c r="T51" i="158" s="1"/>
  <c r="R37" i="158"/>
  <c r="R39" i="158" s="1"/>
  <c r="J37" i="158"/>
  <c r="AA74" i="39"/>
  <c r="AA75" i="39" s="1"/>
  <c r="Y74" i="39"/>
  <c r="W48" i="167" s="1"/>
  <c r="W74" i="39"/>
  <c r="U48" i="167" s="1"/>
  <c r="U57" i="167" s="1"/>
  <c r="U74" i="39"/>
  <c r="S48" i="167" s="1"/>
  <c r="S74" i="39"/>
  <c r="Q48" i="167" s="1"/>
  <c r="Q74" i="39"/>
  <c r="O48" i="167" s="1"/>
  <c r="O74" i="39"/>
  <c r="M48" i="167" s="1"/>
  <c r="M74" i="39"/>
  <c r="K48" i="167" s="1"/>
  <c r="Y47" i="39"/>
  <c r="W47" i="167" s="1"/>
  <c r="U47" i="39"/>
  <c r="S47" i="167" s="1"/>
  <c r="O47" i="39"/>
  <c r="M47" i="167" s="1"/>
  <c r="K47" i="39"/>
  <c r="I47" i="167" s="1"/>
  <c r="I49" i="167" s="1"/>
  <c r="P47" i="39"/>
  <c r="N47" i="167" s="1"/>
  <c r="L47" i="39"/>
  <c r="J47" i="167" s="1"/>
  <c r="AC24" i="47"/>
  <c r="W39" i="158"/>
  <c r="Q53" i="45"/>
  <c r="O44" i="167" s="1"/>
  <c r="O46" i="167" s="1"/>
  <c r="P53" i="45"/>
  <c r="N44" i="167" s="1"/>
  <c r="N46" i="167" s="1"/>
  <c r="K45" i="47"/>
  <c r="I98" i="158" s="1"/>
  <c r="Y45" i="47"/>
  <c r="W111" i="167" s="1"/>
  <c r="O28" i="47"/>
  <c r="M97" i="158" s="1"/>
  <c r="L45" i="47"/>
  <c r="J98" i="158" s="1"/>
  <c r="AC75" i="45"/>
  <c r="T88" i="45"/>
  <c r="R45" i="167" s="1"/>
  <c r="R88" i="45"/>
  <c r="P45" i="167" s="1"/>
  <c r="N88" i="45"/>
  <c r="L45" i="167" s="1"/>
  <c r="L88" i="45"/>
  <c r="J45" i="167" s="1"/>
  <c r="L53" i="45"/>
  <c r="S28" i="47"/>
  <c r="Q97" i="158" s="1"/>
  <c r="W28" i="47"/>
  <c r="U97" i="158" s="1"/>
  <c r="AC42" i="105"/>
  <c r="N49" i="167"/>
  <c r="N53" i="45"/>
  <c r="L44" i="167" s="1"/>
  <c r="N45" i="47"/>
  <c r="L98" i="158" s="1"/>
  <c r="M28" i="47"/>
  <c r="K97" i="158" s="1"/>
  <c r="W32" i="105"/>
  <c r="U119" i="167" s="1"/>
  <c r="Y32" i="105"/>
  <c r="W106" i="158" s="1"/>
  <c r="AA32" i="105"/>
  <c r="AA51" i="105" s="1"/>
  <c r="AC49" i="105"/>
  <c r="AC82" i="107"/>
  <c r="W69" i="110"/>
  <c r="R69" i="110"/>
  <c r="N69" i="110"/>
  <c r="L50" i="158"/>
  <c r="L51" i="158" s="1"/>
  <c r="V39" i="158"/>
  <c r="T37" i="158"/>
  <c r="P37" i="158"/>
  <c r="L37" i="158"/>
  <c r="U37" i="158"/>
  <c r="U39" i="158" s="1"/>
  <c r="Q37" i="158"/>
  <c r="M37" i="158"/>
  <c r="I37" i="158"/>
  <c r="R97" i="158"/>
  <c r="R110" i="167"/>
  <c r="M110" i="167"/>
  <c r="N97" i="158"/>
  <c r="N110" i="167"/>
  <c r="O97" i="158"/>
  <c r="O110" i="167"/>
  <c r="L97" i="158"/>
  <c r="L110" i="167"/>
  <c r="T97" i="158"/>
  <c r="T110" i="167"/>
  <c r="V97" i="158"/>
  <c r="V110" i="167"/>
  <c r="U110" i="167"/>
  <c r="V51" i="167"/>
  <c r="V52" i="167" s="1"/>
  <c r="T51" i="167"/>
  <c r="T52" i="167" s="1"/>
  <c r="P51" i="167"/>
  <c r="P52" i="167" s="1"/>
  <c r="N51" i="167"/>
  <c r="N52" i="167" s="1"/>
  <c r="L51" i="167"/>
  <c r="L52" i="167" s="1"/>
  <c r="U49" i="167"/>
  <c r="Q47" i="167"/>
  <c r="Q49" i="167" s="1"/>
  <c r="L36" i="103"/>
  <c r="J17" i="167" s="1"/>
  <c r="J20" i="167" s="1"/>
  <c r="W38" i="167"/>
  <c r="W40" i="167" s="1"/>
  <c r="O38" i="167"/>
  <c r="O40" i="167" s="1"/>
  <c r="K38" i="167"/>
  <c r="K40" i="167" s="1"/>
  <c r="S38" i="167"/>
  <c r="AC55" i="103"/>
  <c r="I20" i="167"/>
  <c r="J97" i="158"/>
  <c r="J110" i="167"/>
  <c r="T45" i="167"/>
  <c r="W98" i="158"/>
  <c r="T98" i="158"/>
  <c r="T111" i="167"/>
  <c r="L111" i="167"/>
  <c r="K98" i="158"/>
  <c r="K111" i="167"/>
  <c r="I111" i="167"/>
  <c r="J111" i="167"/>
  <c r="T107" i="158"/>
  <c r="T120" i="167"/>
  <c r="T123" i="167" s="1"/>
  <c r="U107" i="158"/>
  <c r="U120" i="167"/>
  <c r="U123" i="167" s="1"/>
  <c r="V107" i="158"/>
  <c r="V120" i="167"/>
  <c r="V123" i="167" s="1"/>
  <c r="W107" i="158"/>
  <c r="W120" i="167"/>
  <c r="W123" i="167" s="1"/>
  <c r="AC63" i="45"/>
  <c r="J107" i="158"/>
  <c r="J120" i="167"/>
  <c r="J123" i="167" s="1"/>
  <c r="K107" i="158"/>
  <c r="K120" i="167"/>
  <c r="K123" i="167" s="1"/>
  <c r="L107" i="158"/>
  <c r="L120" i="167"/>
  <c r="L123" i="167" s="1"/>
  <c r="M107" i="158"/>
  <c r="M120" i="167"/>
  <c r="M123" i="167" s="1"/>
  <c r="N107" i="158"/>
  <c r="N120" i="167"/>
  <c r="N123" i="167" s="1"/>
  <c r="O107" i="158"/>
  <c r="O120" i="167"/>
  <c r="O123" i="167" s="1"/>
  <c r="P107" i="158"/>
  <c r="P120" i="167"/>
  <c r="P123" i="167" s="1"/>
  <c r="Q107" i="158"/>
  <c r="Q120" i="167"/>
  <c r="Q123" i="167" s="1"/>
  <c r="R107" i="158"/>
  <c r="R120" i="167"/>
  <c r="R123" i="167" s="1"/>
  <c r="S107" i="158"/>
  <c r="S120" i="167"/>
  <c r="S123" i="167" s="1"/>
  <c r="T48" i="167"/>
  <c r="V57" i="167"/>
  <c r="P57" i="167"/>
  <c r="R51" i="167"/>
  <c r="J52" i="167"/>
  <c r="W50" i="158"/>
  <c r="W51" i="158" s="1"/>
  <c r="W51" i="167"/>
  <c r="U52" i="167"/>
  <c r="S50" i="158"/>
  <c r="S51" i="158" s="1"/>
  <c r="S51" i="167"/>
  <c r="Q52" i="167"/>
  <c r="O50" i="158"/>
  <c r="O51" i="158" s="1"/>
  <c r="O51" i="167"/>
  <c r="M57" i="167"/>
  <c r="M52" i="167"/>
  <c r="K50" i="158"/>
  <c r="K51" i="158" s="1"/>
  <c r="K51" i="167"/>
  <c r="I57" i="167"/>
  <c r="I52" i="167"/>
  <c r="J44" i="167"/>
  <c r="J46" i="167" s="1"/>
  <c r="I106" i="158"/>
  <c r="I119" i="167"/>
  <c r="J106" i="158"/>
  <c r="J119" i="167"/>
  <c r="K106" i="158"/>
  <c r="K119" i="167"/>
  <c r="L106" i="158"/>
  <c r="L119" i="167"/>
  <c r="M106" i="158"/>
  <c r="M119" i="167"/>
  <c r="N106" i="158"/>
  <c r="N119" i="167"/>
  <c r="O106" i="158"/>
  <c r="O119" i="167"/>
  <c r="P106" i="158"/>
  <c r="P119" i="167"/>
  <c r="Q106" i="158"/>
  <c r="Q119" i="167"/>
  <c r="R106" i="158"/>
  <c r="R119" i="167"/>
  <c r="S106" i="158"/>
  <c r="S119" i="167"/>
  <c r="T119" i="167"/>
  <c r="U122" i="167"/>
  <c r="U124" i="167" s="1"/>
  <c r="W119" i="167"/>
  <c r="L53" i="106"/>
  <c r="J53" i="167"/>
  <c r="W55" i="167"/>
  <c r="V55" i="167"/>
  <c r="U55" i="167"/>
  <c r="T55" i="167"/>
  <c r="S55" i="167"/>
  <c r="R55" i="167"/>
  <c r="Q55" i="167"/>
  <c r="P55" i="167"/>
  <c r="O55" i="167"/>
  <c r="N55" i="167"/>
  <c r="O53" i="106"/>
  <c r="M53" i="167"/>
  <c r="L55" i="167"/>
  <c r="M53" i="106"/>
  <c r="K53" i="167"/>
  <c r="I55" i="167"/>
  <c r="Z53" i="45"/>
  <c r="Y53" i="45"/>
  <c r="W44" i="167" s="1"/>
  <c r="S53" i="45"/>
  <c r="Q44" i="167" s="1"/>
  <c r="M53" i="45"/>
  <c r="K44" i="167" s="1"/>
  <c r="K46" i="167" s="1"/>
  <c r="Z74" i="39"/>
  <c r="L74" i="39"/>
  <c r="J48" i="167" s="1"/>
  <c r="O53" i="45"/>
  <c r="M44" i="167" s="1"/>
  <c r="M46" i="167" s="1"/>
  <c r="AC47" i="45"/>
  <c r="K53" i="45"/>
  <c r="I44" i="167" s="1"/>
  <c r="L51" i="105"/>
  <c r="O98" i="158"/>
  <c r="Q47" i="47"/>
  <c r="K28" i="47"/>
  <c r="I110" i="167" s="1"/>
  <c r="Y28" i="47"/>
  <c r="AA28" i="47"/>
  <c r="P75" i="39"/>
  <c r="S88" i="45"/>
  <c r="Q45" i="167" s="1"/>
  <c r="Q57" i="167" s="1"/>
  <c r="W89" i="45"/>
  <c r="AA53" i="45"/>
  <c r="AA89" i="45" s="1"/>
  <c r="U53" i="45"/>
  <c r="S44" i="167" s="1"/>
  <c r="S39" i="158"/>
  <c r="Y69" i="110"/>
  <c r="AC76" i="103"/>
  <c r="AC19" i="103"/>
  <c r="Q46" i="158"/>
  <c r="U46" i="158"/>
  <c r="N47" i="39"/>
  <c r="T51" i="105"/>
  <c r="K46" i="158"/>
  <c r="M36" i="103"/>
  <c r="K16" i="158" s="1"/>
  <c r="N36" i="103"/>
  <c r="L17" i="167" s="1"/>
  <c r="L20" i="167" s="1"/>
  <c r="O36" i="103"/>
  <c r="P36" i="103"/>
  <c r="N17" i="167" s="1"/>
  <c r="N20" i="167" s="1"/>
  <c r="Q36" i="103"/>
  <c r="R36" i="103"/>
  <c r="P17" i="167" s="1"/>
  <c r="P20" i="167" s="1"/>
  <c r="S36" i="103"/>
  <c r="T36" i="103"/>
  <c r="R17" i="167" s="1"/>
  <c r="R20" i="167" s="1"/>
  <c r="U36" i="103"/>
  <c r="V36" i="103"/>
  <c r="T17" i="167" s="1"/>
  <c r="T20" i="167" s="1"/>
  <c r="W36" i="103"/>
  <c r="U17" i="167" s="1"/>
  <c r="U20" i="167" s="1"/>
  <c r="X36" i="103"/>
  <c r="V17" i="167" s="1"/>
  <c r="V20" i="167" s="1"/>
  <c r="Y36" i="103"/>
  <c r="Y80" i="103" s="1"/>
  <c r="Z36" i="103"/>
  <c r="AA36" i="103"/>
  <c r="AB36" i="103"/>
  <c r="AC69" i="103"/>
  <c r="AA45" i="47"/>
  <c r="Z45" i="47"/>
  <c r="Z47" i="47" s="1"/>
  <c r="X45" i="47"/>
  <c r="T45" i="47"/>
  <c r="T47" i="47" s="1"/>
  <c r="S45" i="47"/>
  <c r="R45" i="47"/>
  <c r="P45" i="47"/>
  <c r="O45" i="47"/>
  <c r="M47" i="158"/>
  <c r="O47" i="158"/>
  <c r="U47" i="158"/>
  <c r="I47" i="158"/>
  <c r="R47" i="158"/>
  <c r="V47" i="158"/>
  <c r="S47" i="158"/>
  <c r="Q47" i="158"/>
  <c r="P47" i="158"/>
  <c r="N47" i="158"/>
  <c r="L47" i="158"/>
  <c r="J55" i="158"/>
  <c r="W55" i="158"/>
  <c r="W57" i="158" s="1"/>
  <c r="V55" i="158"/>
  <c r="U55" i="158"/>
  <c r="T55" i="158"/>
  <c r="S55" i="158"/>
  <c r="R55" i="158"/>
  <c r="Q55" i="158"/>
  <c r="P55" i="158"/>
  <c r="O55" i="158"/>
  <c r="N55" i="158"/>
  <c r="M55" i="158"/>
  <c r="L55" i="158"/>
  <c r="K55" i="158"/>
  <c r="I55" i="158"/>
  <c r="I16" i="158"/>
  <c r="L16" i="158"/>
  <c r="Q38" i="158"/>
  <c r="P38" i="158"/>
  <c r="O38" i="158"/>
  <c r="N38" i="158"/>
  <c r="M38" i="158"/>
  <c r="L38" i="158"/>
  <c r="K38" i="158"/>
  <c r="J38" i="158"/>
  <c r="I38" i="158"/>
  <c r="R50" i="158"/>
  <c r="R51" i="158" s="1"/>
  <c r="T43" i="158"/>
  <c r="K43" i="158"/>
  <c r="P44" i="158"/>
  <c r="I44" i="158"/>
  <c r="Q44" i="158"/>
  <c r="O44" i="158"/>
  <c r="R44" i="158"/>
  <c r="V44" i="158"/>
  <c r="U44" i="158"/>
  <c r="M44" i="158"/>
  <c r="L44" i="158"/>
  <c r="K44" i="158"/>
  <c r="J44" i="158"/>
  <c r="U88" i="45"/>
  <c r="S44" i="158" s="1"/>
  <c r="R53" i="45"/>
  <c r="T47" i="158"/>
  <c r="T44" i="158"/>
  <c r="M46" i="158"/>
  <c r="K75" i="39"/>
  <c r="N51" i="105"/>
  <c r="R51" i="105"/>
  <c r="V51" i="105"/>
  <c r="AC25" i="105"/>
  <c r="Y88" i="45"/>
  <c r="W45" i="167" s="1"/>
  <c r="AB53" i="45"/>
  <c r="AB89" i="45" s="1"/>
  <c r="X53" i="45"/>
  <c r="V44" i="167" s="1"/>
  <c r="V46" i="167" s="1"/>
  <c r="T53" i="45"/>
  <c r="R44" i="167" s="1"/>
  <c r="W45" i="47"/>
  <c r="AC27" i="47"/>
  <c r="J96" i="158"/>
  <c r="M96" i="158"/>
  <c r="T96" i="158"/>
  <c r="U96" i="158"/>
  <c r="V96" i="158"/>
  <c r="W96" i="158"/>
  <c r="AC32" i="106"/>
  <c r="K50" i="105"/>
  <c r="AC50" i="105" s="1"/>
  <c r="X78" i="103"/>
  <c r="V18" i="167" s="1"/>
  <c r="Y78" i="103"/>
  <c r="W18" i="167" s="1"/>
  <c r="Z78" i="103"/>
  <c r="Z80" i="103" s="1"/>
  <c r="AA78" i="103"/>
  <c r="AB78" i="103"/>
  <c r="AB80" i="103" s="1"/>
  <c r="K78" i="103"/>
  <c r="I18" i="167" s="1"/>
  <c r="L78" i="103"/>
  <c r="J18" i="167" s="1"/>
  <c r="M78" i="103"/>
  <c r="K18" i="167" s="1"/>
  <c r="N78" i="103"/>
  <c r="L18" i="167" s="1"/>
  <c r="O78" i="103"/>
  <c r="M18" i="167" s="1"/>
  <c r="P78" i="103"/>
  <c r="N18" i="167" s="1"/>
  <c r="Q78" i="103"/>
  <c r="O18" i="167" s="1"/>
  <c r="R78" i="103"/>
  <c r="P18" i="167" s="1"/>
  <c r="S78" i="103"/>
  <c r="Q18" i="167" s="1"/>
  <c r="T78" i="103"/>
  <c r="R18" i="167" s="1"/>
  <c r="U78" i="103"/>
  <c r="S18" i="167" s="1"/>
  <c r="V78" i="103"/>
  <c r="T18" i="167" s="1"/>
  <c r="W78" i="103"/>
  <c r="U18" i="167" s="1"/>
  <c r="P80" i="103"/>
  <c r="W80" i="103"/>
  <c r="M51" i="105"/>
  <c r="O51" i="105"/>
  <c r="Q51" i="105"/>
  <c r="S51" i="105"/>
  <c r="U51" i="105"/>
  <c r="AC83" i="107"/>
  <c r="AB47" i="39"/>
  <c r="Z47" i="39"/>
  <c r="V47" i="39"/>
  <c r="T47" i="167" s="1"/>
  <c r="R47" i="39"/>
  <c r="P47" i="167" s="1"/>
  <c r="P49" i="167" s="1"/>
  <c r="Q47" i="39"/>
  <c r="O47" i="167" s="1"/>
  <c r="AC37" i="39"/>
  <c r="X47" i="39"/>
  <c r="V47" i="167" s="1"/>
  <c r="V49" i="167" s="1"/>
  <c r="T47" i="39"/>
  <c r="R47" i="167" s="1"/>
  <c r="R49" i="167" s="1"/>
  <c r="U45" i="47"/>
  <c r="U28" i="47"/>
  <c r="AB75" i="39"/>
  <c r="N47" i="47"/>
  <c r="V47" i="47"/>
  <c r="AC53" i="45" l="1"/>
  <c r="N80" i="103"/>
  <c r="K89" i="45"/>
  <c r="S49" i="167"/>
  <c r="W16" i="158"/>
  <c r="K110" i="167"/>
  <c r="L89" i="45"/>
  <c r="K133" i="158"/>
  <c r="AB51" i="158"/>
  <c r="AB37" i="158"/>
  <c r="AB38" i="158"/>
  <c r="AB55" i="158"/>
  <c r="AB50" i="158"/>
  <c r="U59" i="158"/>
  <c r="R59" i="158"/>
  <c r="K110" i="158"/>
  <c r="U48" i="158"/>
  <c r="V108" i="158"/>
  <c r="U80" i="103"/>
  <c r="O80" i="103"/>
  <c r="L46" i="167"/>
  <c r="X89" i="45"/>
  <c r="O49" i="167"/>
  <c r="T56" i="167"/>
  <c r="S89" i="45"/>
  <c r="Y51" i="105"/>
  <c r="L80" i="103"/>
  <c r="V89" i="45"/>
  <c r="AC74" i="39"/>
  <c r="Y75" i="39"/>
  <c r="L43" i="158"/>
  <c r="W43" i="158"/>
  <c r="J47" i="158"/>
  <c r="J59" i="158" s="1"/>
  <c r="S47" i="47"/>
  <c r="M89" i="45"/>
  <c r="Z89" i="45"/>
  <c r="V119" i="167"/>
  <c r="V148" i="167" s="1"/>
  <c r="X51" i="167"/>
  <c r="T46" i="167"/>
  <c r="Q110" i="167"/>
  <c r="P97" i="158"/>
  <c r="P109" i="158" s="1"/>
  <c r="L47" i="47"/>
  <c r="AC53" i="106"/>
  <c r="AC69" i="110"/>
  <c r="U121" i="167"/>
  <c r="R47" i="47"/>
  <c r="P99" i="158" s="1"/>
  <c r="T89" i="45"/>
  <c r="X80" i="103"/>
  <c r="M80" i="103"/>
  <c r="AA80" i="103"/>
  <c r="R46" i="167"/>
  <c r="U75" i="39"/>
  <c r="X51" i="105"/>
  <c r="U106" i="158"/>
  <c r="U108" i="158" s="1"/>
  <c r="I46" i="158"/>
  <c r="I48" i="158" s="1"/>
  <c r="T59" i="158"/>
  <c r="W47" i="158"/>
  <c r="S59" i="158"/>
  <c r="N43" i="158"/>
  <c r="J43" i="158"/>
  <c r="J45" i="158" s="1"/>
  <c r="Q43" i="158"/>
  <c r="Q58" i="158" s="1"/>
  <c r="J46" i="158"/>
  <c r="U16" i="158"/>
  <c r="K47" i="158"/>
  <c r="K48" i="158" s="1"/>
  <c r="AA47" i="47"/>
  <c r="S46" i="158"/>
  <c r="S48" i="158" s="1"/>
  <c r="L75" i="39"/>
  <c r="L57" i="167"/>
  <c r="J110" i="158"/>
  <c r="W110" i="158"/>
  <c r="T110" i="158"/>
  <c r="K49" i="167"/>
  <c r="O47" i="47"/>
  <c r="R75" i="39"/>
  <c r="W51" i="105"/>
  <c r="T80" i="103"/>
  <c r="W47" i="47"/>
  <c r="U112" i="167" s="1"/>
  <c r="AC32" i="105"/>
  <c r="O75" i="39"/>
  <c r="V59" i="158"/>
  <c r="N44" i="158"/>
  <c r="N59" i="158" s="1"/>
  <c r="M43" i="158"/>
  <c r="M58" i="158" s="1"/>
  <c r="U43" i="158"/>
  <c r="U58" i="158" s="1"/>
  <c r="O43" i="158"/>
  <c r="V16" i="158"/>
  <c r="T16" i="158"/>
  <c r="J16" i="158"/>
  <c r="N46" i="158"/>
  <c r="N58" i="158" s="1"/>
  <c r="W46" i="158"/>
  <c r="Q89" i="45"/>
  <c r="M75" i="39"/>
  <c r="W75" i="39"/>
  <c r="N56" i="167"/>
  <c r="U56" i="167"/>
  <c r="U58" i="167" s="1"/>
  <c r="W49" i="167"/>
  <c r="L110" i="158"/>
  <c r="S75" i="39"/>
  <c r="P89" i="45"/>
  <c r="P16" i="158"/>
  <c r="X75" i="39"/>
  <c r="V80" i="103"/>
  <c r="M49" i="167"/>
  <c r="U109" i="158"/>
  <c r="V109" i="158"/>
  <c r="T109" i="158"/>
  <c r="R109" i="158"/>
  <c r="Q109" i="158"/>
  <c r="O109" i="158"/>
  <c r="N109" i="158"/>
  <c r="M109" i="158"/>
  <c r="L109" i="158"/>
  <c r="K109" i="158"/>
  <c r="J109" i="158"/>
  <c r="O110" i="158"/>
  <c r="I59" i="158"/>
  <c r="J39" i="158"/>
  <c r="K39" i="158"/>
  <c r="L59" i="158"/>
  <c r="M39" i="158"/>
  <c r="M59" i="158"/>
  <c r="N39" i="158"/>
  <c r="O39" i="158"/>
  <c r="O59" i="158"/>
  <c r="P39" i="158"/>
  <c r="P59" i="158"/>
  <c r="Q39" i="158"/>
  <c r="Q59" i="158"/>
  <c r="J48" i="158"/>
  <c r="K57" i="158"/>
  <c r="L57" i="158"/>
  <c r="M57" i="158"/>
  <c r="N57" i="158"/>
  <c r="O57" i="158"/>
  <c r="P57" i="158"/>
  <c r="Q57" i="158"/>
  <c r="R57" i="158"/>
  <c r="S57" i="158"/>
  <c r="T57" i="158"/>
  <c r="U57" i="158"/>
  <c r="V57" i="158"/>
  <c r="J57" i="158"/>
  <c r="T39" i="158"/>
  <c r="K58" i="158"/>
  <c r="X53" i="167"/>
  <c r="K22" i="158"/>
  <c r="W22" i="158"/>
  <c r="T22" i="158"/>
  <c r="L22" i="158"/>
  <c r="I22" i="158"/>
  <c r="Q48" i="158"/>
  <c r="S108" i="158"/>
  <c r="R108" i="158"/>
  <c r="Q108" i="158"/>
  <c r="P108" i="158"/>
  <c r="O108" i="158"/>
  <c r="N108" i="158"/>
  <c r="M108" i="158"/>
  <c r="L108" i="158"/>
  <c r="K108" i="158"/>
  <c r="J108" i="158"/>
  <c r="T108" i="158"/>
  <c r="I39" i="158"/>
  <c r="W108" i="158"/>
  <c r="Q96" i="158"/>
  <c r="M47" i="47"/>
  <c r="K112" i="167" s="1"/>
  <c r="N89" i="45"/>
  <c r="U89" i="45"/>
  <c r="Z75" i="39"/>
  <c r="O89" i="45"/>
  <c r="R80" i="103"/>
  <c r="S43" i="158"/>
  <c r="I43" i="158"/>
  <c r="L39" i="158"/>
  <c r="R16" i="158"/>
  <c r="N16" i="158"/>
  <c r="N133" i="158" s="1"/>
  <c r="X48" i="167"/>
  <c r="N57" i="167"/>
  <c r="K111" i="158"/>
  <c r="W97" i="158"/>
  <c r="W110" i="167"/>
  <c r="N75" i="39"/>
  <c r="L47" i="167"/>
  <c r="L148" i="167" s="1"/>
  <c r="O56" i="167"/>
  <c r="K45" i="158"/>
  <c r="X38" i="167"/>
  <c r="S40" i="167"/>
  <c r="X40" i="167" s="1"/>
  <c r="W17" i="167"/>
  <c r="W20" i="167" s="1"/>
  <c r="S16" i="158"/>
  <c r="S17" i="167"/>
  <c r="S20" i="167" s="1"/>
  <c r="Q16" i="158"/>
  <c r="Q133" i="158" s="1"/>
  <c r="Q17" i="167"/>
  <c r="Q20" i="167" s="1"/>
  <c r="O16" i="158"/>
  <c r="O17" i="167"/>
  <c r="O19" i="167" s="1"/>
  <c r="M16" i="158"/>
  <c r="M133" i="158" s="1"/>
  <c r="M17" i="167"/>
  <c r="M20" i="167" s="1"/>
  <c r="K17" i="167"/>
  <c r="K148" i="167" s="1"/>
  <c r="N148" i="167"/>
  <c r="T148" i="167"/>
  <c r="U148" i="167"/>
  <c r="S97" i="158"/>
  <c r="S110" i="167"/>
  <c r="X110" i="167" s="1"/>
  <c r="Q46" i="167"/>
  <c r="W46" i="167"/>
  <c r="T99" i="158"/>
  <c r="T112" i="167"/>
  <c r="L99" i="158"/>
  <c r="L112" i="167"/>
  <c r="M99" i="158"/>
  <c r="M112" i="167"/>
  <c r="P112" i="167"/>
  <c r="R99" i="158"/>
  <c r="R112" i="167"/>
  <c r="K99" i="158"/>
  <c r="Q99" i="158"/>
  <c r="Q112" i="167"/>
  <c r="M98" i="158"/>
  <c r="M111" i="167"/>
  <c r="N98" i="158"/>
  <c r="N111" i="167"/>
  <c r="P98" i="158"/>
  <c r="P111" i="167"/>
  <c r="P150" i="167" s="1"/>
  <c r="Q98" i="158"/>
  <c r="Q111" i="167"/>
  <c r="R98" i="158"/>
  <c r="R111" i="167"/>
  <c r="V98" i="158"/>
  <c r="V111" i="167"/>
  <c r="O99" i="158"/>
  <c r="O112" i="167"/>
  <c r="U99" i="158"/>
  <c r="U98" i="158"/>
  <c r="U111" i="167"/>
  <c r="S45" i="167"/>
  <c r="X45" i="167" s="1"/>
  <c r="I107" i="158"/>
  <c r="AB107" i="158" s="1"/>
  <c r="I120" i="167"/>
  <c r="I150" i="167" s="1"/>
  <c r="U19" i="167"/>
  <c r="U21" i="167"/>
  <c r="U22" i="167" s="1"/>
  <c r="T19" i="167"/>
  <c r="T21" i="167"/>
  <c r="T22" i="167" s="1"/>
  <c r="R19" i="167"/>
  <c r="R21" i="167"/>
  <c r="R22" i="167" s="1"/>
  <c r="Q21" i="167"/>
  <c r="Q22" i="167" s="1"/>
  <c r="P19" i="167"/>
  <c r="P21" i="167"/>
  <c r="P22" i="167" s="1"/>
  <c r="O21" i="167"/>
  <c r="N19" i="167"/>
  <c r="N21" i="167"/>
  <c r="N22" i="167" s="1"/>
  <c r="K19" i="167"/>
  <c r="K21" i="167"/>
  <c r="W21" i="167"/>
  <c r="W22" i="167" s="1"/>
  <c r="V19" i="167"/>
  <c r="V21" i="167"/>
  <c r="V22" i="167" s="1"/>
  <c r="Q150" i="167"/>
  <c r="U150" i="167"/>
  <c r="N150" i="167"/>
  <c r="V150" i="167"/>
  <c r="S19" i="167"/>
  <c r="S21" i="167"/>
  <c r="M19" i="167"/>
  <c r="M21" i="167"/>
  <c r="M150" i="167"/>
  <c r="L19" i="167"/>
  <c r="L21" i="167"/>
  <c r="L22" i="167" s="1"/>
  <c r="L150" i="167"/>
  <c r="J19" i="167"/>
  <c r="J21" i="167"/>
  <c r="J22" i="167" s="1"/>
  <c r="X18" i="167"/>
  <c r="I19" i="167"/>
  <c r="I21" i="167"/>
  <c r="J49" i="167"/>
  <c r="J150" i="167"/>
  <c r="J57" i="167"/>
  <c r="T49" i="167"/>
  <c r="T57" i="167"/>
  <c r="T58" i="167" s="1"/>
  <c r="T150" i="167"/>
  <c r="S98" i="158"/>
  <c r="S111" i="167"/>
  <c r="X111" i="167" s="1"/>
  <c r="K57" i="167"/>
  <c r="K52" i="167"/>
  <c r="K150" i="167"/>
  <c r="O57" i="167"/>
  <c r="O52" i="167"/>
  <c r="O150" i="167"/>
  <c r="S52" i="167"/>
  <c r="W57" i="167"/>
  <c r="W52" i="167"/>
  <c r="W150" i="167"/>
  <c r="R57" i="167"/>
  <c r="R52" i="167"/>
  <c r="R150" i="167"/>
  <c r="V56" i="167"/>
  <c r="V58" i="167" s="1"/>
  <c r="W56" i="167"/>
  <c r="W58" i="167" s="1"/>
  <c r="P44" i="167"/>
  <c r="X44" i="167" s="1"/>
  <c r="I46" i="167"/>
  <c r="I56" i="167"/>
  <c r="I58" i="167" s="1"/>
  <c r="Q56" i="167"/>
  <c r="Q58" i="167" s="1"/>
  <c r="R56" i="167"/>
  <c r="R148" i="167"/>
  <c r="R152" i="167" s="1"/>
  <c r="S56" i="167"/>
  <c r="W121" i="167"/>
  <c r="W122" i="167"/>
  <c r="W124" i="167" s="1"/>
  <c r="V122" i="167"/>
  <c r="V124" i="167" s="1"/>
  <c r="T121" i="167"/>
  <c r="T122" i="167"/>
  <c r="T124" i="167" s="1"/>
  <c r="S121" i="167"/>
  <c r="S122" i="167"/>
  <c r="S124" i="167" s="1"/>
  <c r="R121" i="167"/>
  <c r="R122" i="167"/>
  <c r="R124" i="167" s="1"/>
  <c r="Q121" i="167"/>
  <c r="Q122" i="167"/>
  <c r="Q124" i="167" s="1"/>
  <c r="P121" i="167"/>
  <c r="P122" i="167"/>
  <c r="P124" i="167" s="1"/>
  <c r="O121" i="167"/>
  <c r="O122" i="167"/>
  <c r="O124" i="167" s="1"/>
  <c r="N121" i="167"/>
  <c r="N122" i="167"/>
  <c r="N124" i="167" s="1"/>
  <c r="M121" i="167"/>
  <c r="M122" i="167"/>
  <c r="M124" i="167" s="1"/>
  <c r="L121" i="167"/>
  <c r="L122" i="167"/>
  <c r="L124" i="167" s="1"/>
  <c r="K121" i="167"/>
  <c r="K122" i="167"/>
  <c r="K124" i="167" s="1"/>
  <c r="J121" i="167"/>
  <c r="J122" i="167"/>
  <c r="J124" i="167" s="1"/>
  <c r="I121" i="167"/>
  <c r="I122" i="167"/>
  <c r="K55" i="167"/>
  <c r="K56" i="167"/>
  <c r="M55" i="167"/>
  <c r="M56" i="167"/>
  <c r="M58" i="167" s="1"/>
  <c r="J55" i="167"/>
  <c r="J148" i="167"/>
  <c r="J56" i="167"/>
  <c r="N48" i="158"/>
  <c r="S96" i="158"/>
  <c r="O96" i="158"/>
  <c r="R96" i="158"/>
  <c r="P96" i="158"/>
  <c r="N96" i="158"/>
  <c r="K96" i="158"/>
  <c r="P47" i="47"/>
  <c r="X47" i="47"/>
  <c r="Y47" i="47"/>
  <c r="AC28" i="47"/>
  <c r="I97" i="158"/>
  <c r="K47" i="47"/>
  <c r="M48" i="158"/>
  <c r="L45" i="158"/>
  <c r="T45" i="158"/>
  <c r="O45" i="158"/>
  <c r="N45" i="158"/>
  <c r="R89" i="45"/>
  <c r="S80" i="103"/>
  <c r="Q80" i="103"/>
  <c r="AC36" i="103"/>
  <c r="R46" i="158"/>
  <c r="P46" i="158"/>
  <c r="P48" i="158" s="1"/>
  <c r="L46" i="158"/>
  <c r="U47" i="47"/>
  <c r="V46" i="158"/>
  <c r="V48" i="158" s="1"/>
  <c r="O46" i="158"/>
  <c r="T46" i="158"/>
  <c r="T48" i="158" s="1"/>
  <c r="P43" i="158"/>
  <c r="I57" i="158"/>
  <c r="L96" i="158"/>
  <c r="U17" i="158"/>
  <c r="T17" i="158"/>
  <c r="S17" i="158"/>
  <c r="R17" i="158"/>
  <c r="Q17" i="158"/>
  <c r="P17" i="158"/>
  <c r="O17" i="158"/>
  <c r="N17" i="158"/>
  <c r="M17" i="158"/>
  <c r="L17" i="158"/>
  <c r="K17" i="158"/>
  <c r="J17" i="158"/>
  <c r="I17" i="158"/>
  <c r="W17" i="158"/>
  <c r="V17" i="158"/>
  <c r="R43" i="158"/>
  <c r="V43" i="158"/>
  <c r="W44" i="158"/>
  <c r="AC88" i="45"/>
  <c r="Y89" i="45"/>
  <c r="K51" i="105"/>
  <c r="AC51" i="105" s="1"/>
  <c r="K80" i="103"/>
  <c r="AC78" i="103"/>
  <c r="T75" i="39"/>
  <c r="V75" i="39"/>
  <c r="AC45" i="47"/>
  <c r="AC47" i="39"/>
  <c r="Q75" i="39"/>
  <c r="AB97" i="158" l="1"/>
  <c r="AB98" i="158"/>
  <c r="AB106" i="158"/>
  <c r="L133" i="158"/>
  <c r="W133" i="158"/>
  <c r="O133" i="158"/>
  <c r="S133" i="158"/>
  <c r="R133" i="158"/>
  <c r="T133" i="158"/>
  <c r="U22" i="158"/>
  <c r="U133" i="158"/>
  <c r="P22" i="158"/>
  <c r="P133" i="158"/>
  <c r="J22" i="158"/>
  <c r="J133" i="158"/>
  <c r="V22" i="158"/>
  <c r="V133" i="158"/>
  <c r="O111" i="158"/>
  <c r="Q60" i="158"/>
  <c r="U18" i="158"/>
  <c r="AB57" i="158"/>
  <c r="Q45" i="158"/>
  <c r="M45" i="158"/>
  <c r="J111" i="158"/>
  <c r="L111" i="158"/>
  <c r="I45" i="158"/>
  <c r="AB43" i="158"/>
  <c r="AB46" i="158"/>
  <c r="AB47" i="158"/>
  <c r="AB16" i="158"/>
  <c r="AB17" i="158"/>
  <c r="AB39" i="158"/>
  <c r="AB44" i="158"/>
  <c r="J58" i="158"/>
  <c r="K59" i="158"/>
  <c r="AB59" i="158" s="1"/>
  <c r="J99" i="158"/>
  <c r="J112" i="167"/>
  <c r="U45" i="158"/>
  <c r="X119" i="167"/>
  <c r="V121" i="167"/>
  <c r="X121" i="167" s="1"/>
  <c r="Q148" i="167"/>
  <c r="W148" i="167"/>
  <c r="W152" i="167" s="1"/>
  <c r="N152" i="167"/>
  <c r="N60" i="158"/>
  <c r="M60" i="158"/>
  <c r="R18" i="158"/>
  <c r="T111" i="158"/>
  <c r="W48" i="158"/>
  <c r="S110" i="158"/>
  <c r="U110" i="158"/>
  <c r="U111" i="158" s="1"/>
  <c r="V110" i="158"/>
  <c r="V111" i="158" s="1"/>
  <c r="R110" i="158"/>
  <c r="R111" i="158" s="1"/>
  <c r="Q110" i="158"/>
  <c r="Q111" i="158" s="1"/>
  <c r="P110" i="158"/>
  <c r="P111" i="158" s="1"/>
  <c r="N110" i="158"/>
  <c r="N111" i="158" s="1"/>
  <c r="M110" i="158"/>
  <c r="M111" i="158" s="1"/>
  <c r="W58" i="158"/>
  <c r="AC47" i="47"/>
  <c r="J58" i="167"/>
  <c r="X55" i="167"/>
  <c r="M148" i="167"/>
  <c r="M152" i="167" s="1"/>
  <c r="K58" i="167"/>
  <c r="R58" i="167"/>
  <c r="O58" i="167"/>
  <c r="T152" i="167"/>
  <c r="S22" i="167"/>
  <c r="W19" i="167"/>
  <c r="Q19" i="167"/>
  <c r="N58" i="167"/>
  <c r="L152" i="167"/>
  <c r="M22" i="167"/>
  <c r="I110" i="158"/>
  <c r="W109" i="158"/>
  <c r="W111" i="158" s="1"/>
  <c r="I109" i="158"/>
  <c r="S109" i="158"/>
  <c r="W59" i="158"/>
  <c r="V58" i="158"/>
  <c r="V60" i="158" s="1"/>
  <c r="R58" i="158"/>
  <c r="L48" i="158"/>
  <c r="S45" i="158"/>
  <c r="S58" i="158"/>
  <c r="S60" i="158" s="1"/>
  <c r="O58" i="158"/>
  <c r="O60" i="158" s="1"/>
  <c r="T58" i="158"/>
  <c r="T60" i="158" s="1"/>
  <c r="P58" i="158"/>
  <c r="P60" i="158" s="1"/>
  <c r="L58" i="158"/>
  <c r="L60" i="158" s="1"/>
  <c r="I58" i="158"/>
  <c r="W45" i="158"/>
  <c r="K152" i="167"/>
  <c r="V23" i="158"/>
  <c r="V24" i="158" s="1"/>
  <c r="I23" i="158"/>
  <c r="J23" i="158"/>
  <c r="J24" i="158" s="1"/>
  <c r="K23" i="158"/>
  <c r="K24" i="158" s="1"/>
  <c r="L23" i="158"/>
  <c r="L24" i="158" s="1"/>
  <c r="M23" i="158"/>
  <c r="N23" i="158"/>
  <c r="O23" i="158"/>
  <c r="P23" i="158"/>
  <c r="P24" i="158" s="1"/>
  <c r="Q23" i="158"/>
  <c r="R23" i="158"/>
  <c r="S23" i="158"/>
  <c r="T23" i="158"/>
  <c r="T24" i="158" s="1"/>
  <c r="U23" i="158"/>
  <c r="U24" i="158" s="1"/>
  <c r="M22" i="158"/>
  <c r="O22" i="158"/>
  <c r="Q22" i="158"/>
  <c r="S22" i="158"/>
  <c r="N22" i="158"/>
  <c r="R22" i="158"/>
  <c r="I108" i="158"/>
  <c r="AB108" i="158" s="1"/>
  <c r="P18" i="158"/>
  <c r="O48" i="158"/>
  <c r="AC89" i="45"/>
  <c r="U60" i="158"/>
  <c r="J152" i="167"/>
  <c r="S148" i="167"/>
  <c r="Q152" i="167"/>
  <c r="V152" i="167"/>
  <c r="S150" i="167"/>
  <c r="S57" i="167"/>
  <c r="S58" i="167" s="1"/>
  <c r="U152" i="167"/>
  <c r="S46" i="167"/>
  <c r="W18" i="158"/>
  <c r="W23" i="158"/>
  <c r="W24" i="158" s="1"/>
  <c r="L49" i="167"/>
  <c r="X47" i="167"/>
  <c r="L56" i="167"/>
  <c r="L58" i="167" s="1"/>
  <c r="P45" i="158"/>
  <c r="K20" i="167"/>
  <c r="X17" i="167"/>
  <c r="X19" i="167" s="1"/>
  <c r="O20" i="167"/>
  <c r="O22" i="167" s="1"/>
  <c r="O148" i="167"/>
  <c r="O152" i="167" s="1"/>
  <c r="W99" i="158"/>
  <c r="W112" i="167"/>
  <c r="V99" i="158"/>
  <c r="V112" i="167"/>
  <c r="N99" i="158"/>
  <c r="N112" i="167"/>
  <c r="I99" i="158"/>
  <c r="I112" i="167"/>
  <c r="X120" i="167"/>
  <c r="I123" i="167"/>
  <c r="X123" i="167" s="1"/>
  <c r="I22" i="167"/>
  <c r="X21" i="167"/>
  <c r="X49" i="167"/>
  <c r="S99" i="158"/>
  <c r="S112" i="167"/>
  <c r="X150" i="167"/>
  <c r="X52" i="167"/>
  <c r="P46" i="167"/>
  <c r="P148" i="167"/>
  <c r="P152" i="167" s="1"/>
  <c r="P56" i="167"/>
  <c r="P58" i="167" s="1"/>
  <c r="X122" i="167"/>
  <c r="R60" i="158"/>
  <c r="J60" i="158"/>
  <c r="K60" i="158"/>
  <c r="R48" i="158"/>
  <c r="Q18" i="158"/>
  <c r="S18" i="158"/>
  <c r="T18" i="158"/>
  <c r="AC80" i="103"/>
  <c r="AC75" i="39"/>
  <c r="I18" i="158"/>
  <c r="J18" i="158"/>
  <c r="K18" i="158"/>
  <c r="L18" i="158"/>
  <c r="M18" i="158"/>
  <c r="N18" i="158"/>
  <c r="O18" i="158"/>
  <c r="V18" i="158"/>
  <c r="V45" i="158"/>
  <c r="R45" i="158"/>
  <c r="I24" i="158"/>
  <c r="AC22" i="145"/>
  <c r="K27" i="145"/>
  <c r="AB99" i="158" l="1"/>
  <c r="AB110" i="158"/>
  <c r="Q24" i="158"/>
  <c r="M24" i="158"/>
  <c r="I111" i="158"/>
  <c r="AB109" i="158"/>
  <c r="AB48" i="158"/>
  <c r="AB18" i="158"/>
  <c r="I60" i="158"/>
  <c r="AB60" i="158" s="1"/>
  <c r="AB58" i="158"/>
  <c r="AB23" i="158"/>
  <c r="AB22" i="158"/>
  <c r="AB45" i="158"/>
  <c r="S111" i="158"/>
  <c r="I124" i="167"/>
  <c r="X124" i="167" s="1"/>
  <c r="X56" i="167"/>
  <c r="X57" i="167"/>
  <c r="S24" i="158"/>
  <c r="O24" i="158"/>
  <c r="X58" i="167"/>
  <c r="R24" i="158"/>
  <c r="N24" i="158"/>
  <c r="X46" i="167"/>
  <c r="X112" i="167"/>
  <c r="S152" i="167"/>
  <c r="X20" i="167"/>
  <c r="K22" i="167"/>
  <c r="X22" i="167" s="1"/>
  <c r="I127" i="158"/>
  <c r="I140" i="167"/>
  <c r="W60" i="158"/>
  <c r="K46" i="145"/>
  <c r="AC46" i="145" s="1"/>
  <c r="AC27" i="145"/>
  <c r="I130" i="158" l="1"/>
  <c r="AB130" i="158" s="1"/>
  <c r="AB127" i="158"/>
  <c r="AB24" i="158"/>
  <c r="AB111" i="158"/>
  <c r="I129" i="158"/>
  <c r="AB129" i="158" s="1"/>
  <c r="X140" i="167"/>
  <c r="I142" i="167"/>
  <c r="X142" i="167" s="1"/>
  <c r="I143" i="167"/>
  <c r="AC19" i="142"/>
  <c r="I145" i="167" l="1"/>
  <c r="X143" i="167"/>
  <c r="X145" i="167" s="1"/>
  <c r="AC35" i="142"/>
  <c r="I29" i="167"/>
  <c r="K69" i="142"/>
  <c r="AC69" i="142" s="1"/>
  <c r="I31" i="167" l="1"/>
  <c r="X31" i="167" s="1"/>
  <c r="I32" i="167"/>
  <c r="X29" i="167"/>
  <c r="I148" i="167"/>
  <c r="I36" i="158"/>
  <c r="AB36" i="158" s="1"/>
  <c r="I152" i="167" l="1"/>
  <c r="X152" i="167" s="1"/>
  <c r="X148" i="167"/>
  <c r="I34" i="167"/>
  <c r="X32" i="167"/>
  <c r="X34" i="167" s="1"/>
  <c r="AC37" i="174" l="1"/>
  <c r="K47" i="174"/>
  <c r="K72" i="174" s="1"/>
  <c r="AC72" i="174" s="1"/>
  <c r="I70" i="158" l="1"/>
  <c r="AC47" i="174"/>
  <c r="I85" i="158" l="1"/>
  <c r="AB85" i="158" s="1"/>
  <c r="I133" i="158"/>
  <c r="AB133" i="158" s="1"/>
  <c r="I72" i="158"/>
  <c r="AB70" i="158"/>
  <c r="AB72" i="158" l="1"/>
  <c r="AA49" i="178"/>
  <c r="AA50" i="178" s="1"/>
  <c r="AB49" i="178"/>
  <c r="AB50" i="178" s="1"/>
  <c r="Z49" i="178"/>
  <c r="Z50" i="178" s="1"/>
  <c r="Y49" i="178"/>
  <c r="Y50" i="178" s="1"/>
  <c r="V49" i="178"/>
  <c r="V50" i="178" s="1"/>
  <c r="N49" i="178"/>
  <c r="N50" i="178" s="1"/>
  <c r="U49" i="178"/>
  <c r="U50" i="178" s="1"/>
  <c r="M49" i="178"/>
  <c r="M50" i="178" s="1"/>
  <c r="L49" i="178"/>
  <c r="L50" i="178" s="1"/>
  <c r="X49" i="178"/>
  <c r="X50" i="178" s="1"/>
  <c r="P49" i="178"/>
  <c r="P50" i="178" s="1"/>
  <c r="S49" i="178"/>
  <c r="S50" i="178" s="1"/>
  <c r="R49" i="178"/>
  <c r="R50" i="178" s="1"/>
  <c r="W49" i="178"/>
  <c r="W50" i="178" s="1"/>
  <c r="Q49" i="178"/>
  <c r="Q50" i="178" s="1"/>
  <c r="T49" i="178"/>
  <c r="T50" i="178" s="1"/>
  <c r="O49" i="178"/>
  <c r="O50" i="178" s="1"/>
  <c r="AC39" i="178"/>
  <c r="K49" i="178"/>
  <c r="I119" i="158" s="1"/>
  <c r="I131" i="158" l="1"/>
  <c r="AC49" i="178"/>
  <c r="M119" i="158"/>
  <c r="M134" i="158" s="1"/>
  <c r="R119" i="158"/>
  <c r="R134" i="158" s="1"/>
  <c r="O119" i="158"/>
  <c r="O134" i="158" s="1"/>
  <c r="U119" i="158"/>
  <c r="U134" i="158" s="1"/>
  <c r="P119" i="158"/>
  <c r="P134" i="158" s="1"/>
  <c r="Q119" i="158"/>
  <c r="Q134" i="158" s="1"/>
  <c r="N119" i="158"/>
  <c r="N134" i="158" s="1"/>
  <c r="V119" i="158"/>
  <c r="V134" i="158" s="1"/>
  <c r="J119" i="158"/>
  <c r="J134" i="158" s="1"/>
  <c r="K119" i="158"/>
  <c r="K134" i="158" s="1"/>
  <c r="S119" i="158"/>
  <c r="S134" i="158" s="1"/>
  <c r="L119" i="158"/>
  <c r="L134" i="158" s="1"/>
  <c r="T119" i="158"/>
  <c r="T134" i="158" s="1"/>
  <c r="W119" i="158"/>
  <c r="W134" i="158" s="1"/>
  <c r="M120" i="158"/>
  <c r="I120" i="158"/>
  <c r="K50" i="178"/>
  <c r="AC50" i="178" s="1"/>
  <c r="AC48" i="179"/>
  <c r="K54" i="179"/>
  <c r="I132" i="158" l="1"/>
  <c r="AB119" i="158"/>
  <c r="J120" i="158"/>
  <c r="T120" i="158"/>
  <c r="P120" i="158"/>
  <c r="S120" i="158"/>
  <c r="N120" i="158"/>
  <c r="O120" i="158"/>
  <c r="W120" i="158"/>
  <c r="L120" i="158"/>
  <c r="V120" i="158"/>
  <c r="Q120" i="158"/>
  <c r="U120" i="158"/>
  <c r="R120" i="158"/>
  <c r="AC54" i="179"/>
  <c r="I89" i="158"/>
  <c r="K120" i="158"/>
  <c r="T135" i="158"/>
  <c r="T131" i="158"/>
  <c r="T132" i="158" s="1"/>
  <c r="S135" i="158"/>
  <c r="S131" i="158"/>
  <c r="S132" i="158" s="1"/>
  <c r="J135" i="158"/>
  <c r="J131" i="158"/>
  <c r="N135" i="158"/>
  <c r="N131" i="158"/>
  <c r="N132" i="158" s="1"/>
  <c r="P135" i="158"/>
  <c r="P131" i="158"/>
  <c r="P132" i="158" s="1"/>
  <c r="O135" i="158"/>
  <c r="O131" i="158"/>
  <c r="O132" i="158" s="1"/>
  <c r="M135" i="158"/>
  <c r="M131" i="158"/>
  <c r="M132" i="158" s="1"/>
  <c r="W135" i="158"/>
  <c r="W131" i="158"/>
  <c r="W132" i="158" s="1"/>
  <c r="L135" i="158"/>
  <c r="L131" i="158"/>
  <c r="L132" i="158" s="1"/>
  <c r="K135" i="158"/>
  <c r="K131" i="158"/>
  <c r="K132" i="158" s="1"/>
  <c r="V135" i="158"/>
  <c r="V131" i="158"/>
  <c r="V132" i="158" s="1"/>
  <c r="Q135" i="158"/>
  <c r="Q131" i="158"/>
  <c r="Q132" i="158" s="1"/>
  <c r="U135" i="158"/>
  <c r="U131" i="158"/>
  <c r="U132" i="158" s="1"/>
  <c r="R135" i="158"/>
  <c r="R131" i="158"/>
  <c r="R132" i="158" s="1"/>
  <c r="AB86" i="158"/>
  <c r="K55" i="179"/>
  <c r="AC55" i="179" s="1"/>
  <c r="AB131" i="158" l="1"/>
  <c r="AB120" i="158"/>
  <c r="I134" i="158"/>
  <c r="AB134" i="158" s="1"/>
  <c r="AB89" i="158"/>
  <c r="AB132" i="158"/>
  <c r="I95" i="158"/>
  <c r="AB95" i="158" s="1"/>
  <c r="I90" i="158"/>
  <c r="AB90" i="158" s="1"/>
  <c r="J132" i="158"/>
  <c r="I87" i="158"/>
  <c r="AB87" i="158" l="1"/>
  <c r="I135" i="158"/>
  <c r="AB135" i="158" s="1"/>
  <c r="I96" i="158"/>
  <c r="AB96" i="158" s="1"/>
</calcChain>
</file>

<file path=xl/sharedStrings.xml><?xml version="1.0" encoding="utf-8"?>
<sst xmlns="http://schemas.openxmlformats.org/spreadsheetml/2006/main" count="5040" uniqueCount="472">
  <si>
    <t>Форма навчання</t>
  </si>
  <si>
    <t>Курс</t>
  </si>
  <si>
    <t>(підпис)</t>
  </si>
  <si>
    <t>Спеціальність</t>
  </si>
  <si>
    <t>ІІ семестр</t>
  </si>
  <si>
    <t>Д</t>
  </si>
  <si>
    <t>З</t>
  </si>
  <si>
    <t>Назва дисципліни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</si>
  <si>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</si>
  <si>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</si>
  <si>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</si>
  <si>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</si>
  <si>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Група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</si>
  <si>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</si>
  <si>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</si>
  <si>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</si>
  <si>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</si>
  <si>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</si>
  <si>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</si>
  <si>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</si>
  <si>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</si>
  <si>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</si>
  <si>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державні екзамени</t>
  </si>
  <si>
    <t>виробнича практика</t>
  </si>
  <si>
    <t>навчальна практика</t>
  </si>
  <si>
    <t>поточні консультації</t>
  </si>
  <si>
    <t>індивідуальні</t>
  </si>
  <si>
    <t>курсові роботи</t>
  </si>
  <si>
    <t>аспірантські екзамени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</si>
  <si>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</si>
  <si>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</si>
  <si>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</si>
  <si>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</si>
  <si>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 семестр</t>
  </si>
  <si>
    <t>Разом (заочна форма)</t>
  </si>
  <si>
    <t>Разом (вечірня форма)</t>
  </si>
  <si>
    <t>1</t>
  </si>
  <si>
    <t>2</t>
  </si>
  <si>
    <t>Разом (денна форма)</t>
  </si>
  <si>
    <t>Усього за 2 семестр</t>
  </si>
  <si>
    <t>Усього за рік</t>
  </si>
  <si>
    <t>Факультет</t>
  </si>
  <si>
    <t>7</t>
  </si>
  <si>
    <t>Рік</t>
  </si>
  <si>
    <t>Всього за зав. каф.</t>
  </si>
  <si>
    <t>Всього за професорами-суміс.</t>
  </si>
  <si>
    <t>Всього за доцентами</t>
  </si>
  <si>
    <t>Разом за кафедрою</t>
  </si>
  <si>
    <t>Екзамени</t>
  </si>
  <si>
    <t>Консульт. екзамен</t>
  </si>
  <si>
    <t>Заліки</t>
  </si>
  <si>
    <t>Комплексні кваліфікаційні екзамени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</si>
  <si>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</si>
  <si>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</si>
  <si>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</si>
  <si>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</si>
  <si>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Курсові роботи (проекти)</t>
  </si>
  <si>
    <t>Проведення аспірантських екзаменів та рецензув. реф.</t>
  </si>
  <si>
    <t>Керівництво аспірантами та здобувачами, консультування докторантів.</t>
  </si>
  <si>
    <t>І</t>
  </si>
  <si>
    <t xml:space="preserve">І </t>
  </si>
  <si>
    <t>ІІ</t>
  </si>
  <si>
    <t xml:space="preserve">ІІ </t>
  </si>
  <si>
    <t xml:space="preserve"> </t>
  </si>
  <si>
    <t>ДК</t>
  </si>
  <si>
    <t>4</t>
  </si>
  <si>
    <t>5м</t>
  </si>
  <si>
    <t>18</t>
  </si>
  <si>
    <t>Патопсихологія</t>
  </si>
  <si>
    <t>6м</t>
  </si>
  <si>
    <t>ДС</t>
  </si>
  <si>
    <t>ДСу</t>
  </si>
  <si>
    <t>Клінічна психологія</t>
  </si>
  <si>
    <t>3</t>
  </si>
  <si>
    <t>Нейропсихологія</t>
  </si>
  <si>
    <t>доцент кафедри, к.психол.н.</t>
  </si>
  <si>
    <t>Загальна психологія</t>
  </si>
  <si>
    <t>Експериментальна психологія</t>
  </si>
  <si>
    <t>Кутовий Костянтин Петрович</t>
  </si>
  <si>
    <t>Психофізіологія</t>
  </si>
  <si>
    <t>Юридична психологія</t>
  </si>
  <si>
    <t>Курсова робота (керівництво)</t>
  </si>
  <si>
    <t>ДКу</t>
  </si>
  <si>
    <t>Психологія діяльності в особливих умовах</t>
  </si>
  <si>
    <t>доцент, к.психол.н.</t>
  </si>
  <si>
    <t>Кутєпова-Бредун Вікторія Юріївна</t>
  </si>
  <si>
    <t>Кутепова-Бредун Вікторія Юріївна</t>
  </si>
  <si>
    <t>Історія психології</t>
  </si>
  <si>
    <t>Дсу</t>
  </si>
  <si>
    <t>ДНІПРОВСЬКИЙ НАЦІОНАЛЬНИЙ УНІВЕРСИТЕТ ІМЕНІ ОЛЕСЯ ГОНЧАРА</t>
  </si>
  <si>
    <t>з</t>
  </si>
  <si>
    <t>План усього за 1семестр</t>
  </si>
  <si>
    <t>План усього за 1 семестр</t>
  </si>
  <si>
    <t>8</t>
  </si>
  <si>
    <t>ДП</t>
  </si>
  <si>
    <t>2 семестр</t>
  </si>
  <si>
    <t>доцент, к.психол. наук</t>
  </si>
  <si>
    <t>Пропедевтика психічних хвороб</t>
  </si>
  <si>
    <t>Дку</t>
  </si>
  <si>
    <t>19</t>
  </si>
  <si>
    <t>Випускні кваліфікаційні проекти (роботи)</t>
  </si>
  <si>
    <t>21</t>
  </si>
  <si>
    <t>Дс</t>
  </si>
  <si>
    <t>Кваліфікаційна робота (керівництво)</t>
  </si>
  <si>
    <t>Анатомія, фізіологія та патологія органів слуху та мовлення</t>
  </si>
  <si>
    <t>Спеціальна психологія зі спецпрактикумом</t>
  </si>
  <si>
    <t>6</t>
  </si>
  <si>
    <t>Разом (аспірантура)</t>
  </si>
  <si>
    <t>Атестаційні екзамени</t>
  </si>
  <si>
    <t>Атестаційний екзамен</t>
  </si>
  <si>
    <t>053</t>
  </si>
  <si>
    <t>5</t>
  </si>
  <si>
    <t>д</t>
  </si>
  <si>
    <t>016</t>
  </si>
  <si>
    <t>Кваліфікаційна  робота (ЕК)</t>
  </si>
  <si>
    <t>Виробнича: переддипломна</t>
  </si>
  <si>
    <t>асистент кафедри</t>
  </si>
  <si>
    <t>Комплексний кваліфікаційний екзамен</t>
  </si>
  <si>
    <t>Величко Рената Валеріївна</t>
  </si>
  <si>
    <t>Всього за асистентами</t>
  </si>
  <si>
    <t>Всього за асистентами - сумісниками</t>
  </si>
  <si>
    <t>Неврологічні та психопатологічні основи порушень мовлення та психічного розвитку</t>
  </si>
  <si>
    <t>Клініка та психодіагностика інтелектуальних порушень</t>
  </si>
  <si>
    <t>асп</t>
  </si>
  <si>
    <t>Виробнича переддипломна</t>
  </si>
  <si>
    <t>Емпіричні дослідження в практичній психології</t>
  </si>
  <si>
    <t>36</t>
  </si>
  <si>
    <t>виб</t>
  </si>
  <si>
    <t>Кримінальна психологія з основами СПЕ</t>
  </si>
  <si>
    <t>Ткаченко Ніна Володимирівна</t>
  </si>
  <si>
    <t>Лазаренко Вікторія Іванівна</t>
  </si>
  <si>
    <t xml:space="preserve">Донець Олеся Іванівна </t>
  </si>
  <si>
    <t>Кононенко  Анатолій Олександрович</t>
  </si>
  <si>
    <t>Всього за доцентами сум.</t>
  </si>
  <si>
    <t>доцент, к.соціол.н.</t>
  </si>
  <si>
    <t>доцент  к. психол.н.</t>
  </si>
  <si>
    <t>Кононенко Анатолій Олександрович</t>
  </si>
  <si>
    <t>Дипломні  проекти (роботи)</t>
  </si>
  <si>
    <t>доцент  кафедри, доцент, канд. психол. наук</t>
  </si>
  <si>
    <t>1ст.</t>
  </si>
  <si>
    <t>Основи конфліктології</t>
  </si>
  <si>
    <t>Психологія організацій</t>
  </si>
  <si>
    <t>2м</t>
  </si>
  <si>
    <t>Виробнича: науково-дослідна</t>
  </si>
  <si>
    <t>Соціальна психологія</t>
  </si>
  <si>
    <t>ДС-21-1з</t>
  </si>
  <si>
    <t>Етнопсихологія</t>
  </si>
  <si>
    <t>Політична психологія</t>
  </si>
  <si>
    <t>ДС-19-1з</t>
  </si>
  <si>
    <t>Керівництво аспірантом   Алещенко О.</t>
  </si>
  <si>
    <t>Разом (заочна  форма)</t>
  </si>
  <si>
    <t>ДС-21-1в</t>
  </si>
  <si>
    <t>Усього за 1 семестр</t>
  </si>
  <si>
    <t>Дипломні проекти (роботи)</t>
  </si>
  <si>
    <t>доцент кафедри, доцент, канд. психол. наук</t>
  </si>
  <si>
    <t>ДП-21-1</t>
  </si>
  <si>
    <t>ДС-21-1</t>
  </si>
  <si>
    <t>Психологія управління</t>
  </si>
  <si>
    <t>Соціально-психологічний тренінг</t>
  </si>
  <si>
    <t>доцент кафедри, канд. соціол. наук, доцент</t>
  </si>
  <si>
    <t>Атестаційний  екзамен</t>
  </si>
  <si>
    <t>Разом ( заочна форма)</t>
  </si>
  <si>
    <t xml:space="preserve">Психологія спілкування </t>
  </si>
  <si>
    <t xml:space="preserve">Загальна психолоігя </t>
  </si>
  <si>
    <t>Методика проведення психологічної експертизи в різних галузях психології</t>
  </si>
  <si>
    <t>1 ст.</t>
  </si>
  <si>
    <t>випускні кваліфікаційні проекти (роботи)</t>
  </si>
  <si>
    <t>0,25 ст.</t>
  </si>
  <si>
    <t>Психологічні технології подолання конфліктів</t>
  </si>
  <si>
    <t>Донець Олеся Іванівна</t>
  </si>
  <si>
    <t xml:space="preserve"> доцент кафедри, канд. психол. наук</t>
  </si>
  <si>
    <t>Диференціальна психологія</t>
  </si>
  <si>
    <t>Інженерна психологія</t>
  </si>
  <si>
    <t>Теоретико-методологічні проблеми психології</t>
  </si>
  <si>
    <t>ДП-22-1,2,3</t>
  </si>
  <si>
    <t>ДС-22-1,2</t>
  </si>
  <si>
    <t xml:space="preserve">Етнопсихологія </t>
  </si>
  <si>
    <t>Психологія спілкування</t>
  </si>
  <si>
    <t>II семестр</t>
  </si>
  <si>
    <t>10</t>
  </si>
  <si>
    <t>Разом (вечірня   форма)</t>
  </si>
  <si>
    <t>Знанецька Олена Миколаївна</t>
  </si>
  <si>
    <t>Разом (аспірантура</t>
  </si>
  <si>
    <t>Виконавець ______________________________</t>
  </si>
  <si>
    <t>за формою 1</t>
  </si>
  <si>
    <t>Виконавець _________________Кутовий К.П.</t>
  </si>
  <si>
    <t>Всього за професорами</t>
  </si>
  <si>
    <t>Виконавець _______________________Костянтин КУТОВИЙ</t>
  </si>
  <si>
    <t>Виконавець ___________________________Костянтин КУТОВИЙ</t>
  </si>
  <si>
    <t>Виконавець _________________________Костянтин КУТОВИЙ</t>
  </si>
  <si>
    <t xml:space="preserve">Виконавець ________________________Костянтин КУТОВИЙ </t>
  </si>
  <si>
    <t>Виконавець __________________________Костянтин КУТОВИЙ</t>
  </si>
  <si>
    <t>зав. каф., доктор психол. наук, проф</t>
  </si>
  <si>
    <t>Гальцева Тетяна Олексаіївна</t>
  </si>
  <si>
    <t xml:space="preserve">проф.- д.психол.н.   </t>
  </si>
  <si>
    <t>Батраченко Іван  Георгійович</t>
  </si>
  <si>
    <t>Гальцева Тетяна Олексіїївна</t>
  </si>
  <si>
    <t>Батраченко Іван Георгійович</t>
  </si>
  <si>
    <t>проф.  д-р психол. наук</t>
  </si>
  <si>
    <t xml:space="preserve">Завідувачка кафедри ___________________ Тетяна ГАЛЬЦЕВА </t>
  </si>
  <si>
    <t>завідувач кафедри, д.психол.н.</t>
  </si>
  <si>
    <t xml:space="preserve">Завідувачка кафедри ______________________________  Тетяна ГАЛЬЦЕВА </t>
  </si>
  <si>
    <t xml:space="preserve">д </t>
  </si>
  <si>
    <t>Психологія правоохоронної діяльності</t>
  </si>
  <si>
    <t>Основи експертної діяльності психолога</t>
  </si>
  <si>
    <t>ДУ</t>
  </si>
  <si>
    <t>Психологія менеджменту</t>
  </si>
  <si>
    <t xml:space="preserve">Психологія управління </t>
  </si>
  <si>
    <t>Сімейна психотерапія</t>
  </si>
  <si>
    <t>Ковальчук Олена Степанівна</t>
  </si>
  <si>
    <t>Технології психологічного консультування</t>
  </si>
  <si>
    <t>Виробнича:переддипломна</t>
  </si>
  <si>
    <t>ДС-23м-1</t>
  </si>
  <si>
    <t>Психологія сексуальності</t>
  </si>
  <si>
    <t>КС</t>
  </si>
  <si>
    <t>СК</t>
  </si>
  <si>
    <t>СФ</t>
  </si>
  <si>
    <t>ХР</t>
  </si>
  <si>
    <t>ХТ</t>
  </si>
  <si>
    <t>ХФ</t>
  </si>
  <si>
    <t>Хху</t>
  </si>
  <si>
    <t>Основи сексології</t>
  </si>
  <si>
    <t>55</t>
  </si>
  <si>
    <t>30</t>
  </si>
  <si>
    <t>Психологічне консультування</t>
  </si>
  <si>
    <t>Виробнича : переддипломна</t>
  </si>
  <si>
    <t>Теорії особистості</t>
  </si>
  <si>
    <t>Порушення когнітивних функцій при органічних ураженнях головного мозку</t>
  </si>
  <si>
    <t>доцент , канд наук</t>
  </si>
  <si>
    <t>асист сумісник</t>
  </si>
  <si>
    <t>ДС-23-1з</t>
  </si>
  <si>
    <t xml:space="preserve">Завідувачка кафедри __________________  Тетяна ГАЛЬЦЕВА </t>
  </si>
  <si>
    <t>ДП-23-1,2,3,4</t>
  </si>
  <si>
    <t>ДС-23-1,2,3,4</t>
  </si>
  <si>
    <t>ДС-22-1з</t>
  </si>
  <si>
    <t>ЮП</t>
  </si>
  <si>
    <t>ДС-23-2, 4</t>
  </si>
  <si>
    <t>60</t>
  </si>
  <si>
    <t>126</t>
  </si>
  <si>
    <t>119</t>
  </si>
  <si>
    <t>Варакута Марія Леонідівна</t>
  </si>
  <si>
    <t xml:space="preserve">проф.-, д.психол.н., проф. сум.   </t>
  </si>
  <si>
    <t>проф.  д-р психол. наук, проф.</t>
  </si>
  <si>
    <t xml:space="preserve">за формою 1 </t>
  </si>
  <si>
    <t xml:space="preserve">Психологічні технології управління масовою поведінкою </t>
  </si>
  <si>
    <t>Продан Євген Олександрович</t>
  </si>
  <si>
    <t>Основи психотерапії у дитячому віці</t>
  </si>
  <si>
    <t xml:space="preserve">Соціальна психологія </t>
  </si>
  <si>
    <t>Разом (вечірня)</t>
  </si>
  <si>
    <t>ДС-23м-1з</t>
  </si>
  <si>
    <t>Керівництво аспірантом</t>
  </si>
  <si>
    <t>ст. викл, сумісн</t>
  </si>
  <si>
    <t>Всього за   ст. викладачами сумісн</t>
  </si>
  <si>
    <t>асистент  сумісник</t>
  </si>
  <si>
    <t>Психологічні аспекти сексуальності людини (1у-4-31)</t>
  </si>
  <si>
    <t>Арт-терапія у практиці психолога (1-053-2-6)</t>
  </si>
  <si>
    <t>58</t>
  </si>
  <si>
    <t>Психологічні технології управління та адміністрування (1-053-2-5)</t>
  </si>
  <si>
    <t>Розподіл навчального навантаження між викладачами  кафедри загальної та соціальної психології на 2023-2024 навчальний рік</t>
  </si>
  <si>
    <t>Екстремальна психологія</t>
  </si>
  <si>
    <t>РС</t>
  </si>
  <si>
    <t>МС</t>
  </si>
  <si>
    <t>СУ</t>
  </si>
  <si>
    <t>Психологія професійного спілкування</t>
  </si>
  <si>
    <t>Психологічне консультування та психокорекція у практиці психолога</t>
  </si>
  <si>
    <t>Тренінг саморегуляції</t>
  </si>
  <si>
    <t>Психологія впливу (1-053-1-5)</t>
  </si>
  <si>
    <t>ст викл, сумісн</t>
  </si>
  <si>
    <t>Гаркуша Інесса Вікторівна</t>
  </si>
  <si>
    <t>Особистість як центральна проблема психології</t>
  </si>
  <si>
    <t>Гендерні характеристики особистості</t>
  </si>
  <si>
    <t>Сучасні аспекти діагностики психічного і психологічного здоров'я</t>
  </si>
  <si>
    <t>Реуцький Максим Володимирович</t>
  </si>
  <si>
    <t>Пагава Оксана Володимирівна</t>
  </si>
  <si>
    <t>доцент  кафедри, канд. психол. наук</t>
  </si>
  <si>
    <t>доцент кафедри, канд. психол. наук</t>
  </si>
  <si>
    <t>17</t>
  </si>
  <si>
    <t>Атестаційний іспит</t>
  </si>
  <si>
    <t>Локшина  Анжела Борисівна</t>
  </si>
  <si>
    <t xml:space="preserve">проф.              д-р психол. наук, проф.  </t>
  </si>
  <si>
    <t>доцент ,  канд. психол. наук, доцент</t>
  </si>
  <si>
    <t>Хватова Олена Ггригорівна</t>
  </si>
  <si>
    <t>Ходотаєв Артем Андрійович</t>
  </si>
  <si>
    <t>Психологічні технології управління масовою поведінкою  2у-04-15</t>
  </si>
  <si>
    <t>Психологічні технології подолання конфліктів                       2-053-1-5</t>
  </si>
  <si>
    <t>Психологічні основи профілактики залежної поведінки  2у-04-14</t>
  </si>
  <si>
    <t>Ігротерапія з практикумом 2-053-1-3</t>
  </si>
  <si>
    <t>Психологія залежної поведінки  2-053-1-4</t>
  </si>
  <si>
    <t>Психологія суїцидальної поведінки                     2-053-1-1</t>
  </si>
  <si>
    <t>виь</t>
  </si>
  <si>
    <t>68</t>
  </si>
  <si>
    <t>97</t>
  </si>
  <si>
    <t>100</t>
  </si>
  <si>
    <t>103</t>
  </si>
  <si>
    <t>Амінєва Яна Ренатівна</t>
  </si>
  <si>
    <t>доцент, к.психол.н., сумісник</t>
  </si>
  <si>
    <t>доцент, к.соціол.н., сумісник</t>
  </si>
  <si>
    <t>доцент , канд наук, сумісник</t>
  </si>
  <si>
    <t>Скворцов Сергій Юрієвич</t>
  </si>
  <si>
    <t>ст викл сумісник</t>
  </si>
  <si>
    <t xml:space="preserve">Завідувач кафедри __________________  Тетяна ГАЛЬЦЕВА </t>
  </si>
  <si>
    <t xml:space="preserve">Завідувач кафедри ______________________________  Тетяна ГАЛЬЦЕВА </t>
  </si>
  <si>
    <t>Несправа Микола Вікторович</t>
  </si>
  <si>
    <t>33</t>
  </si>
  <si>
    <t>16</t>
  </si>
  <si>
    <t>ДС-23</t>
  </si>
  <si>
    <t>Навчальна:практика</t>
  </si>
  <si>
    <t>викладач</t>
  </si>
  <si>
    <t>Психологія особистості                             (1-053-1-1)</t>
  </si>
  <si>
    <t>Кваша Андрій Олександрович</t>
  </si>
  <si>
    <t>Сучасні напрями наукових досліджень</t>
  </si>
  <si>
    <t>Затверджено на засіданні кафедри загальної та соціальної психології протокол № 10  від  24.06. 2024 р.</t>
  </si>
  <si>
    <t>Затверджено на засіданні кафедри загальної та соціальної психології протокол № 10  від  24.06.2024 р.</t>
  </si>
  <si>
    <t xml:space="preserve">проф.  д.психол.н.   </t>
  </si>
  <si>
    <t>асист сумісник, до 01.03.2024</t>
  </si>
  <si>
    <t>ст.викл. сумісн, з 05.02.2024</t>
  </si>
  <si>
    <t>викл сумісник, з 08.02.2024</t>
  </si>
  <si>
    <t>асист сумісник, з 06.03.2024</t>
  </si>
  <si>
    <t>Затверджено на засіданні кафедри загальної та соціальної  психології протокол №10  від 24.06.2024 р.</t>
  </si>
  <si>
    <t>Розподіл навчального навантаження між викладачами кафедри загальної  та соціальної психології ї (ДЗС) на 2024-2025 навчальний рік</t>
  </si>
  <si>
    <t>Корнієнко Вікторія Володимирівна</t>
  </si>
  <si>
    <t>д.психол.н.</t>
  </si>
  <si>
    <t>Структурно-функціональні та психофізіологічні особливості ЦНС та ВНД</t>
  </si>
  <si>
    <t>11</t>
  </si>
  <si>
    <t>Групові методи в роботі практичного психолога (1-053-2-1)</t>
  </si>
  <si>
    <t>Психологія здоровя (1у-04-032)</t>
  </si>
  <si>
    <t>Дсу-24</t>
  </si>
  <si>
    <t>Психологічні аспекти сексуальності людини (1y-04-33)</t>
  </si>
  <si>
    <t>СВ</t>
  </si>
  <si>
    <t xml:space="preserve">СП </t>
  </si>
  <si>
    <t>СЦ</t>
  </si>
  <si>
    <t>ДС-24-1м</t>
  </si>
  <si>
    <t>1м</t>
  </si>
  <si>
    <t>ДР-24-1м</t>
  </si>
  <si>
    <t>ДР</t>
  </si>
  <si>
    <t>Кризова психологія та технології психологічної інтервенції</t>
  </si>
  <si>
    <t>Психологічна реабілітація осіб з психічними та соматичними розладами</t>
  </si>
  <si>
    <t>ДП-24-1,2,3,4</t>
  </si>
  <si>
    <t>ДС-24-1,2,3,4</t>
  </si>
  <si>
    <t>ДСу-24-1</t>
  </si>
  <si>
    <t>ДП-24-1,2</t>
  </si>
  <si>
    <t>9</t>
  </si>
  <si>
    <t>61</t>
  </si>
  <si>
    <t>29</t>
  </si>
  <si>
    <t xml:space="preserve">1у-04-031 Психологія спілкування </t>
  </si>
  <si>
    <t>ФВК</t>
  </si>
  <si>
    <t>ДП-21</t>
  </si>
  <si>
    <t>Емпіричні дослідження в психології</t>
  </si>
  <si>
    <t>Алещенко Ольга В.</t>
  </si>
  <si>
    <t>ХП</t>
  </si>
  <si>
    <t>69</t>
  </si>
  <si>
    <t>90</t>
  </si>
  <si>
    <t>Тренінг "Самодопомога та профілактика емоційного вигорання психолога -реабілітолога"</t>
  </si>
  <si>
    <t>109</t>
  </si>
  <si>
    <t>128</t>
  </si>
  <si>
    <t>ДС-24-1з</t>
  </si>
  <si>
    <t>ДР-24-1з</t>
  </si>
  <si>
    <t>Психологія активності особистості з основами телесно-орієнтованої терапії</t>
  </si>
  <si>
    <t>зав. кафедри, д.психол.н.</t>
  </si>
  <si>
    <t>Бабич Роман Юрійович</t>
  </si>
  <si>
    <t>УЕ</t>
  </si>
  <si>
    <t>РС-24</t>
  </si>
  <si>
    <t>СЦ-24</t>
  </si>
  <si>
    <t>35</t>
  </si>
  <si>
    <t>ДП -24</t>
  </si>
  <si>
    <t>ДС-21</t>
  </si>
  <si>
    <t>ДС-24у-1</t>
  </si>
  <si>
    <t xml:space="preserve">Психологія впливу </t>
  </si>
  <si>
    <t>Дсу-24-1</t>
  </si>
  <si>
    <t>Психологія спілкування 1у-04-031</t>
  </si>
  <si>
    <t>ДС-24</t>
  </si>
  <si>
    <t xml:space="preserve">Арт-терапія у практиці психолога 1-053-2-3 </t>
  </si>
  <si>
    <t xml:space="preserve">Кримінальна психологія з основами СПЕ 1-053-1-2 </t>
  </si>
  <si>
    <t>91</t>
  </si>
  <si>
    <t>Навчальна ознайомча</t>
  </si>
  <si>
    <t>ДС-24,!,2,3,</t>
  </si>
  <si>
    <t>2у-04-15 Психологічні технології управління масовою поведінкою</t>
  </si>
  <si>
    <t>Розподіл навчального навантаження між викладачами кафедри загальної та соціальної психології (ДЗС) на 2024-2025 навчальний рік</t>
  </si>
  <si>
    <t>ДП-24-2</t>
  </si>
  <si>
    <t>викладацька практика</t>
  </si>
  <si>
    <t>Розподіл навчального навантаження між викладачами  кафедри загальної та соціальної психології на 2024-2025 навчальний рік</t>
  </si>
  <si>
    <t>Розподіл навчального навантаження між викладачами кафедри загальної та соціальної психології на 2024-2025 н. р.</t>
  </si>
  <si>
    <t>ДП-22-1,2</t>
  </si>
  <si>
    <t>26</t>
  </si>
  <si>
    <t>118</t>
  </si>
  <si>
    <t>105</t>
  </si>
  <si>
    <t>53</t>
  </si>
  <si>
    <t>Алещенко Ольга Валеріївна</t>
  </si>
  <si>
    <t xml:space="preserve">зав. каф., доктор психол. наук </t>
  </si>
  <si>
    <t>д.психол.н., проф. сумісн</t>
  </si>
  <si>
    <t xml:space="preserve"> д-р психол. наук, проф.сумісн</t>
  </si>
  <si>
    <t xml:space="preserve"> д-р психол. наук   </t>
  </si>
  <si>
    <t xml:space="preserve">д-р психол. наук   </t>
  </si>
  <si>
    <t>д-р психол. наук, проф.  сумісн</t>
  </si>
  <si>
    <t xml:space="preserve"> канд. психол. наук, доц - сумісн</t>
  </si>
  <si>
    <t>канд. психол. наук, доц - сумісн</t>
  </si>
  <si>
    <t>доц,  к. психол. н., доц-сумісн</t>
  </si>
  <si>
    <t>ДС-23,</t>
  </si>
  <si>
    <t>доцент, к.психол. наук, доц - сумісн</t>
  </si>
  <si>
    <t>доц, к.психол.н., доц - сумісн</t>
  </si>
  <si>
    <t>доцент, канд. соціол. наук, доц-сумісн</t>
  </si>
  <si>
    <t>доцент, канд. психол. наук, доц-сумісн</t>
  </si>
  <si>
    <t>Всього за викладачами/ асистентами</t>
  </si>
  <si>
    <t>Всього за викл - сумісниками</t>
  </si>
  <si>
    <t>викл - сумісн</t>
  </si>
  <si>
    <t>доцент- сумісник</t>
  </si>
  <si>
    <t xml:space="preserve">к. психол. н., доц-сумісник </t>
  </si>
  <si>
    <t>ДС-24-</t>
  </si>
  <si>
    <t>ДП-24-1,2,3</t>
  </si>
  <si>
    <t>ДС-24-1,2,3,</t>
  </si>
  <si>
    <t>ДУ-23м-1з</t>
  </si>
  <si>
    <t>викладач - cумісн</t>
  </si>
  <si>
    <t xml:space="preserve">Психологічні технології управління та адміністрування 1-053-2-2 </t>
  </si>
  <si>
    <t>Психологічні основи профілактики залежної поведінки 2у-04-14</t>
  </si>
  <si>
    <t>Психологія залежної поведінки 2-053-1-4</t>
  </si>
  <si>
    <t>Психологія суїцидальної поведінки 2-053-1-1</t>
  </si>
  <si>
    <t>175</t>
  </si>
  <si>
    <t>Губер Ніна Сергіївна</t>
  </si>
  <si>
    <t>Вакансія</t>
  </si>
  <si>
    <t>Психологічні технології управління масовою поведінкою  2-ф04-8</t>
  </si>
  <si>
    <t>106</t>
  </si>
  <si>
    <t>Психологія суїцидальної поведінки  2-053-1-1</t>
  </si>
  <si>
    <t xml:space="preserve">Психологія залежної поведінки 2-053-1-4 </t>
  </si>
  <si>
    <t>Сучасні напрями досліджень особистості в зарубіжній психології 3-053-1 (Зубковський Д)</t>
  </si>
  <si>
    <t>Гендерні характеристики особистості 3-053-2 (Тєлєгіна О, Киселевський О.)</t>
  </si>
  <si>
    <t>Гендерні характеристики особистості 3-053-2 (Губер Н.)</t>
  </si>
  <si>
    <t>Разом (асп)</t>
  </si>
  <si>
    <t>104</t>
  </si>
  <si>
    <t>Разом (аспірант)</t>
  </si>
  <si>
    <t>Вступний екзамен аспірантура</t>
  </si>
  <si>
    <t>Вступний екзамен в аспірантуру</t>
  </si>
  <si>
    <t>ДС-22</t>
  </si>
  <si>
    <t>ДС-24-1,2,5</t>
  </si>
  <si>
    <t>24-1,2</t>
  </si>
  <si>
    <t>ДС-24-3,4</t>
  </si>
  <si>
    <t>ДП-24-3</t>
  </si>
  <si>
    <t>ДП-24-4</t>
  </si>
  <si>
    <t>ДП-24-3,4</t>
  </si>
  <si>
    <t>83</t>
  </si>
  <si>
    <t>50</t>
  </si>
  <si>
    <t>ДС+ДУ</t>
  </si>
  <si>
    <t>Вакансія (Теоколкіна А.)</t>
  </si>
  <si>
    <t>ст.викл сумісник</t>
  </si>
  <si>
    <t>Затверджено на засіданні кафедри загальної та соціальної психології протокол № 5  від  27.01.2025 р.</t>
  </si>
  <si>
    <t>Затверджено на засіданні кафедри загальної та соціальної  психології протокол №5  від  27  січня 2025 р.</t>
  </si>
  <si>
    <t>Вакансія (Теоколкіна Анжеліка Миколаївна)</t>
  </si>
  <si>
    <t>Затверджено на засіданні кафедри загальної та соціальної психології протокол №5  від 27.01.2025  р.</t>
  </si>
  <si>
    <t>Шаталович Інна</t>
  </si>
  <si>
    <t>72 години з вакансії - у Шаталович І</t>
  </si>
  <si>
    <t>Інше</t>
  </si>
  <si>
    <t>Розподіл ставок
по датам</t>
  </si>
  <si>
    <t xml:space="preserve">Проведення аспірантських екзаменів </t>
  </si>
  <si>
    <t>з 2 семестру</t>
  </si>
  <si>
    <t>з 01.11.2024</t>
  </si>
  <si>
    <t>викл</t>
  </si>
  <si>
    <t>0.5 сумісник</t>
  </si>
  <si>
    <t xml:space="preserve">викл       </t>
  </si>
  <si>
    <t>0.5 сумісн</t>
  </si>
  <si>
    <t>асист</t>
  </si>
  <si>
    <t>ст вик</t>
  </si>
  <si>
    <t>0.25 сумісн</t>
  </si>
  <si>
    <t>ст. викл</t>
  </si>
  <si>
    <t>доцент, канд наук</t>
  </si>
  <si>
    <t xml:space="preserve">доцент, к.психол.н., </t>
  </si>
  <si>
    <t>0.5 cумісник</t>
  </si>
  <si>
    <t>0.25 cумісник</t>
  </si>
  <si>
    <t>0.375 cумісник</t>
  </si>
  <si>
    <t>1 cумісник</t>
  </si>
  <si>
    <t xml:space="preserve">проф.-, д.психол.н., проф.   </t>
  </si>
  <si>
    <t>0.5  cумісник</t>
  </si>
  <si>
    <t>0.25  cумісник</t>
  </si>
  <si>
    <t xml:space="preserve"> доктор психол. наук, проф.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</si>
</sst>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i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name val="Times New Roman Cyr"/>
      <family val="1"/>
      <charset val="204"/>
    </font>
    <font>
      <b/>
      <sz val="16"/>
      <name val="Times New Roman Cyr"/>
      <family val="1"/>
      <charset val="204"/>
    </font>
    <font>
      <sz val="11"/>
      <name val="Calibri"/>
      <family val="2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1"/>
      <color indexed="8"/>
      <name val="Calibri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i/>
      <sz val="9"/>
      <color indexed="8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sz val="10"/>
      <name val="Times New Roman"/>
      <family val="1"/>
      <charset val="204"/>
    </font>
    <font>
      <b/>
      <sz val="12"/>
      <name val="Times New Roman Cyr"/>
      <family val="1"/>
      <charset val="204"/>
    </font>
    <font>
      <sz val="11"/>
      <name val="Arial"/>
      <family val="2"/>
      <charset val="204"/>
    </font>
    <font>
      <sz val="8"/>
      <name val="Times New Roman"/>
      <family val="1"/>
      <charset val="204"/>
    </font>
    <font>
      <sz val="12"/>
      <name val="Times New Roman"/>
      <family val="1"/>
      <charset val="204"/>
    </font>
    <font>
      <sz val="9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Arial"/>
      <family val="2"/>
      <charset val="204"/>
    </font>
    <font>
      <sz val="11"/>
      <color indexed="10"/>
      <name val="Arial"/>
      <family val="2"/>
      <charset val="204"/>
    </font>
    <font>
      <b/>
      <sz val="11"/>
      <color indexed="10"/>
      <name val="Times New Roman"/>
      <family val="1"/>
      <charset val="204"/>
    </font>
    <font>
      <sz val="11"/>
      <color indexed="10"/>
      <name val="Times New Roman"/>
      <family val="1"/>
      <charset val="204"/>
    </font>
    <font>
      <b/>
      <i/>
      <sz val="11"/>
      <color indexed="10"/>
      <name val="Times New Roman"/>
      <family val="1"/>
      <charset val="204"/>
    </font>
    <font>
      <b/>
      <sz val="11"/>
      <color indexed="10"/>
      <name val="Arial"/>
      <family val="2"/>
      <charset val="204"/>
    </font>
    <font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1"/>
      <name val="Times New Roman Cyr"/>
      <family val="1"/>
      <charset val="204"/>
    </font>
    <font>
      <sz val="10"/>
      <name val="Arial Cyr"/>
      <family val="2"/>
      <charset val="204"/>
    </font>
    <font>
      <sz val="11"/>
      <name val="Calibri"/>
      <family val="2"/>
      <charset val="204"/>
    </font>
    <font>
      <i/>
      <sz val="11"/>
      <name val="Arial"/>
      <family val="2"/>
      <charset val="204"/>
    </font>
    <font>
      <b/>
      <sz val="12"/>
      <color indexed="8"/>
      <name val="Times New Roman"/>
      <family val="1"/>
      <charset val="204"/>
    </font>
    <font>
      <sz val="14"/>
      <name val="Arial"/>
      <family val="2"/>
      <charset val="204"/>
    </font>
    <font>
      <sz val="14"/>
      <name val="Times New Roman"/>
      <family val="1"/>
      <charset val="204"/>
    </font>
    <font>
      <sz val="12"/>
      <name val="Arial"/>
      <family val="2"/>
      <charset val="204"/>
    </font>
    <font>
      <sz val="11"/>
      <color indexed="44"/>
      <name val="Arial"/>
      <family val="2"/>
      <charset val="204"/>
    </font>
    <font>
      <sz val="14"/>
      <color indexed="8"/>
      <name val="Times New Roman"/>
      <family val="1"/>
      <charset val="204"/>
    </font>
    <font>
      <b/>
      <sz val="11"/>
      <name val="Times New Roman Cyr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2"/>
      <name val="Times New Roman Cyr"/>
      <family val="1"/>
      <charset val="204"/>
    </font>
    <font>
      <b/>
      <sz val="14"/>
      <name val="Times New Roman Cyr"/>
      <family val="1"/>
      <charset val="204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color rgb="FFFF0000"/>
      <name val="Arial"/>
      <family val="2"/>
      <charset val="204"/>
    </font>
    <font>
      <b/>
      <i/>
      <sz val="11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i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6"/>
      <color theme="1"/>
      <name val="Times New Roman Cyr"/>
      <family val="1"/>
      <charset val="204"/>
    </font>
    <font>
      <b/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color indexed="10"/>
      <name val="Arial"/>
      <family val="2"/>
      <charset val="204"/>
    </font>
    <font>
      <b/>
      <sz val="12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7"/>
      <color rgb="FFFF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2"/>
      <color indexed="8"/>
      <name val="Calibri"/>
      <family val="2"/>
      <charset val="204"/>
    </font>
    <font>
      <sz val="12"/>
      <color indexed="8"/>
      <name val="Calibri"/>
      <family val="2"/>
    </font>
    <font>
      <i/>
      <sz val="12"/>
      <color indexed="8"/>
      <name val="Times New Roman"/>
      <family val="1"/>
      <charset val="204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11"/>
      <color theme="1" tint="4.9989318521683403E-2"/>
      <name val="Times New Roman"/>
      <family val="1"/>
      <charset val="204"/>
    </font>
    <font>
      <sz val="11"/>
      <color theme="1" tint="4.9989318521683403E-2"/>
      <name val="Arial"/>
      <family val="2"/>
      <charset val="204"/>
    </font>
    <font>
      <b/>
      <sz val="11"/>
      <color theme="1" tint="4.9989318521683403E-2"/>
      <name val="Times New Roman"/>
      <family val="1"/>
      <charset val="204"/>
    </font>
    <font>
      <sz val="12"/>
      <color theme="1" tint="4.9989318521683403E-2"/>
      <name val="Arial"/>
      <family val="2"/>
      <charset val="204"/>
    </font>
    <font>
      <b/>
      <i/>
      <sz val="11"/>
      <color theme="1" tint="4.9989318521683403E-2"/>
      <name val="Times New Roman"/>
      <family val="1"/>
      <charset val="204"/>
    </font>
    <font>
      <b/>
      <sz val="11"/>
      <color theme="1" tint="4.9989318521683403E-2"/>
      <name val="Arial"/>
      <family val="2"/>
      <charset val="204"/>
    </font>
    <font>
      <sz val="10"/>
      <color theme="1" tint="4.9989318521683403E-2"/>
      <name val="Times New Roman"/>
      <family val="1"/>
      <charset val="204"/>
    </font>
    <font>
      <sz val="10"/>
      <color theme="1" tint="4.9989318521683403E-2"/>
      <name val="Arial"/>
      <family val="2"/>
      <charset val="204"/>
    </font>
    <font>
      <sz val="12"/>
      <color theme="1"/>
      <name val="Arial"/>
      <family val="2"/>
      <charset val="204"/>
    </font>
    <font>
      <b/>
      <i/>
      <sz val="10"/>
      <name val="Times New Roman"/>
      <family val="1"/>
      <charset val="204"/>
    </font>
    <font>
      <b/>
      <sz val="13"/>
      <name val="Times New Roman Cyr"/>
      <family val="1"/>
      <charset val="204"/>
    </font>
    <font>
      <sz val="12"/>
      <color rgb="FFFF0000"/>
      <name val="Arial"/>
      <family val="2"/>
      <charset val="204"/>
    </font>
    <font>
      <sz val="8"/>
      <color rgb="FFFF0000"/>
      <name val="Times New Roman"/>
      <family val="1"/>
      <charset val="204"/>
    </font>
    <font>
      <sz val="12"/>
      <color indexed="8"/>
      <name val="Arial"/>
      <family val="2"/>
      <charset val="204"/>
    </font>
    <font>
      <b/>
      <i/>
      <sz val="12"/>
      <color theme="1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0"/>
      <color rgb="FFFF0000"/>
      <name val="Arial"/>
      <family val="2"/>
      <charset val="204"/>
    </font>
    <font>
      <b/>
      <sz val="8"/>
      <color indexed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8"/>
      <name val="Arial"/>
      <family val="2"/>
      <charset val="204"/>
    </font>
    <font>
      <sz val="8"/>
      <name val="Arial"/>
    </font>
  </fonts>
  <fills count="21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 style="medium">
        <color indexed="63"/>
      </left>
      <right/>
      <top style="medium">
        <color indexed="63"/>
      </top>
      <bottom style="medium">
        <color indexed="63"/>
      </bottom>
      <diagonal/>
    </border>
    <border>
      <left style="medium">
        <color indexed="64"/>
      </left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/>
      <bottom style="medium">
        <color indexed="63"/>
      </bottom>
      <diagonal/>
    </border>
    <border>
      <left/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3"/>
      </bottom>
      <diagonal/>
    </border>
    <border>
      <left style="medium">
        <color indexed="64"/>
      </left>
      <right/>
      <top style="medium">
        <color indexed="63"/>
      </top>
      <bottom style="medium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3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3"/>
      </bottom>
      <diagonal/>
    </border>
    <border>
      <left/>
      <right/>
      <top/>
      <bottom style="medium">
        <color indexed="63"/>
      </bottom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 style="medium">
        <color indexed="63"/>
      </left>
      <right/>
      <top/>
      <bottom style="medium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medium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/>
      <diagonal/>
    </border>
    <border>
      <left style="thin">
        <color indexed="63"/>
      </left>
      <right style="thin">
        <color indexed="63"/>
      </right>
      <top style="medium">
        <color indexed="63"/>
      </top>
      <bottom/>
      <diagonal/>
    </border>
    <border>
      <left style="thin">
        <color indexed="63"/>
      </left>
      <right style="medium">
        <color indexed="63"/>
      </right>
      <top style="medium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/>
      <diagonal/>
    </border>
    <border>
      <left style="medium">
        <color indexed="64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3"/>
      </left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3"/>
      </left>
      <right style="medium">
        <color indexed="63"/>
      </right>
      <top style="medium">
        <color indexed="64"/>
      </top>
      <bottom/>
      <diagonal/>
    </border>
    <border>
      <left style="medium">
        <color indexed="63"/>
      </left>
      <right style="medium">
        <color indexed="63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3"/>
      </bottom>
      <diagonal/>
    </border>
    <border>
      <left style="medium">
        <color indexed="64"/>
      </left>
      <right style="medium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3"/>
      </top>
      <bottom style="medium">
        <color indexed="64"/>
      </bottom>
      <diagonal/>
    </border>
    <border>
      <left/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/>
      <right/>
      <top style="medium">
        <color indexed="63"/>
      </top>
      <bottom style="medium">
        <color indexed="63"/>
      </bottom>
      <diagonal/>
    </border>
    <border>
      <left/>
      <right/>
      <top style="medium">
        <color indexed="63"/>
      </top>
      <bottom/>
      <diagonal/>
    </border>
    <border>
      <left/>
      <right style="medium">
        <color indexed="64"/>
      </right>
      <top/>
      <bottom style="medium">
        <color indexed="63"/>
      </bottom>
      <diagonal/>
    </border>
    <border>
      <left style="medium">
        <color indexed="64"/>
      </left>
      <right/>
      <top style="medium">
        <color indexed="63"/>
      </top>
      <bottom style="medium">
        <color indexed="64"/>
      </bottom>
      <diagonal/>
    </border>
    <border>
      <left style="thin">
        <color indexed="63"/>
      </left>
      <right/>
      <top style="medium">
        <color indexed="63"/>
      </top>
      <bottom/>
      <diagonal/>
    </border>
    <border>
      <left/>
      <right style="thin">
        <color indexed="63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/>
      <top/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medium">
        <color indexed="63"/>
      </bottom>
      <diagonal/>
    </border>
    <border>
      <left style="medium">
        <color indexed="63"/>
      </left>
      <right style="thin">
        <color indexed="63"/>
      </right>
      <top/>
      <bottom style="medium">
        <color indexed="63"/>
      </bottom>
      <diagonal/>
    </border>
    <border>
      <left style="medium">
        <color indexed="6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3"/>
      </right>
      <top/>
      <bottom style="medium">
        <color indexed="64"/>
      </bottom>
      <diagonal/>
    </border>
    <border>
      <left/>
      <right style="thin">
        <color indexed="63"/>
      </right>
      <top/>
      <bottom/>
      <diagonal/>
    </border>
    <border>
      <left style="medium">
        <color indexed="64"/>
      </left>
      <right style="medium">
        <color indexed="63"/>
      </right>
      <top style="medium">
        <color indexed="64"/>
      </top>
      <bottom/>
      <diagonal/>
    </border>
    <border>
      <left style="medium">
        <color indexed="63"/>
      </left>
      <right style="thin">
        <color indexed="63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medium">
        <color indexed="64"/>
      </bottom>
      <diagonal/>
    </border>
    <border>
      <left style="medium">
        <color indexed="64"/>
      </left>
      <right style="thin">
        <color indexed="63"/>
      </right>
      <top style="medium">
        <color indexed="64"/>
      </top>
      <bottom/>
      <diagonal/>
    </border>
    <border>
      <left style="medium">
        <color indexed="64"/>
      </left>
      <right style="thin">
        <color indexed="63"/>
      </right>
      <top/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/>
      <diagonal/>
    </border>
    <border>
      <left style="thin">
        <color indexed="63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3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</borders>
  <cellStyleXfs count="31">
    <xf numFmtId="0" fontId="0" fillId="0" borderId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10" borderId="0" applyNumberFormat="0" applyBorder="0" applyAlignment="0" applyProtection="0"/>
    <xf numFmtId="0" fontId="19" fillId="4" borderId="1" applyNumberFormat="0" applyAlignment="0" applyProtection="0"/>
    <xf numFmtId="0" fontId="20" fillId="11" borderId="2" applyNumberFormat="0" applyAlignment="0" applyProtection="0"/>
    <xf numFmtId="0" fontId="21" fillId="11" borderId="1" applyNumberFormat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12" borderId="7" applyNumberFormat="0" applyAlignment="0" applyProtection="0"/>
    <xf numFmtId="0" fontId="28" fillId="0" borderId="0" applyNumberFormat="0" applyFill="0" applyBorder="0" applyAlignment="0" applyProtection="0"/>
    <xf numFmtId="0" fontId="29" fillId="13" borderId="0" applyNumberFormat="0" applyBorder="0" applyAlignment="0" applyProtection="0"/>
    <xf numFmtId="0" fontId="38" fillId="0" borderId="0"/>
    <xf numFmtId="0" fontId="83" fillId="0" borderId="0"/>
    <xf numFmtId="0" fontId="22" fillId="0" borderId="0"/>
    <xf numFmtId="0" fontId="12" fillId="0" borderId="0"/>
    <xf numFmtId="0" fontId="69" fillId="0" borderId="0"/>
    <xf numFmtId="0" fontId="30" fillId="2" borderId="0" applyNumberFormat="0" applyBorder="0" applyAlignment="0" applyProtection="0"/>
    <xf numFmtId="0" fontId="31" fillId="0" borderId="0" applyNumberFormat="0" applyFill="0" applyBorder="0" applyAlignment="0" applyProtection="0"/>
    <xf numFmtId="0" fontId="22" fillId="14" borderId="8" applyNumberFormat="0" applyFont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4" fillId="3" borderId="0" applyNumberFormat="0" applyBorder="0" applyAlignment="0" applyProtection="0"/>
    <xf numFmtId="0" fontId="1" fillId="0" borderId="0"/>
    <xf numFmtId="0" fontId="69" fillId="0" borderId="0"/>
  </cellStyleXfs>
  <cellXfs count="4613">
    <xf numFmtId="0" fontId="0" fillId="0" borderId="0" xfId="0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0" fillId="0" borderId="0" xfId="0" applyFont="1"/>
    <xf numFmtId="0" fontId="11" fillId="0" borderId="10" xfId="0" applyFont="1" applyBorder="1" applyAlignment="1">
      <alignment horizontal="center" vertical="center" textRotation="90" wrapText="1"/>
    </xf>
    <xf numFmtId="0" fontId="11" fillId="0" borderId="11" xfId="0" applyFont="1" applyBorder="1" applyAlignment="1">
      <alignment horizontal="center" vertical="center" textRotation="90" wrapText="1"/>
    </xf>
    <xf numFmtId="0" fontId="7" fillId="0" borderId="0" xfId="0" applyFont="1"/>
    <xf numFmtId="0" fontId="11" fillId="0" borderId="0" xfId="0" applyFont="1"/>
    <xf numFmtId="0" fontId="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" fontId="13" fillId="0" borderId="14" xfId="0" applyNumberFormat="1" applyFont="1" applyBorder="1" applyAlignment="1">
      <alignment horizontal="center" vertical="center"/>
    </xf>
    <xf numFmtId="49" fontId="14" fillId="0" borderId="15" xfId="0" applyNumberFormat="1" applyFont="1" applyBorder="1" applyAlignment="1">
      <alignment horizontal="center" vertical="center" shrinkToFit="1"/>
    </xf>
    <xf numFmtId="1" fontId="14" fillId="0" borderId="15" xfId="0" applyNumberFormat="1" applyFont="1" applyBorder="1" applyAlignment="1">
      <alignment horizontal="center" vertical="center"/>
    </xf>
    <xf numFmtId="1" fontId="14" fillId="0" borderId="18" xfId="0" applyNumberFormat="1" applyFont="1" applyBorder="1" applyAlignment="1">
      <alignment horizontal="center" vertical="center"/>
    </xf>
    <xf numFmtId="1" fontId="15" fillId="0" borderId="19" xfId="0" applyNumberFormat="1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 shrinkToFit="1"/>
    </xf>
    <xf numFmtId="1" fontId="3" fillId="0" borderId="12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 shrinkToFit="1"/>
    </xf>
    <xf numFmtId="1" fontId="3" fillId="0" borderId="22" xfId="0" applyNumberFormat="1" applyFont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/>
    </xf>
    <xf numFmtId="0" fontId="15" fillId="0" borderId="19" xfId="0" applyFont="1" applyBorder="1" applyAlignment="1">
      <alignment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3" fillId="0" borderId="0" xfId="0" applyFont="1"/>
    <xf numFmtId="0" fontId="14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8" fillId="0" borderId="0" xfId="20" applyFont="1" applyAlignment="1">
      <alignment horizontal="center" vertical="center"/>
    </xf>
    <xf numFmtId="0" fontId="17" fillId="0" borderId="0" xfId="20" applyFont="1" applyAlignment="1">
      <alignment horizontal="center"/>
    </xf>
    <xf numFmtId="0" fontId="17" fillId="0" borderId="0" xfId="20" applyFont="1" applyAlignment="1">
      <alignment wrapText="1"/>
    </xf>
    <xf numFmtId="0" fontId="17" fillId="0" borderId="0" xfId="20" applyFont="1" applyAlignment="1">
      <alignment horizontal="center" wrapText="1"/>
    </xf>
    <xf numFmtId="0" fontId="22" fillId="0" borderId="0" xfId="20"/>
    <xf numFmtId="0" fontId="11" fillId="0" borderId="0" xfId="20" applyFont="1"/>
    <xf numFmtId="0" fontId="35" fillId="0" borderId="26" xfId="20" applyFont="1" applyBorder="1" applyAlignment="1">
      <alignment horizontal="center" vertical="center" wrapText="1"/>
    </xf>
    <xf numFmtId="49" fontId="35" fillId="0" borderId="26" xfId="20" applyNumberFormat="1" applyFont="1" applyBorder="1" applyAlignment="1">
      <alignment horizontal="center" vertical="center"/>
    </xf>
    <xf numFmtId="0" fontId="35" fillId="0" borderId="27" xfId="20" applyFont="1" applyBorder="1" applyAlignment="1">
      <alignment horizontal="center" vertical="center" wrapText="1"/>
    </xf>
    <xf numFmtId="0" fontId="35" fillId="0" borderId="0" xfId="20" applyFont="1"/>
    <xf numFmtId="49" fontId="14" fillId="0" borderId="28" xfId="20" applyNumberFormat="1" applyFont="1" applyBorder="1" applyAlignment="1">
      <alignment horizontal="center" vertical="center"/>
    </xf>
    <xf numFmtId="1" fontId="14" fillId="0" borderId="29" xfId="20" applyNumberFormat="1" applyFont="1" applyBorder="1" applyAlignment="1">
      <alignment horizontal="center" vertical="center"/>
    </xf>
    <xf numFmtId="1" fontId="14" fillId="0" borderId="12" xfId="20" applyNumberFormat="1" applyFont="1" applyBorder="1" applyAlignment="1">
      <alignment horizontal="center" vertical="center"/>
    </xf>
    <xf numFmtId="0" fontId="14" fillId="0" borderId="0" xfId="20" applyFont="1" applyAlignment="1">
      <alignment vertical="center"/>
    </xf>
    <xf numFmtId="49" fontId="14" fillId="0" borderId="30" xfId="20" applyNumberFormat="1" applyFont="1" applyBorder="1" applyAlignment="1">
      <alignment horizontal="center" vertical="center"/>
    </xf>
    <xf numFmtId="1" fontId="14" fillId="0" borderId="31" xfId="20" applyNumberFormat="1" applyFont="1" applyBorder="1" applyAlignment="1">
      <alignment horizontal="center" vertical="center"/>
    </xf>
    <xf numFmtId="1" fontId="14" fillId="0" borderId="18" xfId="20" applyNumberFormat="1" applyFont="1" applyBorder="1" applyAlignment="1">
      <alignment horizontal="center" vertical="center"/>
    </xf>
    <xf numFmtId="49" fontId="14" fillId="0" borderId="32" xfId="20" applyNumberFormat="1" applyFont="1" applyBorder="1" applyAlignment="1">
      <alignment horizontal="center" vertical="center"/>
    </xf>
    <xf numFmtId="1" fontId="14" fillId="0" borderId="33" xfId="20" applyNumberFormat="1" applyFont="1" applyBorder="1" applyAlignment="1">
      <alignment horizontal="center" vertical="center"/>
    </xf>
    <xf numFmtId="1" fontId="14" fillId="0" borderId="10" xfId="20" applyNumberFormat="1" applyFont="1" applyBorder="1" applyAlignment="1">
      <alignment horizontal="center" vertical="center"/>
    </xf>
    <xf numFmtId="49" fontId="13" fillId="0" borderId="12" xfId="20" applyNumberFormat="1" applyFont="1" applyBorder="1" applyAlignment="1">
      <alignment vertical="center" wrapText="1"/>
    </xf>
    <xf numFmtId="49" fontId="13" fillId="0" borderId="28" xfId="20" applyNumberFormat="1" applyFont="1" applyBorder="1" applyAlignment="1">
      <alignment horizontal="center" vertical="center"/>
    </xf>
    <xf numFmtId="0" fontId="13" fillId="0" borderId="0" xfId="20" applyFont="1" applyAlignment="1">
      <alignment vertical="center"/>
    </xf>
    <xf numFmtId="49" fontId="13" fillId="0" borderId="18" xfId="20" applyNumberFormat="1" applyFont="1" applyBorder="1" applyAlignment="1">
      <alignment vertical="center" wrapText="1"/>
    </xf>
    <xf numFmtId="49" fontId="13" fillId="0" borderId="30" xfId="20" applyNumberFormat="1" applyFont="1" applyBorder="1" applyAlignment="1">
      <alignment horizontal="center" vertical="center"/>
    </xf>
    <xf numFmtId="49" fontId="13" fillId="0" borderId="32" xfId="20" applyNumberFormat="1" applyFont="1" applyBorder="1" applyAlignment="1">
      <alignment horizontal="center" vertical="center"/>
    </xf>
    <xf numFmtId="1" fontId="13" fillId="0" borderId="33" xfId="20" applyNumberFormat="1" applyFont="1" applyBorder="1" applyAlignment="1">
      <alignment horizontal="center" vertical="center"/>
    </xf>
    <xf numFmtId="0" fontId="13" fillId="0" borderId="0" xfId="20" applyFont="1"/>
    <xf numFmtId="0" fontId="22" fillId="0" borderId="0" xfId="20" applyAlignment="1">
      <alignment horizontal="center"/>
    </xf>
    <xf numFmtId="0" fontId="22" fillId="0" borderId="0" xfId="20" applyAlignment="1">
      <alignment wrapText="1"/>
    </xf>
    <xf numFmtId="0" fontId="22" fillId="0" borderId="0" xfId="20" applyAlignment="1">
      <alignment horizontal="center" wrapText="1"/>
    </xf>
    <xf numFmtId="0" fontId="14" fillId="0" borderId="0" xfId="20" applyFont="1"/>
    <xf numFmtId="0" fontId="14" fillId="0" borderId="0" xfId="20" applyFont="1" applyAlignment="1">
      <alignment horizontal="center"/>
    </xf>
    <xf numFmtId="0" fontId="14" fillId="0" borderId="0" xfId="20" applyFont="1" applyAlignment="1">
      <alignment wrapText="1"/>
    </xf>
    <xf numFmtId="0" fontId="14" fillId="0" borderId="0" xfId="20" applyFont="1" applyAlignment="1">
      <alignment horizontal="center" wrapText="1"/>
    </xf>
    <xf numFmtId="0" fontId="22" fillId="15" borderId="0" xfId="20" applyFill="1"/>
    <xf numFmtId="0" fontId="11" fillId="0" borderId="25" xfId="20" applyFont="1" applyBorder="1" applyAlignment="1">
      <alignment horizontal="center" vertical="center" textRotation="90" wrapText="1"/>
    </xf>
    <xf numFmtId="0" fontId="11" fillId="0" borderId="26" xfId="20" applyFont="1" applyBorder="1" applyAlignment="1">
      <alignment horizontal="center" vertical="center" textRotation="90" wrapText="1"/>
    </xf>
    <xf numFmtId="0" fontId="14" fillId="0" borderId="0" xfId="20" applyFont="1" applyAlignment="1">
      <alignment horizontal="left"/>
    </xf>
    <xf numFmtId="49" fontId="16" fillId="0" borderId="23" xfId="0" applyNumberFormat="1" applyFont="1" applyBorder="1" applyAlignment="1">
      <alignment horizontal="center" vertical="center" shrinkToFit="1"/>
    </xf>
    <xf numFmtId="0" fontId="16" fillId="0" borderId="24" xfId="0" applyFont="1" applyBorder="1" applyAlignment="1">
      <alignment horizontal="center" vertical="center" shrinkToFit="1"/>
    </xf>
    <xf numFmtId="1" fontId="16" fillId="0" borderId="19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 shrinkToFit="1"/>
    </xf>
    <xf numFmtId="49" fontId="3" fillId="0" borderId="18" xfId="0" applyNumberFormat="1" applyFont="1" applyBorder="1" applyAlignment="1">
      <alignment horizontal="center" vertical="center" shrinkToFit="1"/>
    </xf>
    <xf numFmtId="1" fontId="3" fillId="0" borderId="18" xfId="0" applyNumberFormat="1" applyFont="1" applyBorder="1" applyAlignment="1">
      <alignment horizontal="center" vertical="center"/>
    </xf>
    <xf numFmtId="1" fontId="13" fillId="0" borderId="43" xfId="2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1" fontId="13" fillId="0" borderId="47" xfId="0" applyNumberFormat="1" applyFont="1" applyBorder="1" applyAlignment="1">
      <alignment horizontal="center" vertical="center"/>
    </xf>
    <xf numFmtId="49" fontId="14" fillId="0" borderId="31" xfId="20" applyNumberFormat="1" applyFont="1" applyBorder="1" applyAlignment="1">
      <alignment vertical="center" wrapText="1"/>
    </xf>
    <xf numFmtId="49" fontId="14" fillId="0" borderId="29" xfId="20" applyNumberFormat="1" applyFont="1" applyBorder="1" applyAlignment="1">
      <alignment vertical="center" wrapText="1"/>
    </xf>
    <xf numFmtId="49" fontId="14" fillId="0" borderId="21" xfId="20" applyNumberFormat="1" applyFont="1" applyBorder="1" applyAlignment="1">
      <alignment horizontal="center" vertical="center"/>
    </xf>
    <xf numFmtId="49" fontId="14" fillId="0" borderId="48" xfId="20" applyNumberFormat="1" applyFont="1" applyBorder="1" applyAlignment="1">
      <alignment horizontal="center" vertical="center"/>
    </xf>
    <xf numFmtId="49" fontId="14" fillId="0" borderId="33" xfId="20" applyNumberFormat="1" applyFont="1" applyBorder="1" applyAlignment="1">
      <alignment horizontal="left" vertical="center" wrapText="1"/>
    </xf>
    <xf numFmtId="49" fontId="14" fillId="0" borderId="40" xfId="20" applyNumberFormat="1" applyFont="1" applyBorder="1" applyAlignment="1">
      <alignment horizontal="center" vertical="center"/>
    </xf>
    <xf numFmtId="1" fontId="3" fillId="0" borderId="21" xfId="0" applyNumberFormat="1" applyFont="1" applyBorder="1" applyAlignment="1">
      <alignment horizontal="center" vertical="center"/>
    </xf>
    <xf numFmtId="49" fontId="16" fillId="0" borderId="38" xfId="0" applyNumberFormat="1" applyFont="1" applyBorder="1" applyAlignment="1">
      <alignment horizontal="left" vertical="center" shrinkToFit="1"/>
    </xf>
    <xf numFmtId="1" fontId="16" fillId="0" borderId="25" xfId="0" applyNumberFormat="1" applyFont="1" applyBorder="1" applyAlignment="1">
      <alignment horizontal="center" vertical="center"/>
    </xf>
    <xf numFmtId="1" fontId="3" fillId="0" borderId="44" xfId="0" applyNumberFormat="1" applyFont="1" applyBorder="1" applyAlignment="1">
      <alignment horizontal="center" vertical="center"/>
    </xf>
    <xf numFmtId="1" fontId="3" fillId="0" borderId="48" xfId="0" applyNumberFormat="1" applyFont="1" applyBorder="1" applyAlignment="1">
      <alignment horizontal="center" vertical="center"/>
    </xf>
    <xf numFmtId="49" fontId="16" fillId="0" borderId="34" xfId="0" applyNumberFormat="1" applyFont="1" applyBorder="1" applyAlignment="1">
      <alignment horizontal="center" vertical="center" shrinkToFit="1"/>
    </xf>
    <xf numFmtId="1" fontId="16" fillId="0" borderId="38" xfId="0" applyNumberFormat="1" applyFont="1" applyBorder="1" applyAlignment="1">
      <alignment horizontal="center" vertical="center"/>
    </xf>
    <xf numFmtId="1" fontId="14" fillId="0" borderId="49" xfId="20" applyNumberFormat="1" applyFont="1" applyBorder="1" applyAlignment="1">
      <alignment horizontal="center" vertical="center"/>
    </xf>
    <xf numFmtId="1" fontId="14" fillId="0" borderId="50" xfId="20" applyNumberFormat="1" applyFont="1" applyBorder="1" applyAlignment="1">
      <alignment horizontal="center" vertical="center"/>
    </xf>
    <xf numFmtId="1" fontId="14" fillId="0" borderId="11" xfId="20" applyNumberFormat="1" applyFont="1" applyBorder="1" applyAlignment="1">
      <alignment horizontal="center" vertical="center"/>
    </xf>
    <xf numFmtId="1" fontId="13" fillId="0" borderId="13" xfId="20" applyNumberFormat="1" applyFont="1" applyBorder="1" applyAlignment="1">
      <alignment horizontal="center" vertical="center"/>
    </xf>
    <xf numFmtId="1" fontId="13" fillId="0" borderId="51" xfId="20" applyNumberFormat="1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textRotation="90" wrapText="1"/>
    </xf>
    <xf numFmtId="0" fontId="37" fillId="0" borderId="53" xfId="0" applyFont="1" applyBorder="1" applyAlignment="1">
      <alignment horizontal="center" textRotation="90" wrapText="1"/>
    </xf>
    <xf numFmtId="0" fontId="37" fillId="0" borderId="54" xfId="0" applyFont="1" applyBorder="1" applyAlignment="1">
      <alignment horizontal="center" textRotation="90" wrapText="1"/>
    </xf>
    <xf numFmtId="1" fontId="16" fillId="0" borderId="18" xfId="0" applyNumberFormat="1" applyFont="1" applyBorder="1" applyAlignment="1">
      <alignment horizontal="center" vertical="center"/>
    </xf>
    <xf numFmtId="49" fontId="13" fillId="0" borderId="31" xfId="20" applyNumberFormat="1" applyFont="1" applyBorder="1" applyAlignment="1">
      <alignment vertical="center" wrapText="1"/>
    </xf>
    <xf numFmtId="49" fontId="13" fillId="0" borderId="33" xfId="20" applyNumberFormat="1" applyFont="1" applyBorder="1" applyAlignment="1">
      <alignment horizontal="left" vertical="center" wrapText="1"/>
    </xf>
    <xf numFmtId="0" fontId="15" fillId="0" borderId="20" xfId="0" applyFont="1" applyBorder="1" applyAlignment="1">
      <alignment vertical="center" wrapText="1"/>
    </xf>
    <xf numFmtId="0" fontId="43" fillId="0" borderId="18" xfId="0" applyFont="1" applyBorder="1" applyAlignment="1">
      <alignment horizontal="center"/>
    </xf>
    <xf numFmtId="1" fontId="43" fillId="0" borderId="18" xfId="0" applyNumberFormat="1" applyFont="1" applyBorder="1" applyAlignment="1">
      <alignment horizontal="center"/>
    </xf>
    <xf numFmtId="0" fontId="43" fillId="0" borderId="10" xfId="0" applyFont="1" applyBorder="1" applyAlignment="1">
      <alignment horizontal="center"/>
    </xf>
    <xf numFmtId="1" fontId="43" fillId="0" borderId="10" xfId="0" applyNumberFormat="1" applyFont="1" applyBorder="1" applyAlignment="1">
      <alignment horizontal="center"/>
    </xf>
    <xf numFmtId="1" fontId="16" fillId="0" borderId="57" xfId="0" applyNumberFormat="1" applyFont="1" applyBorder="1" applyAlignment="1">
      <alignment horizontal="center" vertical="center"/>
    </xf>
    <xf numFmtId="1" fontId="16" fillId="0" borderId="50" xfId="0" applyNumberFormat="1" applyFont="1" applyBorder="1" applyAlignment="1">
      <alignment horizontal="center" vertical="center"/>
    </xf>
    <xf numFmtId="49" fontId="16" fillId="0" borderId="26" xfId="0" applyNumberFormat="1" applyFont="1" applyBorder="1" applyAlignment="1">
      <alignment horizontal="center" vertical="center" shrinkToFit="1"/>
    </xf>
    <xf numFmtId="0" fontId="16" fillId="0" borderId="37" xfId="0" applyFont="1" applyBorder="1" applyAlignment="1">
      <alignment horizontal="center" vertical="center" shrinkToFit="1"/>
    </xf>
    <xf numFmtId="1" fontId="16" fillId="0" borderId="58" xfId="0" applyNumberFormat="1" applyFont="1" applyBorder="1" applyAlignment="1">
      <alignment horizontal="center" vertical="center"/>
    </xf>
    <xf numFmtId="1" fontId="5" fillId="0" borderId="47" xfId="0" applyNumberFormat="1" applyFont="1" applyBorder="1" applyAlignment="1">
      <alignment horizontal="center" vertical="center"/>
    </xf>
    <xf numFmtId="1" fontId="5" fillId="0" borderId="60" xfId="0" applyNumberFormat="1" applyFont="1" applyBorder="1" applyAlignment="1">
      <alignment horizontal="center" vertical="center"/>
    </xf>
    <xf numFmtId="49" fontId="16" fillId="0" borderId="25" xfId="0" applyNumberFormat="1" applyFont="1" applyBorder="1" applyAlignment="1">
      <alignment horizontal="left" vertical="center" shrinkToFit="1"/>
    </xf>
    <xf numFmtId="49" fontId="16" fillId="0" borderId="37" xfId="0" applyNumberFormat="1" applyFont="1" applyBorder="1" applyAlignment="1">
      <alignment horizontal="center" vertical="center" shrinkToFit="1"/>
    </xf>
    <xf numFmtId="0" fontId="7" fillId="0" borderId="26" xfId="21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6" xfId="0" applyNumberFormat="1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35" fillId="0" borderId="61" xfId="20" applyFont="1" applyBorder="1" applyAlignment="1">
      <alignment horizontal="center" vertical="center" wrapText="1"/>
    </xf>
    <xf numFmtId="0" fontId="35" fillId="0" borderId="15" xfId="20" applyFont="1" applyBorder="1" applyAlignment="1">
      <alignment horizontal="center" vertical="center" wrapText="1"/>
    </xf>
    <xf numFmtId="0" fontId="35" fillId="0" borderId="62" xfId="20" applyFont="1" applyBorder="1" applyAlignment="1">
      <alignment horizontal="center" vertical="center" wrapText="1"/>
    </xf>
    <xf numFmtId="1" fontId="13" fillId="0" borderId="17" xfId="2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4" fillId="0" borderId="44" xfId="20" applyNumberFormat="1" applyFont="1" applyBorder="1" applyAlignment="1">
      <alignment horizontal="center" vertical="center"/>
    </xf>
    <xf numFmtId="49" fontId="55" fillId="0" borderId="31" xfId="0" applyNumberFormat="1" applyFont="1" applyBorder="1" applyAlignment="1">
      <alignment horizontal="left" vertical="center" shrinkToFit="1"/>
    </xf>
    <xf numFmtId="49" fontId="55" fillId="0" borderId="18" xfId="0" applyNumberFormat="1" applyFont="1" applyBorder="1" applyAlignment="1">
      <alignment horizontal="center" vertical="center" shrinkToFit="1"/>
    </xf>
    <xf numFmtId="1" fontId="55" fillId="0" borderId="18" xfId="0" applyNumberFormat="1" applyFont="1" applyBorder="1" applyAlignment="1">
      <alignment horizontal="center" vertical="center"/>
    </xf>
    <xf numFmtId="1" fontId="55" fillId="0" borderId="48" xfId="0" applyNumberFormat="1" applyFont="1" applyBorder="1" applyAlignment="1">
      <alignment horizontal="center" vertical="center"/>
    </xf>
    <xf numFmtId="1" fontId="56" fillId="0" borderId="67" xfId="0" applyNumberFormat="1" applyFont="1" applyBorder="1" applyAlignment="1">
      <alignment horizontal="center" vertical="center"/>
    </xf>
    <xf numFmtId="1" fontId="57" fillId="0" borderId="13" xfId="0" applyNumberFormat="1" applyFont="1" applyBorder="1" applyAlignment="1">
      <alignment horizontal="center" vertical="center"/>
    </xf>
    <xf numFmtId="49" fontId="56" fillId="0" borderId="23" xfId="0" applyNumberFormat="1" applyFont="1" applyBorder="1" applyAlignment="1">
      <alignment horizontal="center" vertical="center" shrinkToFit="1"/>
    </xf>
    <xf numFmtId="0" fontId="56" fillId="0" borderId="24" xfId="0" applyFont="1" applyBorder="1" applyAlignment="1">
      <alignment horizontal="center" vertical="center" shrinkToFit="1"/>
    </xf>
    <xf numFmtId="1" fontId="56" fillId="0" borderId="38" xfId="0" applyNumberFormat="1" applyFont="1" applyBorder="1" applyAlignment="1">
      <alignment horizontal="center" vertical="center"/>
    </xf>
    <xf numFmtId="49" fontId="3" fillId="0" borderId="30" xfId="0" applyNumberFormat="1" applyFont="1" applyBorder="1" applyAlignment="1">
      <alignment horizontal="center" vertical="center" shrinkToFit="1"/>
    </xf>
    <xf numFmtId="0" fontId="43" fillId="0" borderId="18" xfId="0" applyFont="1" applyBorder="1" applyAlignment="1">
      <alignment horizontal="center" vertical="center"/>
    </xf>
    <xf numFmtId="1" fontId="43" fillId="0" borderId="18" xfId="0" applyNumberFormat="1" applyFont="1" applyBorder="1" applyAlignment="1">
      <alignment horizontal="center" vertical="center"/>
    </xf>
    <xf numFmtId="1" fontId="3" fillId="0" borderId="10" xfId="0" applyNumberFormat="1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center" vertical="center" shrinkToFit="1"/>
    </xf>
    <xf numFmtId="1" fontId="16" fillId="0" borderId="26" xfId="0" applyNumberFormat="1" applyFont="1" applyBorder="1" applyAlignment="1">
      <alignment horizontal="center" vertical="center"/>
    </xf>
    <xf numFmtId="1" fontId="5" fillId="0" borderId="39" xfId="0" applyNumberFormat="1" applyFont="1" applyBorder="1" applyAlignment="1">
      <alignment horizontal="center" vertical="center"/>
    </xf>
    <xf numFmtId="1" fontId="5" fillId="0" borderId="51" xfId="0" applyNumberFormat="1" applyFont="1" applyBorder="1" applyAlignment="1">
      <alignment horizontal="center" vertical="center"/>
    </xf>
    <xf numFmtId="49" fontId="3" fillId="0" borderId="48" xfId="0" applyNumberFormat="1" applyFont="1" applyBorder="1" applyAlignment="1">
      <alignment horizontal="center" vertical="center" shrinkToFit="1"/>
    </xf>
    <xf numFmtId="1" fontId="5" fillId="0" borderId="58" xfId="0" applyNumberFormat="1" applyFont="1" applyBorder="1" applyAlignment="1">
      <alignment horizontal="center" vertical="center"/>
    </xf>
    <xf numFmtId="49" fontId="16" fillId="0" borderId="19" xfId="0" applyNumberFormat="1" applyFont="1" applyBorder="1" applyAlignment="1">
      <alignment vertical="center" shrinkToFit="1"/>
    </xf>
    <xf numFmtId="49" fontId="16" fillId="0" borderId="25" xfId="0" applyNumberFormat="1" applyFont="1" applyBorder="1" applyAlignment="1">
      <alignment vertical="center" shrinkToFit="1"/>
    </xf>
    <xf numFmtId="1" fontId="16" fillId="0" borderId="23" xfId="0" applyNumberFormat="1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1" fontId="16" fillId="0" borderId="24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2" fontId="3" fillId="0" borderId="71" xfId="0" applyNumberFormat="1" applyFont="1" applyBorder="1" applyAlignment="1">
      <alignment horizontal="center" vertical="center" textRotation="90"/>
    </xf>
    <xf numFmtId="49" fontId="16" fillId="0" borderId="72" xfId="0" applyNumberFormat="1" applyFont="1" applyBorder="1" applyAlignment="1">
      <alignment vertical="center" shrinkToFit="1"/>
    </xf>
    <xf numFmtId="49" fontId="16" fillId="0" borderId="73" xfId="0" applyNumberFormat="1" applyFont="1" applyBorder="1" applyAlignment="1">
      <alignment horizontal="center" vertical="center" shrinkToFit="1"/>
    </xf>
    <xf numFmtId="49" fontId="16" fillId="0" borderId="64" xfId="0" applyNumberFormat="1" applyFont="1" applyBorder="1" applyAlignment="1">
      <alignment horizontal="center" vertical="center" shrinkToFit="1"/>
    </xf>
    <xf numFmtId="0" fontId="58" fillId="0" borderId="12" xfId="0" applyFont="1" applyBorder="1" applyAlignment="1">
      <alignment horizontal="center"/>
    </xf>
    <xf numFmtId="0" fontId="45" fillId="0" borderId="31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1" fontId="14" fillId="0" borderId="16" xfId="0" applyNumberFormat="1" applyFont="1" applyBorder="1" applyAlignment="1">
      <alignment horizontal="center" vertical="center"/>
    </xf>
    <xf numFmtId="49" fontId="55" fillId="0" borderId="48" xfId="0" applyNumberFormat="1" applyFont="1" applyBorder="1" applyAlignment="1">
      <alignment horizontal="center" vertical="center" shrinkToFit="1"/>
    </xf>
    <xf numFmtId="0" fontId="55" fillId="0" borderId="0" xfId="0" applyFont="1" applyAlignment="1">
      <alignment vertical="center"/>
    </xf>
    <xf numFmtId="0" fontId="3" fillId="0" borderId="18" xfId="0" applyFont="1" applyBorder="1" applyAlignment="1">
      <alignment horizontal="center" vertical="center"/>
    </xf>
    <xf numFmtId="1" fontId="58" fillId="0" borderId="18" xfId="0" applyNumberFormat="1" applyFont="1" applyBorder="1" applyAlignment="1">
      <alignment horizontal="center"/>
    </xf>
    <xf numFmtId="0" fontId="58" fillId="0" borderId="18" xfId="0" applyFont="1" applyBorder="1" applyAlignment="1">
      <alignment horizontal="center"/>
    </xf>
    <xf numFmtId="1" fontId="57" fillId="0" borderId="17" xfId="0" applyNumberFormat="1" applyFont="1" applyBorder="1" applyAlignment="1">
      <alignment horizontal="center" vertical="center"/>
    </xf>
    <xf numFmtId="0" fontId="43" fillId="0" borderId="22" xfId="0" applyFont="1" applyBorder="1" applyAlignment="1">
      <alignment horizontal="center"/>
    </xf>
    <xf numFmtId="49" fontId="55" fillId="0" borderId="29" xfId="0" applyNumberFormat="1" applyFont="1" applyBorder="1" applyAlignment="1">
      <alignment horizontal="left" vertical="center" shrinkToFit="1"/>
    </xf>
    <xf numFmtId="49" fontId="55" fillId="0" borderId="12" xfId="0" applyNumberFormat="1" applyFont="1" applyBorder="1" applyAlignment="1">
      <alignment horizontal="center" vertical="center" shrinkToFit="1"/>
    </xf>
    <xf numFmtId="1" fontId="55" fillId="0" borderId="12" xfId="0" applyNumberFormat="1" applyFont="1" applyBorder="1" applyAlignment="1">
      <alignment horizontal="center" vertical="center"/>
    </xf>
    <xf numFmtId="1" fontId="55" fillId="0" borderId="21" xfId="0" applyNumberFormat="1" applyFont="1" applyBorder="1" applyAlignment="1">
      <alignment horizontal="center" vertical="center"/>
    </xf>
    <xf numFmtId="49" fontId="55" fillId="0" borderId="10" xfId="0" applyNumberFormat="1" applyFont="1" applyBorder="1" applyAlignment="1">
      <alignment horizontal="center" vertical="center" shrinkToFit="1"/>
    </xf>
    <xf numFmtId="1" fontId="55" fillId="0" borderId="10" xfId="0" applyNumberFormat="1" applyFont="1" applyBorder="1" applyAlignment="1">
      <alignment horizontal="center" vertical="center"/>
    </xf>
    <xf numFmtId="1" fontId="55" fillId="0" borderId="40" xfId="0" applyNumberFormat="1" applyFont="1" applyBorder="1" applyAlignment="1">
      <alignment horizontal="center" vertical="center"/>
    </xf>
    <xf numFmtId="1" fontId="56" fillId="0" borderId="19" xfId="0" applyNumberFormat="1" applyFont="1" applyBorder="1" applyAlignment="1">
      <alignment horizontal="center" vertical="center"/>
    </xf>
    <xf numFmtId="49" fontId="16" fillId="0" borderId="19" xfId="0" applyNumberFormat="1" applyFont="1" applyBorder="1" applyAlignment="1">
      <alignment horizontal="center" vertical="center" shrinkToFit="1"/>
    </xf>
    <xf numFmtId="1" fontId="13" fillId="0" borderId="29" xfId="20" applyNumberFormat="1" applyFont="1" applyBorder="1" applyAlignment="1">
      <alignment horizontal="center" vertical="center"/>
    </xf>
    <xf numFmtId="1" fontId="5" fillId="0" borderId="63" xfId="0" applyNumberFormat="1" applyFont="1" applyBorder="1" applyAlignment="1">
      <alignment horizontal="center" vertical="center"/>
    </xf>
    <xf numFmtId="49" fontId="3" fillId="0" borderId="61" xfId="0" applyNumberFormat="1" applyFont="1" applyBorder="1" applyAlignment="1">
      <alignment horizontal="left" vertical="center" shrinkToFit="1"/>
    </xf>
    <xf numFmtId="0" fontId="58" fillId="0" borderId="10" xfId="0" applyFont="1" applyBorder="1" applyAlignment="1">
      <alignment horizontal="center"/>
    </xf>
    <xf numFmtId="1" fontId="58" fillId="0" borderId="10" xfId="0" applyNumberFormat="1" applyFont="1" applyBorder="1" applyAlignment="1">
      <alignment horizontal="center"/>
    </xf>
    <xf numFmtId="0" fontId="56" fillId="0" borderId="19" xfId="0" applyFont="1" applyBorder="1" applyAlignment="1">
      <alignment vertical="center" wrapText="1"/>
    </xf>
    <xf numFmtId="0" fontId="56" fillId="0" borderId="23" xfId="0" applyFont="1" applyBorder="1" applyAlignment="1">
      <alignment horizontal="center" vertical="center" wrapText="1"/>
    </xf>
    <xf numFmtId="0" fontId="56" fillId="0" borderId="23" xfId="0" applyFont="1" applyBorder="1" applyAlignment="1">
      <alignment horizontal="center" vertical="center"/>
    </xf>
    <xf numFmtId="0" fontId="56" fillId="0" borderId="24" xfId="0" applyFont="1" applyBorder="1" applyAlignment="1">
      <alignment horizontal="center" vertical="center"/>
    </xf>
    <xf numFmtId="1" fontId="56" fillId="0" borderId="12" xfId="0" applyNumberFormat="1" applyFont="1" applyBorder="1" applyAlignment="1">
      <alignment horizontal="center" vertical="center"/>
    </xf>
    <xf numFmtId="1" fontId="56" fillId="0" borderId="21" xfId="0" applyNumberFormat="1" applyFont="1" applyBorder="1" applyAlignment="1">
      <alignment horizontal="center" vertical="center"/>
    </xf>
    <xf numFmtId="1" fontId="55" fillId="0" borderId="15" xfId="0" applyNumberFormat="1" applyFont="1" applyBorder="1" applyAlignment="1">
      <alignment horizontal="center" vertical="center"/>
    </xf>
    <xf numFmtId="1" fontId="55" fillId="0" borderId="16" xfId="0" applyNumberFormat="1" applyFont="1" applyBorder="1" applyAlignment="1">
      <alignment horizontal="center" vertical="center"/>
    </xf>
    <xf numFmtId="1" fontId="62" fillId="0" borderId="18" xfId="0" applyNumberFormat="1" applyFont="1" applyBorder="1" applyAlignment="1">
      <alignment horizontal="center" vertical="center"/>
    </xf>
    <xf numFmtId="1" fontId="58" fillId="0" borderId="12" xfId="0" applyNumberFormat="1" applyFont="1" applyBorder="1" applyAlignment="1">
      <alignment horizontal="center"/>
    </xf>
    <xf numFmtId="1" fontId="56" fillId="0" borderId="36" xfId="0" applyNumberFormat="1" applyFont="1" applyBorder="1" applyAlignment="1">
      <alignment horizontal="center" vertical="center"/>
    </xf>
    <xf numFmtId="49" fontId="56" fillId="0" borderId="25" xfId="0" applyNumberFormat="1" applyFont="1" applyBorder="1" applyAlignment="1">
      <alignment horizontal="left" vertical="center" shrinkToFit="1"/>
    </xf>
    <xf numFmtId="49" fontId="56" fillId="0" borderId="26" xfId="0" applyNumberFormat="1" applyFont="1" applyBorder="1" applyAlignment="1">
      <alignment horizontal="center" vertical="center" shrinkToFit="1"/>
    </xf>
    <xf numFmtId="1" fontId="56" fillId="0" borderId="25" xfId="0" applyNumberFormat="1" applyFont="1" applyBorder="1" applyAlignment="1">
      <alignment horizontal="center" vertical="center"/>
    </xf>
    <xf numFmtId="1" fontId="55" fillId="0" borderId="38" xfId="0" applyNumberFormat="1" applyFont="1" applyBorder="1" applyAlignment="1">
      <alignment horizontal="center" vertical="center"/>
    </xf>
    <xf numFmtId="49" fontId="56" fillId="0" borderId="38" xfId="0" applyNumberFormat="1" applyFont="1" applyBorder="1" applyAlignment="1">
      <alignment horizontal="left" vertical="center" shrinkToFit="1"/>
    </xf>
    <xf numFmtId="49" fontId="56" fillId="0" borderId="27" xfId="0" applyNumberFormat="1" applyFont="1" applyBorder="1" applyAlignment="1">
      <alignment horizontal="center" vertical="center" shrinkToFit="1"/>
    </xf>
    <xf numFmtId="49" fontId="56" fillId="0" borderId="19" xfId="0" applyNumberFormat="1" applyFont="1" applyBorder="1" applyAlignment="1">
      <alignment vertical="center" shrinkToFit="1"/>
    </xf>
    <xf numFmtId="0" fontId="3" fillId="0" borderId="31" xfId="0" applyFont="1" applyBorder="1" applyAlignment="1">
      <alignment vertical="center"/>
    </xf>
    <xf numFmtId="1" fontId="57" fillId="0" borderId="76" xfId="0" applyNumberFormat="1" applyFont="1" applyBorder="1" applyAlignment="1">
      <alignment horizontal="center" vertical="center"/>
    </xf>
    <xf numFmtId="1" fontId="57" fillId="0" borderId="39" xfId="0" applyNumberFormat="1" applyFont="1" applyBorder="1" applyAlignment="1">
      <alignment horizontal="center" vertical="center"/>
    </xf>
    <xf numFmtId="49" fontId="55" fillId="0" borderId="21" xfId="0" applyNumberFormat="1" applyFont="1" applyBorder="1" applyAlignment="1">
      <alignment horizontal="center" vertical="center" shrinkToFit="1"/>
    </xf>
    <xf numFmtId="0" fontId="55" fillId="0" borderId="10" xfId="0" applyFont="1" applyBorder="1" applyAlignment="1">
      <alignment horizontal="center" vertical="center"/>
    </xf>
    <xf numFmtId="0" fontId="55" fillId="0" borderId="31" xfId="0" applyFont="1" applyBorder="1" applyAlignment="1">
      <alignment vertical="top" wrapText="1"/>
    </xf>
    <xf numFmtId="0" fontId="55" fillId="0" borderId="31" xfId="0" applyFont="1" applyBorder="1" applyAlignment="1">
      <alignment vertical="center"/>
    </xf>
    <xf numFmtId="49" fontId="56" fillId="0" borderId="20" xfId="0" applyNumberFormat="1" applyFont="1" applyBorder="1" applyAlignment="1">
      <alignment horizontal="left" vertical="center" shrinkToFit="1"/>
    </xf>
    <xf numFmtId="0" fontId="57" fillId="0" borderId="38" xfId="0" applyFont="1" applyBorder="1" applyAlignment="1">
      <alignment horizontal="center" vertical="center"/>
    </xf>
    <xf numFmtId="0" fontId="57" fillId="0" borderId="23" xfId="0" applyFont="1" applyBorder="1" applyAlignment="1">
      <alignment horizontal="center" vertical="center"/>
    </xf>
    <xf numFmtId="0" fontId="57" fillId="0" borderId="24" xfId="0" applyFont="1" applyBorder="1" applyAlignment="1">
      <alignment horizontal="center" vertical="center"/>
    </xf>
    <xf numFmtId="1" fontId="57" fillId="0" borderId="58" xfId="0" applyNumberFormat="1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 shrinkToFit="1"/>
    </xf>
    <xf numFmtId="1" fontId="56" fillId="0" borderId="77" xfId="0" applyNumberFormat="1" applyFont="1" applyBorder="1" applyAlignment="1">
      <alignment horizontal="center" vertical="center"/>
    </xf>
    <xf numFmtId="49" fontId="56" fillId="0" borderId="38" xfId="0" applyNumberFormat="1" applyFont="1" applyBorder="1" applyAlignment="1">
      <alignment horizontal="left" vertical="top" shrinkToFit="1"/>
    </xf>
    <xf numFmtId="49" fontId="56" fillId="0" borderId="24" xfId="0" applyNumberFormat="1" applyFont="1" applyBorder="1" applyAlignment="1">
      <alignment horizontal="center" vertical="center" shrinkToFit="1"/>
    </xf>
    <xf numFmtId="49" fontId="56" fillId="0" borderId="25" xfId="0" applyNumberFormat="1" applyFont="1" applyBorder="1" applyAlignment="1">
      <alignment vertical="top" shrinkToFit="1"/>
    </xf>
    <xf numFmtId="0" fontId="56" fillId="0" borderId="37" xfId="0" applyFont="1" applyBorder="1" applyAlignment="1">
      <alignment horizontal="center" vertical="center" shrinkToFit="1"/>
    </xf>
    <xf numFmtId="1" fontId="56" fillId="0" borderId="26" xfId="0" applyNumberFormat="1" applyFont="1" applyBorder="1" applyAlignment="1">
      <alignment horizontal="center" vertical="center"/>
    </xf>
    <xf numFmtId="1" fontId="56" fillId="0" borderId="37" xfId="0" applyNumberFormat="1" applyFont="1" applyBorder="1" applyAlignment="1">
      <alignment horizontal="center" vertical="center"/>
    </xf>
    <xf numFmtId="0" fontId="56" fillId="0" borderId="19" xfId="0" applyFont="1" applyBorder="1" applyAlignment="1">
      <alignment vertical="top" wrapText="1"/>
    </xf>
    <xf numFmtId="1" fontId="56" fillId="0" borderId="23" xfId="0" applyNumberFormat="1" applyFont="1" applyBorder="1" applyAlignment="1">
      <alignment horizontal="center" vertical="center"/>
    </xf>
    <xf numFmtId="1" fontId="56" fillId="0" borderId="20" xfId="0" applyNumberFormat="1" applyFont="1" applyBorder="1" applyAlignment="1">
      <alignment horizontal="center" vertical="center"/>
    </xf>
    <xf numFmtId="1" fontId="55" fillId="0" borderId="72" xfId="0" applyNumberFormat="1" applyFont="1" applyBorder="1" applyAlignment="1">
      <alignment horizontal="center" vertical="center"/>
    </xf>
    <xf numFmtId="0" fontId="58" fillId="0" borderId="12" xfId="0" applyFont="1" applyBorder="1" applyAlignment="1">
      <alignment horizontal="center" vertical="center"/>
    </xf>
    <xf numFmtId="1" fontId="58" fillId="0" borderId="12" xfId="0" applyNumberFormat="1" applyFont="1" applyBorder="1" applyAlignment="1">
      <alignment horizontal="center" vertical="center"/>
    </xf>
    <xf numFmtId="0" fontId="57" fillId="0" borderId="12" xfId="0" applyFont="1" applyBorder="1" applyAlignment="1">
      <alignment horizontal="center" vertical="center"/>
    </xf>
    <xf numFmtId="1" fontId="58" fillId="0" borderId="18" xfId="0" applyNumberFormat="1" applyFont="1" applyBorder="1" applyAlignment="1">
      <alignment horizontal="center" vertical="center"/>
    </xf>
    <xf numFmtId="0" fontId="58" fillId="0" borderId="18" xfId="0" applyFont="1" applyBorder="1" applyAlignment="1">
      <alignment horizontal="center" vertical="center"/>
    </xf>
    <xf numFmtId="0" fontId="57" fillId="0" borderId="18" xfId="0" applyFont="1" applyBorder="1" applyAlignment="1">
      <alignment horizontal="center" vertical="center"/>
    </xf>
    <xf numFmtId="0" fontId="57" fillId="0" borderId="48" xfId="0" applyFont="1" applyBorder="1" applyAlignment="1">
      <alignment horizontal="center" vertical="center"/>
    </xf>
    <xf numFmtId="49" fontId="55" fillId="0" borderId="40" xfId="0" applyNumberFormat="1" applyFont="1" applyBorder="1" applyAlignment="1">
      <alignment horizontal="center" vertical="center" shrinkToFit="1"/>
    </xf>
    <xf numFmtId="1" fontId="56" fillId="0" borderId="50" xfId="0" applyNumberFormat="1" applyFont="1" applyBorder="1" applyAlignment="1">
      <alignment horizontal="center" vertical="center"/>
    </xf>
    <xf numFmtId="1" fontId="56" fillId="0" borderId="18" xfId="0" applyNumberFormat="1" applyFont="1" applyBorder="1" applyAlignment="1">
      <alignment horizontal="center" vertical="center"/>
    </xf>
    <xf numFmtId="1" fontId="56" fillId="0" borderId="48" xfId="0" applyNumberFormat="1" applyFont="1" applyBorder="1" applyAlignment="1">
      <alignment horizontal="center" vertical="center"/>
    </xf>
    <xf numFmtId="0" fontId="43" fillId="0" borderId="50" xfId="0" applyFont="1" applyBorder="1" applyAlignment="1">
      <alignment horizontal="center" vertical="center"/>
    </xf>
    <xf numFmtId="49" fontId="55" fillId="0" borderId="22" xfId="0" applyNumberFormat="1" applyFont="1" applyBorder="1" applyAlignment="1">
      <alignment horizontal="center" vertical="center" shrinkToFit="1"/>
    </xf>
    <xf numFmtId="1" fontId="61" fillId="0" borderId="10" xfId="0" applyNumberFormat="1" applyFont="1" applyBorder="1" applyAlignment="1">
      <alignment horizontal="center" vertical="center"/>
    </xf>
    <xf numFmtId="49" fontId="55" fillId="0" borderId="44" xfId="0" applyNumberFormat="1" applyFont="1" applyBorder="1" applyAlignment="1">
      <alignment horizontal="center" vertical="center" shrinkToFit="1"/>
    </xf>
    <xf numFmtId="49" fontId="56" fillId="0" borderId="18" xfId="0" applyNumberFormat="1" applyFont="1" applyBorder="1" applyAlignment="1">
      <alignment horizontal="center" vertical="center" shrinkToFit="1"/>
    </xf>
    <xf numFmtId="0" fontId="55" fillId="0" borderId="48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/>
    </xf>
    <xf numFmtId="0" fontId="55" fillId="0" borderId="33" xfId="0" applyFont="1" applyBorder="1" applyAlignment="1">
      <alignment vertical="center"/>
    </xf>
    <xf numFmtId="1" fontId="60" fillId="0" borderId="18" xfId="0" applyNumberFormat="1" applyFont="1" applyBorder="1" applyAlignment="1">
      <alignment horizontal="center" vertical="center"/>
    </xf>
    <xf numFmtId="1" fontId="57" fillId="0" borderId="47" xfId="0" applyNumberFormat="1" applyFont="1" applyBorder="1" applyAlignment="1">
      <alignment horizontal="center" vertical="center"/>
    </xf>
    <xf numFmtId="1" fontId="58" fillId="0" borderId="50" xfId="0" applyNumberFormat="1" applyFont="1" applyBorder="1" applyAlignment="1">
      <alignment horizontal="center"/>
    </xf>
    <xf numFmtId="1" fontId="58" fillId="0" borderId="11" xfId="0" applyNumberFormat="1" applyFont="1" applyBorder="1" applyAlignment="1">
      <alignment horizontal="center"/>
    </xf>
    <xf numFmtId="0" fontId="55" fillId="0" borderId="44" xfId="0" applyFont="1" applyBorder="1" applyAlignment="1">
      <alignment horizontal="center" vertical="center"/>
    </xf>
    <xf numFmtId="1" fontId="57" fillId="0" borderId="63" xfId="0" applyNumberFormat="1" applyFont="1" applyBorder="1" applyAlignment="1">
      <alignment horizontal="center" vertical="center"/>
    </xf>
    <xf numFmtId="1" fontId="57" fillId="0" borderId="60" xfId="0" applyNumberFormat="1" applyFont="1" applyBorder="1" applyAlignment="1">
      <alignment horizontal="center" vertical="center"/>
    </xf>
    <xf numFmtId="1" fontId="59" fillId="0" borderId="18" xfId="0" applyNumberFormat="1" applyFont="1" applyBorder="1" applyAlignment="1">
      <alignment horizontal="center"/>
    </xf>
    <xf numFmtId="0" fontId="3" fillId="16" borderId="0" xfId="0" applyFont="1" applyFill="1" applyAlignment="1">
      <alignment vertical="center"/>
    </xf>
    <xf numFmtId="0" fontId="3" fillId="0" borderId="12" xfId="0" applyFont="1" applyBorder="1" applyAlignment="1">
      <alignment horizontal="center" vertical="center"/>
    </xf>
    <xf numFmtId="0" fontId="55" fillId="0" borderId="31" xfId="0" applyFont="1" applyBorder="1" applyAlignment="1">
      <alignment horizontal="left" vertical="center" readingOrder="1"/>
    </xf>
    <xf numFmtId="0" fontId="15" fillId="0" borderId="19" xfId="0" applyFont="1" applyBorder="1" applyAlignment="1">
      <alignment horizontal="center" vertical="center" wrapText="1"/>
    </xf>
    <xf numFmtId="0" fontId="39" fillId="0" borderId="31" xfId="0" applyFont="1" applyBorder="1"/>
    <xf numFmtId="0" fontId="58" fillId="0" borderId="31" xfId="0" applyFont="1" applyBorder="1" applyAlignment="1">
      <alignment horizontal="center" vertical="center"/>
    </xf>
    <xf numFmtId="0" fontId="55" fillId="0" borderId="40" xfId="0" applyFont="1" applyBorder="1" applyAlignment="1">
      <alignment horizontal="center" vertical="center"/>
    </xf>
    <xf numFmtId="49" fontId="16" fillId="0" borderId="48" xfId="0" applyNumberFormat="1" applyFont="1" applyBorder="1" applyAlignment="1">
      <alignment horizontal="center" vertical="center" shrinkToFit="1"/>
    </xf>
    <xf numFmtId="0" fontId="57" fillId="0" borderId="21" xfId="0" applyFont="1" applyBorder="1" applyAlignment="1">
      <alignment horizontal="center" vertical="center"/>
    </xf>
    <xf numFmtId="49" fontId="14" fillId="0" borderId="46" xfId="20" applyNumberFormat="1" applyFont="1" applyBorder="1" applyAlignment="1">
      <alignment horizontal="left" vertical="center" wrapText="1"/>
    </xf>
    <xf numFmtId="1" fontId="3" fillId="16" borderId="10" xfId="0" applyNumberFormat="1" applyFont="1" applyFill="1" applyBorder="1" applyAlignment="1">
      <alignment horizontal="center" vertical="center"/>
    </xf>
    <xf numFmtId="1" fontId="3" fillId="16" borderId="18" xfId="0" applyNumberFormat="1" applyFont="1" applyFill="1" applyBorder="1" applyAlignment="1">
      <alignment horizontal="center" vertical="center"/>
    </xf>
    <xf numFmtId="1" fontId="16" fillId="16" borderId="18" xfId="0" applyNumberFormat="1" applyFont="1" applyFill="1" applyBorder="1" applyAlignment="1">
      <alignment horizontal="center" vertical="center"/>
    </xf>
    <xf numFmtId="1" fontId="3" fillId="16" borderId="50" xfId="0" applyNumberFormat="1" applyFont="1" applyFill="1" applyBorder="1" applyAlignment="1">
      <alignment horizontal="center" vertical="center"/>
    </xf>
    <xf numFmtId="1" fontId="3" fillId="16" borderId="12" xfId="0" applyNumberFormat="1" applyFont="1" applyFill="1" applyBorder="1" applyAlignment="1">
      <alignment horizontal="center" vertical="center"/>
    </xf>
    <xf numFmtId="1" fontId="3" fillId="16" borderId="21" xfId="0" applyNumberFormat="1" applyFont="1" applyFill="1" applyBorder="1" applyAlignment="1">
      <alignment horizontal="center" vertical="center"/>
    </xf>
    <xf numFmtId="1" fontId="3" fillId="16" borderId="40" xfId="0" applyNumberFormat="1" applyFont="1" applyFill="1" applyBorder="1" applyAlignment="1">
      <alignment horizontal="center" vertical="center"/>
    </xf>
    <xf numFmtId="1" fontId="3" fillId="16" borderId="18" xfId="0" applyNumberFormat="1" applyFont="1" applyFill="1" applyBorder="1" applyAlignment="1">
      <alignment horizontal="center"/>
    </xf>
    <xf numFmtId="1" fontId="3" fillId="16" borderId="48" xfId="0" applyNumberFormat="1" applyFont="1" applyFill="1" applyBorder="1" applyAlignment="1">
      <alignment horizontal="center" vertical="center"/>
    </xf>
    <xf numFmtId="1" fontId="3" fillId="16" borderId="31" xfId="0" applyNumberFormat="1" applyFont="1" applyFill="1" applyBorder="1" applyAlignment="1">
      <alignment horizontal="center" vertical="center"/>
    </xf>
    <xf numFmtId="1" fontId="5" fillId="16" borderId="60" xfId="0" applyNumberFormat="1" applyFont="1" applyFill="1" applyBorder="1" applyAlignment="1">
      <alignment horizontal="center" vertical="center"/>
    </xf>
    <xf numFmtId="1" fontId="3" fillId="16" borderId="31" xfId="0" applyNumberFormat="1" applyFont="1" applyFill="1" applyBorder="1" applyAlignment="1">
      <alignment horizontal="center"/>
    </xf>
    <xf numFmtId="49" fontId="55" fillId="0" borderId="55" xfId="0" applyNumberFormat="1" applyFont="1" applyBorder="1" applyAlignment="1">
      <alignment horizontal="center" vertical="center" shrinkToFit="1"/>
    </xf>
    <xf numFmtId="0" fontId="56" fillId="0" borderId="48" xfId="0" applyFont="1" applyBorder="1" applyAlignment="1">
      <alignment horizontal="center" vertical="center" shrinkToFit="1"/>
    </xf>
    <xf numFmtId="0" fontId="58" fillId="0" borderId="50" xfId="0" applyFont="1" applyBorder="1" applyAlignment="1">
      <alignment horizontal="center"/>
    </xf>
    <xf numFmtId="1" fontId="58" fillId="0" borderId="29" xfId="0" applyNumberFormat="1" applyFont="1" applyBorder="1" applyAlignment="1">
      <alignment horizontal="center"/>
    </xf>
    <xf numFmtId="1" fontId="5" fillId="0" borderId="52" xfId="0" applyNumberFormat="1" applyFont="1" applyBorder="1" applyAlignment="1">
      <alignment horizontal="center" vertical="center"/>
    </xf>
    <xf numFmtId="1" fontId="5" fillId="0" borderId="40" xfId="0" applyNumberFormat="1" applyFont="1" applyBorder="1" applyAlignment="1">
      <alignment horizontal="center" vertical="center"/>
    </xf>
    <xf numFmtId="1" fontId="43" fillId="0" borderId="22" xfId="0" applyNumberFormat="1" applyFont="1" applyBorder="1" applyAlignment="1">
      <alignment horizontal="center"/>
    </xf>
    <xf numFmtId="49" fontId="13" fillId="0" borderId="50" xfId="20" applyNumberFormat="1" applyFont="1" applyBorder="1" applyAlignment="1">
      <alignment vertical="center" wrapText="1"/>
    </xf>
    <xf numFmtId="49" fontId="13" fillId="0" borderId="11" xfId="20" applyNumberFormat="1" applyFont="1" applyBorder="1" applyAlignment="1">
      <alignment horizontal="left" vertical="center" wrapText="1"/>
    </xf>
    <xf numFmtId="1" fontId="13" fillId="0" borderId="10" xfId="20" applyNumberFormat="1" applyFont="1" applyBorder="1" applyAlignment="1">
      <alignment horizontal="center" vertical="center"/>
    </xf>
    <xf numFmtId="49" fontId="14" fillId="0" borderId="77" xfId="20" applyNumberFormat="1" applyFont="1" applyBorder="1" applyAlignment="1">
      <alignment vertical="center" wrapText="1"/>
    </xf>
    <xf numFmtId="49" fontId="14" fillId="0" borderId="50" xfId="20" applyNumberFormat="1" applyFont="1" applyBorder="1" applyAlignment="1">
      <alignment vertical="center" wrapText="1"/>
    </xf>
    <xf numFmtId="49" fontId="14" fillId="0" borderId="11" xfId="20" applyNumberFormat="1" applyFont="1" applyBorder="1" applyAlignment="1">
      <alignment horizontal="left" vertical="center" wrapText="1"/>
    </xf>
    <xf numFmtId="14" fontId="2" fillId="0" borderId="0" xfId="0" applyNumberFormat="1" applyFont="1"/>
    <xf numFmtId="0" fontId="4" fillId="0" borderId="0" xfId="20" applyFont="1" applyAlignment="1">
      <alignment horizontal="left" vertical="center"/>
    </xf>
    <xf numFmtId="0" fontId="17" fillId="0" borderId="0" xfId="20" applyFont="1" applyAlignment="1">
      <alignment horizontal="left" vertical="center"/>
    </xf>
    <xf numFmtId="0" fontId="14" fillId="0" borderId="0" xfId="20" applyFont="1" applyAlignment="1">
      <alignment horizontal="left" vertical="center"/>
    </xf>
    <xf numFmtId="0" fontId="22" fillId="0" borderId="0" xfId="20" applyAlignment="1">
      <alignment horizontal="left" vertical="center"/>
    </xf>
    <xf numFmtId="0" fontId="4" fillId="0" borderId="0" xfId="20" applyFont="1" applyAlignment="1">
      <alignment horizontal="center" vertical="top"/>
    </xf>
    <xf numFmtId="0" fontId="17" fillId="0" borderId="0" xfId="20" applyFont="1" applyAlignment="1">
      <alignment horizontal="center" vertical="top"/>
    </xf>
    <xf numFmtId="0" fontId="36" fillId="0" borderId="26" xfId="21" applyFont="1" applyBorder="1" applyAlignment="1">
      <alignment horizontal="center" vertical="top" wrapText="1"/>
    </xf>
    <xf numFmtId="0" fontId="14" fillId="0" borderId="0" xfId="20" applyFont="1" applyAlignment="1">
      <alignment horizontal="left" vertical="top"/>
    </xf>
    <xf numFmtId="0" fontId="14" fillId="0" borderId="0" xfId="20" applyFont="1" applyAlignment="1">
      <alignment horizontal="center" vertical="top"/>
    </xf>
    <xf numFmtId="0" fontId="22" fillId="0" borderId="0" xfId="20" applyAlignment="1">
      <alignment horizontal="center" vertical="top"/>
    </xf>
    <xf numFmtId="49" fontId="55" fillId="0" borderId="15" xfId="0" applyNumberFormat="1" applyFont="1" applyBorder="1" applyAlignment="1">
      <alignment horizontal="center" vertical="center" shrinkToFit="1"/>
    </xf>
    <xf numFmtId="0" fontId="58" fillId="0" borderId="15" xfId="0" applyFont="1" applyBorder="1" applyAlignment="1">
      <alignment horizontal="center"/>
    </xf>
    <xf numFmtId="0" fontId="36" fillId="0" borderId="26" xfId="21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/>
    </xf>
    <xf numFmtId="49" fontId="3" fillId="0" borderId="31" xfId="18" applyNumberFormat="1" applyFont="1" applyBorder="1" applyAlignment="1">
      <alignment horizontal="left" vertical="top" wrapText="1"/>
    </xf>
    <xf numFmtId="49" fontId="3" fillId="0" borderId="18" xfId="18" applyNumberFormat="1" applyFont="1" applyBorder="1" applyAlignment="1">
      <alignment horizontal="center" vertical="center" shrinkToFit="1"/>
    </xf>
    <xf numFmtId="1" fontId="58" fillId="0" borderId="18" xfId="18" applyNumberFormat="1" applyFont="1" applyBorder="1" applyAlignment="1">
      <alignment horizontal="center"/>
    </xf>
    <xf numFmtId="0" fontId="58" fillId="0" borderId="18" xfId="18" applyFont="1" applyBorder="1" applyAlignment="1">
      <alignment horizontal="center"/>
    </xf>
    <xf numFmtId="0" fontId="43" fillId="0" borderId="18" xfId="18" applyFont="1" applyBorder="1" applyAlignment="1">
      <alignment horizontal="center"/>
    </xf>
    <xf numFmtId="1" fontId="14" fillId="0" borderId="18" xfId="18" applyNumberFormat="1" applyFont="1" applyBorder="1" applyAlignment="1">
      <alignment horizontal="center" vertical="center"/>
    </xf>
    <xf numFmtId="0" fontId="45" fillId="0" borderId="12" xfId="18" applyFont="1" applyBorder="1" applyAlignment="1">
      <alignment horizontal="center" vertical="center"/>
    </xf>
    <xf numFmtId="0" fontId="45" fillId="0" borderId="18" xfId="18" applyFont="1" applyBorder="1" applyAlignment="1">
      <alignment horizontal="center" vertical="center"/>
    </xf>
    <xf numFmtId="0" fontId="14" fillId="16" borderId="0" xfId="20" applyFont="1" applyFill="1" applyAlignment="1">
      <alignment vertical="center"/>
    </xf>
    <xf numFmtId="0" fontId="13" fillId="16" borderId="0" xfId="20" applyFont="1" applyFill="1" applyAlignment="1">
      <alignment vertical="center"/>
    </xf>
    <xf numFmtId="0" fontId="5" fillId="16" borderId="0" xfId="20" applyFont="1" applyFill="1" applyAlignment="1">
      <alignment vertical="center"/>
    </xf>
    <xf numFmtId="0" fontId="14" fillId="17" borderId="0" xfId="20" applyFont="1" applyFill="1" applyAlignment="1">
      <alignment vertical="center"/>
    </xf>
    <xf numFmtId="1" fontId="13" fillId="0" borderId="18" xfId="20" applyNumberFormat="1" applyFont="1" applyBorder="1" applyAlignment="1">
      <alignment horizontal="center" vertical="center"/>
    </xf>
    <xf numFmtId="1" fontId="13" fillId="0" borderId="11" xfId="20" applyNumberFormat="1" applyFont="1" applyBorder="1" applyAlignment="1">
      <alignment horizontal="center" vertical="center"/>
    </xf>
    <xf numFmtId="1" fontId="14" fillId="0" borderId="77" xfId="20" applyNumberFormat="1" applyFont="1" applyBorder="1" applyAlignment="1">
      <alignment horizontal="center" vertical="center"/>
    </xf>
    <xf numFmtId="1" fontId="13" fillId="0" borderId="77" xfId="20" applyNumberFormat="1" applyFont="1" applyBorder="1" applyAlignment="1">
      <alignment horizontal="center" vertical="center"/>
    </xf>
    <xf numFmtId="1" fontId="14" fillId="0" borderId="74" xfId="20" applyNumberFormat="1" applyFont="1" applyBorder="1" applyAlignment="1">
      <alignment horizontal="center" vertical="center"/>
    </xf>
    <xf numFmtId="1" fontId="13" fillId="0" borderId="12" xfId="20" applyNumberFormat="1" applyFont="1" applyBorder="1" applyAlignment="1">
      <alignment horizontal="center" vertical="center"/>
    </xf>
    <xf numFmtId="49" fontId="13" fillId="0" borderId="45" xfId="20" applyNumberFormat="1" applyFont="1" applyBorder="1" applyAlignment="1">
      <alignment horizontal="center" vertical="center"/>
    </xf>
    <xf numFmtId="1" fontId="13" fillId="0" borderId="44" xfId="20" applyNumberFormat="1" applyFont="1" applyBorder="1" applyAlignment="1">
      <alignment horizontal="center" vertical="center"/>
    </xf>
    <xf numFmtId="1" fontId="13" fillId="0" borderId="46" xfId="20" applyNumberFormat="1" applyFont="1" applyBorder="1" applyAlignment="1">
      <alignment horizontal="center" vertical="center"/>
    </xf>
    <xf numFmtId="49" fontId="55" fillId="0" borderId="61" xfId="0" applyNumberFormat="1" applyFont="1" applyBorder="1" applyAlignment="1">
      <alignment horizontal="left" vertical="center" shrinkToFit="1"/>
    </xf>
    <xf numFmtId="49" fontId="55" fillId="0" borderId="62" xfId="0" applyNumberFormat="1" applyFont="1" applyBorder="1" applyAlignment="1">
      <alignment horizontal="center" vertical="center" shrinkToFit="1"/>
    </xf>
    <xf numFmtId="0" fontId="68" fillId="0" borderId="0" xfId="18" applyFont="1" applyAlignment="1">
      <alignment horizontal="center" vertical="center"/>
    </xf>
    <xf numFmtId="0" fontId="70" fillId="0" borderId="0" xfId="18" applyFont="1"/>
    <xf numFmtId="0" fontId="43" fillId="0" borderId="0" xfId="18" applyFont="1"/>
    <xf numFmtId="0" fontId="13" fillId="0" borderId="106" xfId="18" applyFont="1" applyBorder="1" applyAlignment="1">
      <alignment horizontal="center" vertical="center" textRotation="90" wrapText="1"/>
    </xf>
    <xf numFmtId="0" fontId="13" fillId="0" borderId="107" xfId="18" applyFont="1" applyBorder="1" applyAlignment="1">
      <alignment horizontal="center" vertical="center" textRotation="90" wrapText="1"/>
    </xf>
    <xf numFmtId="0" fontId="5" fillId="0" borderId="0" xfId="18" applyFont="1"/>
    <xf numFmtId="0" fontId="13" fillId="0" borderId="0" xfId="18" applyFont="1"/>
    <xf numFmtId="0" fontId="3" fillId="0" borderId="0" xfId="18" applyFont="1" applyAlignment="1">
      <alignment vertical="center"/>
    </xf>
    <xf numFmtId="0" fontId="14" fillId="0" borderId="0" xfId="18" applyFont="1" applyAlignment="1">
      <alignment vertical="center"/>
    </xf>
    <xf numFmtId="0" fontId="3" fillId="16" borderId="0" xfId="18" applyFont="1" applyFill="1" applyAlignment="1">
      <alignment vertical="center"/>
    </xf>
    <xf numFmtId="0" fontId="14" fillId="16" borderId="0" xfId="18" applyFont="1" applyFill="1" applyAlignment="1">
      <alignment vertical="center"/>
    </xf>
    <xf numFmtId="0" fontId="43" fillId="16" borderId="0" xfId="18" applyFont="1" applyFill="1"/>
    <xf numFmtId="49" fontId="5" fillId="16" borderId="96" xfId="18" applyNumberFormat="1" applyFont="1" applyFill="1" applyBorder="1" applyAlignment="1">
      <alignment horizontal="center"/>
    </xf>
    <xf numFmtId="0" fontId="3" fillId="0" borderId="0" xfId="18" applyFont="1"/>
    <xf numFmtId="0" fontId="14" fillId="0" borderId="0" xfId="18" applyFont="1"/>
    <xf numFmtId="0" fontId="14" fillId="0" borderId="0" xfId="18" applyFont="1" applyAlignment="1">
      <alignment horizontal="left"/>
    </xf>
    <xf numFmtId="0" fontId="6" fillId="0" borderId="0" xfId="18" applyFont="1" applyAlignment="1">
      <alignment horizontal="center"/>
    </xf>
    <xf numFmtId="0" fontId="14" fillId="0" borderId="0" xfId="18" applyFont="1" applyAlignment="1">
      <alignment horizontal="center"/>
    </xf>
    <xf numFmtId="0" fontId="5" fillId="0" borderId="0" xfId="18" applyFont="1" applyAlignment="1">
      <alignment horizontal="left"/>
    </xf>
    <xf numFmtId="0" fontId="38" fillId="0" borderId="0" xfId="18" applyAlignment="1">
      <alignment horizontal="center"/>
    </xf>
    <xf numFmtId="0" fontId="38" fillId="0" borderId="0" xfId="18"/>
    <xf numFmtId="0" fontId="13" fillId="0" borderId="0" xfId="18" applyFont="1" applyAlignment="1">
      <alignment horizontal="center" vertical="center"/>
    </xf>
    <xf numFmtId="0" fontId="13" fillId="0" borderId="116" xfId="18" applyFont="1" applyBorder="1" applyAlignment="1">
      <alignment horizontal="center" vertical="center" textRotation="90" wrapText="1"/>
    </xf>
    <xf numFmtId="0" fontId="13" fillId="0" borderId="117" xfId="18" applyFont="1" applyBorder="1" applyAlignment="1">
      <alignment horizontal="center" vertical="center" textRotation="90" wrapText="1"/>
    </xf>
    <xf numFmtId="0" fontId="51" fillId="16" borderId="0" xfId="18" applyFont="1" applyFill="1" applyAlignment="1">
      <alignment vertical="center"/>
    </xf>
    <xf numFmtId="0" fontId="72" fillId="16" borderId="0" xfId="18" applyFont="1" applyFill="1" applyAlignment="1">
      <alignment vertical="center"/>
    </xf>
    <xf numFmtId="0" fontId="45" fillId="16" borderId="0" xfId="18" applyFont="1" applyFill="1" applyAlignment="1">
      <alignment vertical="center"/>
    </xf>
    <xf numFmtId="0" fontId="16" fillId="16" borderId="0" xfId="18" applyFont="1" applyFill="1" applyAlignment="1">
      <alignment vertical="center"/>
    </xf>
    <xf numFmtId="0" fontId="16" fillId="0" borderId="0" xfId="18" applyFont="1" applyAlignment="1">
      <alignment vertical="center"/>
    </xf>
    <xf numFmtId="0" fontId="15" fillId="0" borderId="0" xfId="18" applyFont="1" applyAlignment="1">
      <alignment vertical="center"/>
    </xf>
    <xf numFmtId="0" fontId="2" fillId="0" borderId="0" xfId="18" applyFont="1"/>
    <xf numFmtId="0" fontId="2" fillId="0" borderId="70" xfId="18" applyFont="1" applyBorder="1"/>
    <xf numFmtId="0" fontId="2" fillId="0" borderId="82" xfId="18" applyFont="1" applyBorder="1"/>
    <xf numFmtId="0" fontId="54" fillId="0" borderId="0" xfId="18" applyFont="1" applyAlignment="1">
      <alignment vertical="center"/>
    </xf>
    <xf numFmtId="0" fontId="45" fillId="0" borderId="0" xfId="18" applyFont="1" applyAlignment="1">
      <alignment vertical="center"/>
    </xf>
    <xf numFmtId="49" fontId="5" fillId="16" borderId="39" xfId="18" applyNumberFormat="1" applyFont="1" applyFill="1" applyBorder="1" applyAlignment="1">
      <alignment shrinkToFit="1"/>
    </xf>
    <xf numFmtId="0" fontId="11" fillId="0" borderId="0" xfId="18" applyFont="1"/>
    <xf numFmtId="0" fontId="7" fillId="0" borderId="0" xfId="18" applyFont="1"/>
    <xf numFmtId="0" fontId="13" fillId="0" borderId="82" xfId="18" applyFont="1" applyBorder="1" applyAlignment="1">
      <alignment horizontal="center" vertical="center" textRotation="90" wrapText="1"/>
    </xf>
    <xf numFmtId="0" fontId="11" fillId="0" borderId="82" xfId="18" applyFont="1" applyBorder="1" applyAlignment="1">
      <alignment horizontal="center" vertical="center" textRotation="90" wrapText="1"/>
    </xf>
    <xf numFmtId="0" fontId="38" fillId="0" borderId="39" xfId="18" applyBorder="1" applyAlignment="1">
      <alignment horizontal="center"/>
    </xf>
    <xf numFmtId="0" fontId="38" fillId="0" borderId="75" xfId="18" applyBorder="1" applyAlignment="1">
      <alignment horizontal="center"/>
    </xf>
    <xf numFmtId="0" fontId="38" fillId="0" borderId="78" xfId="18" applyBorder="1" applyAlignment="1">
      <alignment horizontal="center"/>
    </xf>
    <xf numFmtId="0" fontId="38" fillId="0" borderId="75" xfId="18" applyBorder="1" applyAlignment="1">
      <alignment horizontal="center" wrapText="1"/>
    </xf>
    <xf numFmtId="0" fontId="38" fillId="0" borderId="78" xfId="18" applyBorder="1" applyAlignment="1">
      <alignment wrapText="1"/>
    </xf>
    <xf numFmtId="0" fontId="8" fillId="0" borderId="0" xfId="18" applyFont="1" applyAlignment="1">
      <alignment horizontal="center" vertical="center"/>
    </xf>
    <xf numFmtId="0" fontId="41" fillId="0" borderId="0" xfId="18" applyFont="1" applyAlignment="1">
      <alignment vertical="center"/>
    </xf>
    <xf numFmtId="0" fontId="49" fillId="0" borderId="0" xfId="18" applyFont="1" applyAlignment="1">
      <alignment vertical="center"/>
    </xf>
    <xf numFmtId="0" fontId="41" fillId="16" borderId="0" xfId="18" applyFont="1" applyFill="1" applyAlignment="1">
      <alignment vertical="center"/>
    </xf>
    <xf numFmtId="0" fontId="49" fillId="16" borderId="0" xfId="18" applyFont="1" applyFill="1" applyAlignment="1">
      <alignment vertical="center"/>
    </xf>
    <xf numFmtId="0" fontId="49" fillId="0" borderId="0" xfId="18" applyFont="1" applyAlignment="1">
      <alignment horizontal="left"/>
    </xf>
    <xf numFmtId="0" fontId="41" fillId="0" borderId="0" xfId="18" applyFont="1"/>
    <xf numFmtId="0" fontId="49" fillId="0" borderId="0" xfId="18" applyFont="1"/>
    <xf numFmtId="0" fontId="75" fillId="0" borderId="0" xfId="18" applyFont="1"/>
    <xf numFmtId="0" fontId="38" fillId="0" borderId="0" xfId="18" applyAlignment="1">
      <alignment wrapText="1"/>
    </xf>
    <xf numFmtId="0" fontId="38" fillId="0" borderId="0" xfId="18" applyAlignment="1">
      <alignment horizontal="center" wrapText="1"/>
    </xf>
    <xf numFmtId="0" fontId="11" fillId="0" borderId="117" xfId="18" applyFont="1" applyBorder="1" applyAlignment="1">
      <alignment horizontal="center" vertical="center" textRotation="90" wrapText="1"/>
    </xf>
    <xf numFmtId="0" fontId="81" fillId="0" borderId="0" xfId="18" applyFont="1" applyAlignment="1">
      <alignment horizontal="center" vertical="center"/>
    </xf>
    <xf numFmtId="0" fontId="79" fillId="0" borderId="39" xfId="18" applyFont="1" applyBorder="1" applyAlignment="1">
      <alignment horizontal="center" vertical="center" textRotation="90" wrapText="1"/>
    </xf>
    <xf numFmtId="0" fontId="79" fillId="0" borderId="0" xfId="18" applyFont="1" applyAlignment="1">
      <alignment horizontal="center" vertical="center" textRotation="90" wrapText="1"/>
    </xf>
    <xf numFmtId="0" fontId="79" fillId="0" borderId="129" xfId="18" applyFont="1" applyBorder="1" applyAlignment="1">
      <alignment horizontal="center" vertical="center" textRotation="90" wrapText="1"/>
    </xf>
    <xf numFmtId="0" fontId="5" fillId="16" borderId="87" xfId="18" applyFont="1" applyFill="1" applyBorder="1" applyAlignment="1">
      <alignment horizontal="center"/>
    </xf>
    <xf numFmtId="0" fontId="73" fillId="0" borderId="0" xfId="18" applyFont="1"/>
    <xf numFmtId="0" fontId="13" fillId="16" borderId="0" xfId="18" applyFont="1" applyFill="1" applyAlignment="1">
      <alignment horizontal="center" vertical="center"/>
    </xf>
    <xf numFmtId="0" fontId="72" fillId="0" borderId="106" xfId="18" applyFont="1" applyBorder="1" applyAlignment="1">
      <alignment horizontal="center" vertical="center" textRotation="90" wrapText="1"/>
    </xf>
    <xf numFmtId="0" fontId="72" fillId="0" borderId="107" xfId="18" applyFont="1" applyBorder="1" applyAlignment="1">
      <alignment horizontal="center" vertical="center" textRotation="90" wrapText="1"/>
    </xf>
    <xf numFmtId="0" fontId="45" fillId="0" borderId="18" xfId="18" applyFont="1" applyBorder="1" applyAlignment="1">
      <alignment horizontal="center"/>
    </xf>
    <xf numFmtId="0" fontId="45" fillId="0" borderId="18" xfId="18" applyFont="1" applyBorder="1" applyAlignment="1">
      <alignment horizontal="right"/>
    </xf>
    <xf numFmtId="0" fontId="45" fillId="0" borderId="18" xfId="18" applyFont="1" applyBorder="1"/>
    <xf numFmtId="0" fontId="54" fillId="0" borderId="18" xfId="18" applyFont="1" applyBorder="1"/>
    <xf numFmtId="1" fontId="45" fillId="0" borderId="18" xfId="18" applyNumberFormat="1" applyFont="1" applyBorder="1"/>
    <xf numFmtId="49" fontId="45" fillId="0" borderId="18" xfId="18" applyNumberFormat="1" applyFont="1" applyBorder="1" applyAlignment="1">
      <alignment horizontal="center"/>
    </xf>
    <xf numFmtId="0" fontId="3" fillId="0" borderId="18" xfId="18" applyFont="1" applyBorder="1" applyAlignment="1">
      <alignment horizontal="center"/>
    </xf>
    <xf numFmtId="49" fontId="3" fillId="0" borderId="18" xfId="18" applyNumberFormat="1" applyFont="1" applyBorder="1" applyAlignment="1">
      <alignment horizontal="center"/>
    </xf>
    <xf numFmtId="0" fontId="41" fillId="16" borderId="18" xfId="18" applyFont="1" applyFill="1" applyBorder="1" applyAlignment="1">
      <alignment horizontal="center"/>
    </xf>
    <xf numFmtId="1" fontId="49" fillId="0" borderId="18" xfId="18" applyNumberFormat="1" applyFont="1" applyBorder="1" applyAlignment="1">
      <alignment horizontal="center" vertical="center"/>
    </xf>
    <xf numFmtId="0" fontId="3" fillId="16" borderId="18" xfId="18" applyFont="1" applyFill="1" applyBorder="1" applyAlignment="1">
      <alignment horizontal="center"/>
    </xf>
    <xf numFmtId="49" fontId="3" fillId="16" borderId="18" xfId="18" applyNumberFormat="1" applyFont="1" applyFill="1" applyBorder="1" applyAlignment="1">
      <alignment horizontal="center"/>
    </xf>
    <xf numFmtId="0" fontId="3" fillId="16" borderId="18" xfId="18" applyFont="1" applyFill="1" applyBorder="1" applyAlignment="1">
      <alignment horizontal="center" wrapText="1"/>
    </xf>
    <xf numFmtId="49" fontId="46" fillId="16" borderId="18" xfId="18" applyNumberFormat="1" applyFont="1" applyFill="1" applyBorder="1" applyAlignment="1">
      <alignment horizontal="center"/>
    </xf>
    <xf numFmtId="0" fontId="43" fillId="16" borderId="18" xfId="18" applyFont="1" applyFill="1" applyBorder="1" applyAlignment="1">
      <alignment horizontal="center"/>
    </xf>
    <xf numFmtId="49" fontId="80" fillId="16" borderId="18" xfId="18" applyNumberFormat="1" applyFont="1" applyFill="1" applyBorder="1" applyAlignment="1">
      <alignment horizontal="center" vertical="center" shrinkToFit="1"/>
    </xf>
    <xf numFmtId="0" fontId="5" fillId="16" borderId="18" xfId="18" applyFont="1" applyFill="1" applyBorder="1" applyAlignment="1">
      <alignment horizontal="center"/>
    </xf>
    <xf numFmtId="49" fontId="14" fillId="16" borderId="18" xfId="18" applyNumberFormat="1" applyFont="1" applyFill="1" applyBorder="1" applyAlignment="1">
      <alignment horizontal="center" vertical="center" shrinkToFit="1"/>
    </xf>
    <xf numFmtId="0" fontId="14" fillId="16" borderId="18" xfId="18" applyFont="1" applyFill="1" applyBorder="1" applyAlignment="1">
      <alignment horizontal="center" vertical="center"/>
    </xf>
    <xf numFmtId="1" fontId="3" fillId="16" borderId="18" xfId="18" applyNumberFormat="1" applyFont="1" applyFill="1" applyBorder="1" applyAlignment="1">
      <alignment horizontal="center"/>
    </xf>
    <xf numFmtId="1" fontId="14" fillId="16" borderId="18" xfId="18" applyNumberFormat="1" applyFont="1" applyFill="1" applyBorder="1" applyAlignment="1">
      <alignment horizontal="center"/>
    </xf>
    <xf numFmtId="0" fontId="5" fillId="16" borderId="26" xfId="18" applyFont="1" applyFill="1" applyBorder="1" applyAlignment="1">
      <alignment horizontal="center" vertical="center"/>
    </xf>
    <xf numFmtId="0" fontId="3" fillId="16" borderId="22" xfId="18" applyFont="1" applyFill="1" applyBorder="1" applyAlignment="1">
      <alignment horizontal="center"/>
    </xf>
    <xf numFmtId="0" fontId="45" fillId="16" borderId="12" xfId="18" applyFont="1" applyFill="1" applyBorder="1" applyAlignment="1">
      <alignment horizontal="center" vertical="center"/>
    </xf>
    <xf numFmtId="1" fontId="13" fillId="0" borderId="31" xfId="20" applyNumberFormat="1" applyFont="1" applyBorder="1" applyAlignment="1">
      <alignment horizontal="center" vertical="center"/>
    </xf>
    <xf numFmtId="0" fontId="14" fillId="16" borderId="18" xfId="18" applyFont="1" applyFill="1" applyBorder="1" applyAlignment="1">
      <alignment horizontal="center"/>
    </xf>
    <xf numFmtId="0" fontId="3" fillId="16" borderId="12" xfId="18" applyFont="1" applyFill="1" applyBorder="1" applyAlignment="1">
      <alignment horizontal="center"/>
    </xf>
    <xf numFmtId="49" fontId="3" fillId="16" borderId="12" xfId="18" applyNumberFormat="1" applyFont="1" applyFill="1" applyBorder="1" applyAlignment="1">
      <alignment horizontal="center"/>
    </xf>
    <xf numFmtId="0" fontId="3" fillId="16" borderId="31" xfId="18" applyFont="1" applyFill="1" applyBorder="1"/>
    <xf numFmtId="49" fontId="3" fillId="16" borderId="44" xfId="18" applyNumberFormat="1" applyFont="1" applyFill="1" applyBorder="1" applyAlignment="1">
      <alignment horizontal="center"/>
    </xf>
    <xf numFmtId="0" fontId="3" fillId="16" borderId="44" xfId="18" applyFont="1" applyFill="1" applyBorder="1" applyAlignment="1">
      <alignment horizontal="center"/>
    </xf>
    <xf numFmtId="0" fontId="14" fillId="16" borderId="22" xfId="18" applyFont="1" applyFill="1" applyBorder="1" applyAlignment="1">
      <alignment horizontal="center" vertical="center"/>
    </xf>
    <xf numFmtId="49" fontId="3" fillId="16" borderId="22" xfId="18" applyNumberFormat="1" applyFont="1" applyFill="1" applyBorder="1" applyAlignment="1">
      <alignment horizontal="center"/>
    </xf>
    <xf numFmtId="0" fontId="5" fillId="16" borderId="26" xfId="18" applyFont="1" applyFill="1" applyBorder="1" applyAlignment="1">
      <alignment horizontal="center"/>
    </xf>
    <xf numFmtId="0" fontId="14" fillId="16" borderId="12" xfId="18" applyFont="1" applyFill="1" applyBorder="1" applyAlignment="1">
      <alignment horizontal="center"/>
    </xf>
    <xf numFmtId="0" fontId="3" fillId="0" borderId="10" xfId="18" applyFont="1" applyBorder="1" applyAlignment="1">
      <alignment horizontal="center"/>
    </xf>
    <xf numFmtId="1" fontId="14" fillId="0" borderId="18" xfId="18" applyNumberFormat="1" applyFont="1" applyBorder="1" applyAlignment="1">
      <alignment horizontal="center"/>
    </xf>
    <xf numFmtId="1" fontId="14" fillId="16" borderId="22" xfId="18" applyNumberFormat="1" applyFont="1" applyFill="1" applyBorder="1" applyAlignment="1">
      <alignment horizontal="center"/>
    </xf>
    <xf numFmtId="1" fontId="3" fillId="16" borderId="44" xfId="18" applyNumberFormat="1" applyFont="1" applyFill="1" applyBorder="1" applyAlignment="1">
      <alignment horizontal="center"/>
    </xf>
    <xf numFmtId="0" fontId="3" fillId="16" borderId="29" xfId="18" applyFont="1" applyFill="1" applyBorder="1" applyAlignment="1">
      <alignment horizontal="center"/>
    </xf>
    <xf numFmtId="1" fontId="14" fillId="16" borderId="31" xfId="18" applyNumberFormat="1" applyFont="1" applyFill="1" applyBorder="1" applyAlignment="1">
      <alignment horizontal="center"/>
    </xf>
    <xf numFmtId="0" fontId="3" fillId="16" borderId="31" xfId="18" applyFont="1" applyFill="1" applyBorder="1" applyAlignment="1">
      <alignment horizontal="center"/>
    </xf>
    <xf numFmtId="1" fontId="14" fillId="0" borderId="48" xfId="18" applyNumberFormat="1" applyFont="1" applyBorder="1" applyAlignment="1">
      <alignment horizontal="center"/>
    </xf>
    <xf numFmtId="0" fontId="3" fillId="16" borderId="35" xfId="18" applyFont="1" applyFill="1" applyBorder="1" applyAlignment="1">
      <alignment horizontal="center"/>
    </xf>
    <xf numFmtId="0" fontId="54" fillId="0" borderId="18" xfId="18" applyFont="1" applyBorder="1" applyAlignment="1">
      <alignment horizontal="center"/>
    </xf>
    <xf numFmtId="0" fontId="45" fillId="16" borderId="44" xfId="18" applyFont="1" applyFill="1" applyBorder="1" applyAlignment="1">
      <alignment horizontal="center"/>
    </xf>
    <xf numFmtId="0" fontId="45" fillId="16" borderId="44" xfId="18" applyFont="1" applyFill="1" applyBorder="1" applyAlignment="1">
      <alignment horizontal="right"/>
    </xf>
    <xf numFmtId="49" fontId="45" fillId="16" borderId="44" xfId="18" applyNumberFormat="1" applyFont="1" applyFill="1" applyBorder="1" applyAlignment="1">
      <alignment horizontal="center" wrapText="1"/>
    </xf>
    <xf numFmtId="0" fontId="45" fillId="16" borderId="44" xfId="18" applyFont="1" applyFill="1" applyBorder="1"/>
    <xf numFmtId="1" fontId="45" fillId="16" borderId="44" xfId="18" applyNumberFormat="1" applyFont="1" applyFill="1" applyBorder="1"/>
    <xf numFmtId="49" fontId="3" fillId="16" borderId="18" xfId="20" applyNumberFormat="1" applyFont="1" applyFill="1" applyBorder="1" applyAlignment="1">
      <alignment vertical="center" wrapText="1"/>
    </xf>
    <xf numFmtId="49" fontId="5" fillId="16" borderId="18" xfId="20" applyNumberFormat="1" applyFont="1" applyFill="1" applyBorder="1" applyAlignment="1">
      <alignment horizontal="center" vertical="center" wrapText="1"/>
    </xf>
    <xf numFmtId="1" fontId="45" fillId="16" borderId="18" xfId="0" applyNumberFormat="1" applyFont="1" applyFill="1" applyBorder="1" applyAlignment="1">
      <alignment horizontal="center" vertical="center"/>
    </xf>
    <xf numFmtId="1" fontId="45" fillId="16" borderId="12" xfId="0" applyNumberFormat="1" applyFont="1" applyFill="1" applyBorder="1" applyAlignment="1">
      <alignment horizontal="center" vertical="center"/>
    </xf>
    <xf numFmtId="1" fontId="45" fillId="16" borderId="44" xfId="0" applyNumberFormat="1" applyFont="1" applyFill="1" applyBorder="1" applyAlignment="1">
      <alignment horizontal="center" vertical="center"/>
    </xf>
    <xf numFmtId="49" fontId="3" fillId="16" borderId="29" xfId="20" applyNumberFormat="1" applyFont="1" applyFill="1" applyBorder="1" applyAlignment="1">
      <alignment vertical="center" wrapText="1"/>
    </xf>
    <xf numFmtId="49" fontId="3" fillId="16" borderId="31" xfId="20" applyNumberFormat="1" applyFont="1" applyFill="1" applyBorder="1" applyAlignment="1">
      <alignment vertical="center" wrapText="1"/>
    </xf>
    <xf numFmtId="49" fontId="3" fillId="16" borderId="33" xfId="20" applyNumberFormat="1" applyFont="1" applyFill="1" applyBorder="1" applyAlignment="1">
      <alignment horizontal="left" vertical="center" wrapText="1"/>
    </xf>
    <xf numFmtId="49" fontId="3" fillId="16" borderId="10" xfId="20" applyNumberFormat="1" applyFont="1" applyFill="1" applyBorder="1" applyAlignment="1">
      <alignment horizontal="center" vertical="center" wrapText="1"/>
    </xf>
    <xf numFmtId="0" fontId="3" fillId="0" borderId="18" xfId="18" applyFont="1" applyBorder="1" applyAlignment="1">
      <alignment horizontal="center" vertical="center"/>
    </xf>
    <xf numFmtId="0" fontId="43" fillId="16" borderId="44" xfId="18" applyFont="1" applyFill="1" applyBorder="1" applyAlignment="1">
      <alignment horizontal="center"/>
    </xf>
    <xf numFmtId="0" fontId="3" fillId="0" borderId="22" xfId="18" applyFont="1" applyBorder="1" applyAlignment="1">
      <alignment horizontal="center"/>
    </xf>
    <xf numFmtId="49" fontId="3" fillId="0" borderId="22" xfId="18" applyNumberFormat="1" applyFont="1" applyBorder="1" applyAlignment="1">
      <alignment horizontal="center"/>
    </xf>
    <xf numFmtId="0" fontId="43" fillId="16" borderId="22" xfId="18" applyFont="1" applyFill="1" applyBorder="1" applyAlignment="1">
      <alignment horizontal="center"/>
    </xf>
    <xf numFmtId="0" fontId="16" fillId="0" borderId="26" xfId="18" applyFont="1" applyBorder="1" applyAlignment="1">
      <alignment horizontal="center"/>
    </xf>
    <xf numFmtId="0" fontId="3" fillId="0" borderId="44" xfId="18" applyFont="1" applyBorder="1" applyAlignment="1">
      <alignment horizontal="center"/>
    </xf>
    <xf numFmtId="0" fontId="3" fillId="0" borderId="44" xfId="18" applyFont="1" applyBorder="1" applyAlignment="1">
      <alignment horizontal="center" vertical="center"/>
    </xf>
    <xf numFmtId="0" fontId="3" fillId="16" borderId="44" xfId="18" applyFont="1" applyFill="1" applyBorder="1" applyAlignment="1">
      <alignment horizontal="center" wrapText="1"/>
    </xf>
    <xf numFmtId="0" fontId="43" fillId="0" borderId="44" xfId="18" applyFont="1" applyBorder="1" applyAlignment="1">
      <alignment horizontal="center"/>
    </xf>
    <xf numFmtId="0" fontId="3" fillId="16" borderId="21" xfId="18" applyFont="1" applyFill="1" applyBorder="1" applyAlignment="1">
      <alignment horizontal="center"/>
    </xf>
    <xf numFmtId="0" fontId="3" fillId="16" borderId="48" xfId="18" applyFont="1" applyFill="1" applyBorder="1" applyAlignment="1">
      <alignment horizontal="center"/>
    </xf>
    <xf numFmtId="0" fontId="3" fillId="0" borderId="43" xfId="18" applyFont="1" applyBorder="1" applyAlignment="1">
      <alignment horizontal="center"/>
    </xf>
    <xf numFmtId="0" fontId="3" fillId="0" borderId="48" xfId="18" applyFont="1" applyBorder="1" applyAlignment="1">
      <alignment horizontal="center"/>
    </xf>
    <xf numFmtId="0" fontId="3" fillId="16" borderId="12" xfId="18" applyFont="1" applyFill="1" applyBorder="1"/>
    <xf numFmtId="0" fontId="3" fillId="0" borderId="12" xfId="18" applyFont="1" applyBorder="1"/>
    <xf numFmtId="0" fontId="14" fillId="0" borderId="12" xfId="18" applyFont="1" applyBorder="1"/>
    <xf numFmtId="1" fontId="3" fillId="16" borderId="21" xfId="18" applyNumberFormat="1" applyFont="1" applyFill="1" applyBorder="1" applyAlignment="1">
      <alignment horizontal="center"/>
    </xf>
    <xf numFmtId="0" fontId="14" fillId="0" borderId="10" xfId="18" applyFont="1" applyBorder="1" applyAlignment="1">
      <alignment horizontal="center" vertical="center"/>
    </xf>
    <xf numFmtId="1" fontId="3" fillId="0" borderId="18" xfId="18" applyNumberFormat="1" applyFont="1" applyBorder="1" applyAlignment="1">
      <alignment horizontal="center" vertical="center"/>
    </xf>
    <xf numFmtId="1" fontId="45" fillId="16" borderId="50" xfId="0" applyNumberFormat="1" applyFont="1" applyFill="1" applyBorder="1" applyAlignment="1">
      <alignment horizontal="center" vertical="center"/>
    </xf>
    <xf numFmtId="1" fontId="13" fillId="0" borderId="0" xfId="20" applyNumberFormat="1" applyFont="1" applyAlignment="1">
      <alignment horizontal="center" vertical="center"/>
    </xf>
    <xf numFmtId="0" fontId="71" fillId="16" borderId="18" xfId="18" applyFont="1" applyFill="1" applyBorder="1" applyAlignment="1">
      <alignment horizontal="center"/>
    </xf>
    <xf numFmtId="0" fontId="47" fillId="16" borderId="18" xfId="18" applyFont="1" applyFill="1" applyBorder="1" applyAlignment="1">
      <alignment horizontal="center"/>
    </xf>
    <xf numFmtId="49" fontId="45" fillId="16" borderId="18" xfId="18" applyNumberFormat="1" applyFont="1" applyFill="1" applyBorder="1" applyAlignment="1">
      <alignment horizontal="center" vertical="center" shrinkToFit="1"/>
    </xf>
    <xf numFmtId="0" fontId="43" fillId="16" borderId="30" xfId="18" applyFont="1" applyFill="1" applyBorder="1" applyAlignment="1">
      <alignment horizontal="center"/>
    </xf>
    <xf numFmtId="0" fontId="14" fillId="16" borderId="30" xfId="18" applyFont="1" applyFill="1" applyBorder="1" applyAlignment="1">
      <alignment horizontal="center" vertical="center" shrinkToFit="1"/>
    </xf>
    <xf numFmtId="0" fontId="5" fillId="16" borderId="97" xfId="18" applyFont="1" applyFill="1" applyBorder="1" applyAlignment="1">
      <alignment horizontal="center"/>
    </xf>
    <xf numFmtId="0" fontId="71" fillId="16" borderId="29" xfId="18" applyFont="1" applyFill="1" applyBorder="1" applyAlignment="1">
      <alignment horizontal="center"/>
    </xf>
    <xf numFmtId="0" fontId="47" fillId="16" borderId="12" xfId="18" applyFont="1" applyFill="1" applyBorder="1" applyAlignment="1">
      <alignment horizontal="center"/>
    </xf>
    <xf numFmtId="0" fontId="71" fillId="16" borderId="31" xfId="18" applyFont="1" applyFill="1" applyBorder="1" applyAlignment="1">
      <alignment horizontal="center"/>
    </xf>
    <xf numFmtId="0" fontId="3" fillId="16" borderId="43" xfId="18" applyFont="1" applyFill="1" applyBorder="1" applyAlignment="1">
      <alignment horizontal="center"/>
    </xf>
    <xf numFmtId="49" fontId="5" fillId="16" borderId="26" xfId="18" applyNumberFormat="1" applyFont="1" applyFill="1" applyBorder="1" applyAlignment="1">
      <alignment horizontal="center"/>
    </xf>
    <xf numFmtId="0" fontId="5" fillId="16" borderId="27" xfId="18" applyFont="1" applyFill="1" applyBorder="1" applyAlignment="1">
      <alignment horizontal="center"/>
    </xf>
    <xf numFmtId="0" fontId="43" fillId="0" borderId="45" xfId="18" applyFont="1" applyBorder="1" applyAlignment="1">
      <alignment horizontal="center"/>
    </xf>
    <xf numFmtId="0" fontId="43" fillId="0" borderId="46" xfId="18" applyFont="1" applyBorder="1" applyAlignment="1">
      <alignment horizontal="center"/>
    </xf>
    <xf numFmtId="0" fontId="3" fillId="16" borderId="22" xfId="18" applyFont="1" applyFill="1" applyBorder="1" applyAlignment="1">
      <alignment horizontal="center" wrapText="1"/>
    </xf>
    <xf numFmtId="0" fontId="43" fillId="16" borderId="35" xfId="18" applyFont="1" applyFill="1" applyBorder="1" applyAlignment="1">
      <alignment horizontal="center"/>
    </xf>
    <xf numFmtId="0" fontId="5" fillId="16" borderId="25" xfId="18" applyFont="1" applyFill="1" applyBorder="1" applyAlignment="1">
      <alignment horizontal="center"/>
    </xf>
    <xf numFmtId="0" fontId="14" fillId="16" borderId="44" xfId="18" applyFont="1" applyFill="1" applyBorder="1" applyAlignment="1">
      <alignment horizontal="center" vertical="center"/>
    </xf>
    <xf numFmtId="0" fontId="3" fillId="16" borderId="45" xfId="18" applyFont="1" applyFill="1" applyBorder="1" applyAlignment="1">
      <alignment horizontal="center"/>
    </xf>
    <xf numFmtId="0" fontId="47" fillId="16" borderId="12" xfId="18" applyFont="1" applyFill="1" applyBorder="1" applyAlignment="1">
      <alignment horizontal="center" wrapText="1"/>
    </xf>
    <xf numFmtId="1" fontId="47" fillId="16" borderId="12" xfId="18" applyNumberFormat="1" applyFont="1" applyFill="1" applyBorder="1" applyAlignment="1">
      <alignment horizontal="center"/>
    </xf>
    <xf numFmtId="1" fontId="47" fillId="16" borderId="18" xfId="18" applyNumberFormat="1" applyFont="1" applyFill="1" applyBorder="1" applyAlignment="1">
      <alignment horizontal="center"/>
    </xf>
    <xf numFmtId="1" fontId="53" fillId="16" borderId="18" xfId="18" applyNumberFormat="1" applyFont="1" applyFill="1" applyBorder="1" applyAlignment="1">
      <alignment horizontal="center"/>
    </xf>
    <xf numFmtId="0" fontId="52" fillId="16" borderId="31" xfId="18" applyFont="1" applyFill="1" applyBorder="1" applyAlignment="1">
      <alignment horizontal="center"/>
    </xf>
    <xf numFmtId="1" fontId="14" fillId="0" borderId="44" xfId="18" applyNumberFormat="1" applyFont="1" applyBorder="1" applyAlignment="1">
      <alignment horizontal="center"/>
    </xf>
    <xf numFmtId="0" fontId="3" fillId="16" borderId="46" xfId="18" applyFont="1" applyFill="1" applyBorder="1" applyAlignment="1">
      <alignment horizontal="center"/>
    </xf>
    <xf numFmtId="0" fontId="5" fillId="16" borderId="128" xfId="18" applyFont="1" applyFill="1" applyBorder="1" applyAlignment="1">
      <alignment horizontal="center"/>
    </xf>
    <xf numFmtId="0" fontId="5" fillId="16" borderId="57" xfId="18" applyFont="1" applyFill="1" applyBorder="1" applyAlignment="1">
      <alignment horizontal="center"/>
    </xf>
    <xf numFmtId="49" fontId="14" fillId="16" borderId="50" xfId="18" applyNumberFormat="1" applyFont="1" applyFill="1" applyBorder="1" applyAlignment="1">
      <alignment horizontal="center" vertical="center" shrinkToFit="1"/>
    </xf>
    <xf numFmtId="0" fontId="43" fillId="0" borderId="74" xfId="18" applyFont="1" applyBorder="1" applyAlignment="1">
      <alignment horizontal="center"/>
    </xf>
    <xf numFmtId="49" fontId="14" fillId="16" borderId="49" xfId="18" applyNumberFormat="1" applyFont="1" applyFill="1" applyBorder="1" applyAlignment="1">
      <alignment horizontal="center" vertical="center" shrinkToFit="1"/>
    </xf>
    <xf numFmtId="49" fontId="14" fillId="16" borderId="74" xfId="18" applyNumberFormat="1" applyFont="1" applyFill="1" applyBorder="1" applyAlignment="1">
      <alignment horizontal="center" vertical="center" shrinkToFit="1"/>
    </xf>
    <xf numFmtId="0" fontId="5" fillId="16" borderId="120" xfId="18" applyFont="1" applyFill="1" applyBorder="1" applyAlignment="1">
      <alignment horizontal="center"/>
    </xf>
    <xf numFmtId="0" fontId="3" fillId="16" borderId="13" xfId="18" applyFont="1" applyFill="1" applyBorder="1"/>
    <xf numFmtId="0" fontId="3" fillId="16" borderId="14" xfId="18" applyFont="1" applyFill="1" applyBorder="1" applyAlignment="1">
      <alignment wrapText="1"/>
    </xf>
    <xf numFmtId="0" fontId="3" fillId="16" borderId="14" xfId="18" applyFont="1" applyFill="1" applyBorder="1"/>
    <xf numFmtId="0" fontId="3" fillId="0" borderId="81" xfId="18" applyFont="1" applyBorder="1"/>
    <xf numFmtId="0" fontId="3" fillId="16" borderId="81" xfId="18" applyFont="1" applyFill="1" applyBorder="1"/>
    <xf numFmtId="49" fontId="5" fillId="16" borderId="20" xfId="18" applyNumberFormat="1" applyFont="1" applyFill="1" applyBorder="1" applyAlignment="1">
      <alignment shrinkToFit="1"/>
    </xf>
    <xf numFmtId="0" fontId="43" fillId="16" borderId="21" xfId="18" applyFont="1" applyFill="1" applyBorder="1" applyAlignment="1">
      <alignment horizontal="center"/>
    </xf>
    <xf numFmtId="0" fontId="43" fillId="16" borderId="48" xfId="18" applyFont="1" applyFill="1" applyBorder="1" applyAlignment="1">
      <alignment horizontal="center"/>
    </xf>
    <xf numFmtId="0" fontId="45" fillId="0" borderId="18" xfId="18" applyFont="1" applyBorder="1" applyAlignment="1">
      <alignment wrapText="1"/>
    </xf>
    <xf numFmtId="1" fontId="54" fillId="0" borderId="18" xfId="18" applyNumberFormat="1" applyFont="1" applyBorder="1"/>
    <xf numFmtId="49" fontId="54" fillId="0" borderId="18" xfId="18" applyNumberFormat="1" applyFont="1" applyBorder="1" applyAlignment="1">
      <alignment horizontal="left" shrinkToFit="1"/>
    </xf>
    <xf numFmtId="49" fontId="54" fillId="0" borderId="18" xfId="18" applyNumberFormat="1" applyFont="1" applyBorder="1" applyAlignment="1">
      <alignment horizontal="center" shrinkToFit="1"/>
    </xf>
    <xf numFmtId="49" fontId="54" fillId="0" borderId="18" xfId="18" applyNumberFormat="1" applyFont="1" applyBorder="1" applyAlignment="1">
      <alignment shrinkToFit="1"/>
    </xf>
    <xf numFmtId="0" fontId="54" fillId="0" borderId="18" xfId="18" applyFont="1" applyBorder="1" applyAlignment="1">
      <alignment horizontal="center" shrinkToFit="1"/>
    </xf>
    <xf numFmtId="0" fontId="54" fillId="0" borderId="18" xfId="18" applyFont="1" applyBorder="1" applyAlignment="1">
      <alignment wrapText="1"/>
    </xf>
    <xf numFmtId="0" fontId="54" fillId="0" borderId="18" xfId="18" applyFont="1" applyBorder="1" applyAlignment="1">
      <alignment horizontal="center" wrapText="1"/>
    </xf>
    <xf numFmtId="1" fontId="51" fillId="16" borderId="37" xfId="18" applyNumberFormat="1" applyFont="1" applyFill="1" applyBorder="1"/>
    <xf numFmtId="0" fontId="45" fillId="0" borderId="22" xfId="18" applyFont="1" applyBorder="1" applyAlignment="1">
      <alignment horizontal="center"/>
    </xf>
    <xf numFmtId="49" fontId="45" fillId="0" borderId="22" xfId="18" applyNumberFormat="1" applyFont="1" applyBorder="1" applyAlignment="1">
      <alignment horizontal="center"/>
    </xf>
    <xf numFmtId="0" fontId="45" fillId="0" borderId="22" xfId="18" applyFont="1" applyBorder="1" applyAlignment="1">
      <alignment horizontal="center" wrapText="1"/>
    </xf>
    <xf numFmtId="0" fontId="45" fillId="0" borderId="22" xfId="18" applyFont="1" applyBorder="1" applyAlignment="1">
      <alignment horizontal="right"/>
    </xf>
    <xf numFmtId="1" fontId="45" fillId="0" borderId="22" xfId="18" applyNumberFormat="1" applyFont="1" applyBorder="1" applyAlignment="1">
      <alignment horizontal="right"/>
    </xf>
    <xf numFmtId="0" fontId="54" fillId="0" borderId="22" xfId="18" applyFont="1" applyBorder="1" applyAlignment="1">
      <alignment horizontal="right"/>
    </xf>
    <xf numFmtId="49" fontId="51" fillId="16" borderId="42" xfId="18" applyNumberFormat="1" applyFont="1" applyFill="1" applyBorder="1" applyAlignment="1">
      <alignment shrinkToFit="1"/>
    </xf>
    <xf numFmtId="0" fontId="51" fillId="16" borderId="36" xfId="18" applyFont="1" applyFill="1" applyBorder="1" applyAlignment="1">
      <alignment horizontal="center"/>
    </xf>
    <xf numFmtId="49" fontId="51" fillId="16" borderId="41" xfId="18" applyNumberFormat="1" applyFont="1" applyFill="1" applyBorder="1" applyAlignment="1">
      <alignment horizontal="center"/>
    </xf>
    <xf numFmtId="0" fontId="51" fillId="16" borderId="41" xfId="18" applyFont="1" applyFill="1" applyBorder="1" applyAlignment="1">
      <alignment horizontal="center"/>
    </xf>
    <xf numFmtId="49" fontId="51" fillId="16" borderId="41" xfId="18" applyNumberFormat="1" applyFont="1" applyFill="1" applyBorder="1" applyAlignment="1">
      <alignment horizontal="center" vertical="center" shrinkToFit="1"/>
    </xf>
    <xf numFmtId="49" fontId="51" fillId="16" borderId="66" xfId="18" applyNumberFormat="1" applyFont="1" applyFill="1" applyBorder="1" applyAlignment="1">
      <alignment horizontal="center" vertical="center" shrinkToFit="1"/>
    </xf>
    <xf numFmtId="1" fontId="51" fillId="16" borderId="36" xfId="18" applyNumberFormat="1" applyFont="1" applyFill="1" applyBorder="1" applyAlignment="1">
      <alignment horizontal="center" vertical="center"/>
    </xf>
    <xf numFmtId="1" fontId="45" fillId="16" borderId="66" xfId="18" applyNumberFormat="1" applyFont="1" applyFill="1" applyBorder="1"/>
    <xf numFmtId="0" fontId="45" fillId="0" borderId="22" xfId="18" applyFont="1" applyBorder="1" applyAlignment="1">
      <alignment horizontal="left" wrapText="1"/>
    </xf>
    <xf numFmtId="0" fontId="51" fillId="16" borderId="75" xfId="18" applyFont="1" applyFill="1" applyBorder="1" applyAlignment="1">
      <alignment wrapText="1"/>
    </xf>
    <xf numFmtId="49" fontId="51" fillId="16" borderId="25" xfId="18" applyNumberFormat="1" applyFont="1" applyFill="1" applyBorder="1" applyAlignment="1">
      <alignment horizontal="center" vertical="center" shrinkToFit="1"/>
    </xf>
    <xf numFmtId="49" fontId="51" fillId="16" borderId="26" xfId="18" applyNumberFormat="1" applyFont="1" applyFill="1" applyBorder="1" applyAlignment="1">
      <alignment horizontal="center"/>
    </xf>
    <xf numFmtId="49" fontId="51" fillId="16" borderId="26" xfId="18" applyNumberFormat="1" applyFont="1" applyFill="1" applyBorder="1" applyAlignment="1">
      <alignment horizontal="center" vertical="center" shrinkToFit="1"/>
    </xf>
    <xf numFmtId="0" fontId="51" fillId="16" borderId="37" xfId="18" applyFont="1" applyFill="1" applyBorder="1" applyAlignment="1">
      <alignment horizontal="center" vertical="center" shrinkToFit="1"/>
    </xf>
    <xf numFmtId="1" fontId="51" fillId="16" borderId="25" xfId="18" applyNumberFormat="1" applyFont="1" applyFill="1" applyBorder="1" applyAlignment="1">
      <alignment horizontal="center" vertical="center"/>
    </xf>
    <xf numFmtId="49" fontId="5" fillId="16" borderId="31" xfId="20" applyNumberFormat="1" applyFont="1" applyFill="1" applyBorder="1" applyAlignment="1">
      <alignment vertical="top" wrapText="1"/>
    </xf>
    <xf numFmtId="49" fontId="5" fillId="16" borderId="33" xfId="20" applyNumberFormat="1" applyFont="1" applyFill="1" applyBorder="1" applyAlignment="1">
      <alignment horizontal="left" vertical="center" wrapText="1"/>
    </xf>
    <xf numFmtId="49" fontId="5" fillId="16" borderId="10" xfId="20" applyNumberFormat="1" applyFont="1" applyFill="1" applyBorder="1" applyAlignment="1">
      <alignment horizontal="center" vertical="center" wrapText="1"/>
    </xf>
    <xf numFmtId="49" fontId="5" fillId="16" borderId="48" xfId="20" applyNumberFormat="1" applyFont="1" applyFill="1" applyBorder="1" applyAlignment="1">
      <alignment horizontal="center" vertical="center"/>
    </xf>
    <xf numFmtId="49" fontId="5" fillId="16" borderId="40" xfId="20" applyNumberFormat="1" applyFont="1" applyFill="1" applyBorder="1" applyAlignment="1">
      <alignment horizontal="center" vertical="center"/>
    </xf>
    <xf numFmtId="1" fontId="45" fillId="16" borderId="74" xfId="0" applyNumberFormat="1" applyFont="1" applyFill="1" applyBorder="1" applyAlignment="1">
      <alignment horizontal="center" vertical="center"/>
    </xf>
    <xf numFmtId="49" fontId="52" fillId="0" borderId="18" xfId="18" applyNumberFormat="1" applyFont="1" applyBorder="1" applyAlignment="1">
      <alignment horizontal="left" vertical="center" shrinkToFit="1"/>
    </xf>
    <xf numFmtId="49" fontId="52" fillId="0" borderId="18" xfId="18" applyNumberFormat="1" applyFont="1" applyBorder="1" applyAlignment="1">
      <alignment horizontal="center" vertical="center" shrinkToFit="1"/>
    </xf>
    <xf numFmtId="0" fontId="52" fillId="0" borderId="18" xfId="18" applyFont="1" applyBorder="1" applyAlignment="1">
      <alignment horizontal="center" vertical="center" shrinkToFit="1"/>
    </xf>
    <xf numFmtId="1" fontId="52" fillId="0" borderId="18" xfId="18" applyNumberFormat="1" applyFont="1" applyBorder="1" applyAlignment="1">
      <alignment horizontal="right" vertical="center"/>
    </xf>
    <xf numFmtId="0" fontId="52" fillId="0" borderId="18" xfId="18" applyFont="1" applyBorder="1" applyAlignment="1">
      <alignment wrapText="1"/>
    </xf>
    <xf numFmtId="1" fontId="79" fillId="0" borderId="18" xfId="18" applyNumberFormat="1" applyFont="1" applyBorder="1" applyAlignment="1">
      <alignment horizontal="right"/>
    </xf>
    <xf numFmtId="0" fontId="41" fillId="16" borderId="18" xfId="18" applyFont="1" applyFill="1" applyBorder="1" applyAlignment="1">
      <alignment horizontal="center" vertical="center"/>
    </xf>
    <xf numFmtId="1" fontId="41" fillId="16" borderId="18" xfId="18" applyNumberFormat="1" applyFont="1" applyFill="1" applyBorder="1" applyAlignment="1">
      <alignment horizontal="center" vertical="center"/>
    </xf>
    <xf numFmtId="0" fontId="49" fillId="16" borderId="18" xfId="18" applyFont="1" applyFill="1" applyBorder="1" applyAlignment="1">
      <alignment horizontal="center" vertical="center"/>
    </xf>
    <xf numFmtId="1" fontId="49" fillId="16" borderId="18" xfId="18" applyNumberFormat="1" applyFont="1" applyFill="1" applyBorder="1" applyAlignment="1">
      <alignment horizontal="center" vertical="center"/>
    </xf>
    <xf numFmtId="0" fontId="52" fillId="16" borderId="18" xfId="18" applyFont="1" applyFill="1" applyBorder="1" applyAlignment="1">
      <alignment horizontal="center" vertical="center"/>
    </xf>
    <xf numFmtId="1" fontId="52" fillId="16" borderId="18" xfId="18" applyNumberFormat="1" applyFont="1" applyFill="1" applyBorder="1" applyAlignment="1">
      <alignment horizontal="center" vertical="center"/>
    </xf>
    <xf numFmtId="49" fontId="80" fillId="16" borderId="18" xfId="18" applyNumberFormat="1" applyFont="1" applyFill="1" applyBorder="1" applyAlignment="1">
      <alignment horizontal="center" vertical="center"/>
    </xf>
    <xf numFmtId="0" fontId="41" fillId="0" borderId="18" xfId="18" applyFont="1" applyBorder="1" applyAlignment="1">
      <alignment horizontal="center" vertical="center"/>
    </xf>
    <xf numFmtId="49" fontId="79" fillId="16" borderId="18" xfId="18" applyNumberFormat="1" applyFont="1" applyFill="1" applyBorder="1" applyAlignment="1">
      <alignment horizontal="center" vertical="center"/>
    </xf>
    <xf numFmtId="0" fontId="79" fillId="16" borderId="18" xfId="18" applyFont="1" applyFill="1" applyBorder="1" applyAlignment="1">
      <alignment vertical="center"/>
    </xf>
    <xf numFmtId="0" fontId="79" fillId="16" borderId="18" xfId="18" applyFont="1" applyFill="1" applyBorder="1" applyAlignment="1">
      <alignment horizontal="center" vertical="center"/>
    </xf>
    <xf numFmtId="49" fontId="79" fillId="16" borderId="18" xfId="18" applyNumberFormat="1" applyFont="1" applyFill="1" applyBorder="1" applyAlignment="1">
      <alignment horizontal="center" vertical="center" shrinkToFit="1"/>
    </xf>
    <xf numFmtId="1" fontId="79" fillId="16" borderId="18" xfId="18" applyNumberFormat="1" applyFont="1" applyFill="1" applyBorder="1" applyAlignment="1">
      <alignment horizontal="center" vertical="center"/>
    </xf>
    <xf numFmtId="0" fontId="41" fillId="16" borderId="30" xfId="18" applyFont="1" applyFill="1" applyBorder="1"/>
    <xf numFmtId="49" fontId="52" fillId="16" borderId="30" xfId="18" applyNumberFormat="1" applyFont="1" applyFill="1" applyBorder="1" applyAlignment="1">
      <alignment shrinkToFit="1"/>
    </xf>
    <xf numFmtId="0" fontId="79" fillId="16" borderId="30" xfId="18" applyFont="1" applyFill="1" applyBorder="1" applyAlignment="1">
      <alignment vertical="center"/>
    </xf>
    <xf numFmtId="0" fontId="52" fillId="16" borderId="30" xfId="18" applyFont="1" applyFill="1" applyBorder="1" applyAlignment="1">
      <alignment wrapText="1"/>
    </xf>
    <xf numFmtId="49" fontId="79" fillId="16" borderId="30" xfId="18" applyNumberFormat="1" applyFont="1" applyFill="1" applyBorder="1" applyAlignment="1">
      <alignment horizontal="left" vertical="center" shrinkToFit="1"/>
    </xf>
    <xf numFmtId="1" fontId="41" fillId="16" borderId="50" xfId="18" applyNumberFormat="1" applyFont="1" applyFill="1" applyBorder="1" applyAlignment="1">
      <alignment horizontal="center" vertical="center"/>
    </xf>
    <xf numFmtId="1" fontId="52" fillId="16" borderId="50" xfId="18" applyNumberFormat="1" applyFont="1" applyFill="1" applyBorder="1" applyAlignment="1">
      <alignment horizontal="center" vertical="center"/>
    </xf>
    <xf numFmtId="0" fontId="52" fillId="16" borderId="50" xfId="18" applyFont="1" applyFill="1" applyBorder="1" applyAlignment="1">
      <alignment horizontal="center" vertical="center"/>
    </xf>
    <xf numFmtId="0" fontId="79" fillId="16" borderId="50" xfId="18" applyFont="1" applyFill="1" applyBorder="1" applyAlignment="1">
      <alignment horizontal="center" vertical="center"/>
    </xf>
    <xf numFmtId="1" fontId="79" fillId="16" borderId="50" xfId="18" applyNumberFormat="1" applyFont="1" applyFill="1" applyBorder="1" applyAlignment="1">
      <alignment horizontal="center" vertical="center"/>
    </xf>
    <xf numFmtId="0" fontId="52" fillId="0" borderId="44" xfId="18" applyFont="1" applyBorder="1" applyAlignment="1">
      <alignment horizontal="center"/>
    </xf>
    <xf numFmtId="49" fontId="52" fillId="0" borderId="44" xfId="18" applyNumberFormat="1" applyFont="1" applyBorder="1" applyAlignment="1">
      <alignment horizontal="center"/>
    </xf>
    <xf numFmtId="0" fontId="79" fillId="0" borderId="44" xfId="18" applyFont="1" applyBorder="1" applyAlignment="1">
      <alignment horizontal="center"/>
    </xf>
    <xf numFmtId="0" fontId="41" fillId="16" borderId="29" xfId="18" applyFont="1" applyFill="1" applyBorder="1" applyAlignment="1">
      <alignment horizontal="center"/>
    </xf>
    <xf numFmtId="49" fontId="46" fillId="16" borderId="12" xfId="18" applyNumberFormat="1" applyFont="1" applyFill="1" applyBorder="1" applyAlignment="1">
      <alignment horizontal="center"/>
    </xf>
    <xf numFmtId="0" fontId="80" fillId="16" borderId="12" xfId="18" applyFont="1" applyFill="1" applyBorder="1" applyAlignment="1">
      <alignment horizontal="center" vertical="center"/>
    </xf>
    <xf numFmtId="0" fontId="41" fillId="16" borderId="12" xfId="18" applyFont="1" applyFill="1" applyBorder="1" applyAlignment="1">
      <alignment horizontal="center" vertical="center" wrapText="1"/>
    </xf>
    <xf numFmtId="0" fontId="41" fillId="16" borderId="21" xfId="18" applyFont="1" applyFill="1" applyBorder="1" applyAlignment="1">
      <alignment horizontal="center" vertical="center"/>
    </xf>
    <xf numFmtId="0" fontId="52" fillId="16" borderId="48" xfId="18" applyFont="1" applyFill="1" applyBorder="1" applyAlignment="1">
      <alignment horizontal="center" vertical="center"/>
    </xf>
    <xf numFmtId="0" fontId="79" fillId="16" borderId="31" xfId="18" applyFont="1" applyFill="1" applyBorder="1" applyAlignment="1">
      <alignment vertical="center"/>
    </xf>
    <xf numFmtId="0" fontId="79" fillId="16" borderId="48" xfId="18" applyFont="1" applyFill="1" applyBorder="1" applyAlignment="1">
      <alignment horizontal="center" vertical="center"/>
    </xf>
    <xf numFmtId="49" fontId="79" fillId="16" borderId="31" xfId="18" applyNumberFormat="1" applyFont="1" applyFill="1" applyBorder="1" applyAlignment="1">
      <alignment horizontal="center" vertical="center" shrinkToFit="1"/>
    </xf>
    <xf numFmtId="49" fontId="79" fillId="16" borderId="48" xfId="18" applyNumberFormat="1" applyFont="1" applyFill="1" applyBorder="1" applyAlignment="1">
      <alignment horizontal="center" vertical="center" shrinkToFit="1"/>
    </xf>
    <xf numFmtId="0" fontId="52" fillId="16" borderId="33" xfId="18" applyFont="1" applyFill="1" applyBorder="1" applyAlignment="1">
      <alignment horizontal="center"/>
    </xf>
    <xf numFmtId="49" fontId="52" fillId="16" borderId="10" xfId="18" applyNumberFormat="1" applyFont="1" applyFill="1" applyBorder="1" applyAlignment="1">
      <alignment horizontal="center" vertical="center"/>
    </xf>
    <xf numFmtId="0" fontId="52" fillId="16" borderId="10" xfId="18" applyFont="1" applyFill="1" applyBorder="1" applyAlignment="1">
      <alignment horizontal="center"/>
    </xf>
    <xf numFmtId="0" fontId="52" fillId="16" borderId="10" xfId="18" applyFont="1" applyFill="1" applyBorder="1" applyAlignment="1">
      <alignment horizontal="center" vertical="center"/>
    </xf>
    <xf numFmtId="0" fontId="52" fillId="16" borderId="40" xfId="18" applyFont="1" applyFill="1" applyBorder="1" applyAlignment="1">
      <alignment horizontal="center" vertical="center"/>
    </xf>
    <xf numFmtId="0" fontId="41" fillId="16" borderId="45" xfId="18" applyFont="1" applyFill="1" applyBorder="1"/>
    <xf numFmtId="0" fontId="41" fillId="16" borderId="46" xfId="18" applyFont="1" applyFill="1" applyBorder="1" applyAlignment="1">
      <alignment horizontal="center"/>
    </xf>
    <xf numFmtId="49" fontId="46" fillId="16" borderId="44" xfId="18" applyNumberFormat="1" applyFont="1" applyFill="1" applyBorder="1" applyAlignment="1">
      <alignment horizontal="center"/>
    </xf>
    <xf numFmtId="0" fontId="46" fillId="16" borderId="44" xfId="18" applyFont="1" applyFill="1" applyBorder="1" applyAlignment="1">
      <alignment horizontal="center"/>
    </xf>
    <xf numFmtId="0" fontId="41" fillId="16" borderId="44" xfId="18" applyFont="1" applyFill="1" applyBorder="1" applyAlignment="1">
      <alignment horizontal="center" vertical="center"/>
    </xf>
    <xf numFmtId="0" fontId="41" fillId="16" borderId="59" xfId="18" applyFont="1" applyFill="1" applyBorder="1" applyAlignment="1">
      <alignment horizontal="center" vertical="center"/>
    </xf>
    <xf numFmtId="0" fontId="41" fillId="16" borderId="74" xfId="18" applyFont="1" applyFill="1" applyBorder="1" applyAlignment="1">
      <alignment horizontal="center" vertical="center"/>
    </xf>
    <xf numFmtId="0" fontId="49" fillId="16" borderId="44" xfId="18" applyFont="1" applyFill="1" applyBorder="1" applyAlignment="1">
      <alignment horizontal="center" vertical="center"/>
    </xf>
    <xf numFmtId="1" fontId="49" fillId="16" borderId="44" xfId="18" applyNumberFormat="1" applyFont="1" applyFill="1" applyBorder="1" applyAlignment="1">
      <alignment horizontal="center" vertical="center"/>
    </xf>
    <xf numFmtId="1" fontId="41" fillId="16" borderId="44" xfId="18" applyNumberFormat="1" applyFont="1" applyFill="1" applyBorder="1" applyAlignment="1">
      <alignment horizontal="center" vertical="center"/>
    </xf>
    <xf numFmtId="49" fontId="49" fillId="16" borderId="43" xfId="18" applyNumberFormat="1" applyFont="1" applyFill="1" applyBorder="1" applyAlignment="1">
      <alignment horizontal="center" vertical="center" shrinkToFit="1"/>
    </xf>
    <xf numFmtId="49" fontId="80" fillId="16" borderId="22" xfId="18" applyNumberFormat="1" applyFont="1" applyFill="1" applyBorder="1" applyAlignment="1">
      <alignment horizontal="center" vertical="center"/>
    </xf>
    <xf numFmtId="49" fontId="80" fillId="16" borderId="22" xfId="18" applyNumberFormat="1" applyFont="1" applyFill="1" applyBorder="1" applyAlignment="1">
      <alignment horizontal="center" vertical="center" shrinkToFit="1"/>
    </xf>
    <xf numFmtId="0" fontId="41" fillId="16" borderId="22" xfId="18" applyFont="1" applyFill="1" applyBorder="1" applyAlignment="1">
      <alignment horizontal="center" vertical="center"/>
    </xf>
    <xf numFmtId="0" fontId="41" fillId="16" borderId="55" xfId="18" applyFont="1" applyFill="1" applyBorder="1" applyAlignment="1">
      <alignment horizontal="center" vertical="center"/>
    </xf>
    <xf numFmtId="0" fontId="41" fillId="16" borderId="49" xfId="18" applyFont="1" applyFill="1" applyBorder="1" applyAlignment="1">
      <alignment horizontal="center" vertical="center"/>
    </xf>
    <xf numFmtId="1" fontId="49" fillId="16" borderId="22" xfId="18" applyNumberFormat="1" applyFont="1" applyFill="1" applyBorder="1" applyAlignment="1">
      <alignment horizontal="center" vertical="center"/>
    </xf>
    <xf numFmtId="1" fontId="41" fillId="16" borderId="22" xfId="18" applyNumberFormat="1" applyFont="1" applyFill="1" applyBorder="1" applyAlignment="1">
      <alignment horizontal="center" vertical="center"/>
    </xf>
    <xf numFmtId="49" fontId="52" fillId="16" borderId="75" xfId="18" applyNumberFormat="1" applyFont="1" applyFill="1" applyBorder="1" applyAlignment="1">
      <alignment shrinkToFit="1"/>
    </xf>
    <xf numFmtId="0" fontId="52" fillId="16" borderId="25" xfId="18" applyFont="1" applyFill="1" applyBorder="1" applyAlignment="1">
      <alignment horizontal="center"/>
    </xf>
    <xf numFmtId="49" fontId="7" fillId="16" borderId="26" xfId="18" applyNumberFormat="1" applyFont="1" applyFill="1" applyBorder="1" applyAlignment="1">
      <alignment horizontal="center"/>
    </xf>
    <xf numFmtId="0" fontId="7" fillId="16" borderId="26" xfId="18" applyFont="1" applyFill="1" applyBorder="1" applyAlignment="1">
      <alignment horizontal="center"/>
    </xf>
    <xf numFmtId="0" fontId="52" fillId="16" borderId="26" xfId="18" applyFont="1" applyFill="1" applyBorder="1" applyAlignment="1">
      <alignment horizontal="center" vertical="center"/>
    </xf>
    <xf numFmtId="0" fontId="52" fillId="16" borderId="37" xfId="18" applyFont="1" applyFill="1" applyBorder="1" applyAlignment="1">
      <alignment horizontal="center" vertical="center"/>
    </xf>
    <xf numFmtId="1" fontId="52" fillId="16" borderId="57" xfId="18" applyNumberFormat="1" applyFont="1" applyFill="1" applyBorder="1" applyAlignment="1">
      <alignment horizontal="center" vertical="center"/>
    </xf>
    <xf numFmtId="0" fontId="52" fillId="16" borderId="35" xfId="18" applyFont="1" applyFill="1" applyBorder="1"/>
    <xf numFmtId="0" fontId="52" fillId="16" borderId="43" xfId="18" applyFont="1" applyFill="1" applyBorder="1" applyAlignment="1">
      <alignment horizontal="center"/>
    </xf>
    <xf numFmtId="49" fontId="79" fillId="16" borderId="22" xfId="18" applyNumberFormat="1" applyFont="1" applyFill="1" applyBorder="1" applyAlignment="1">
      <alignment horizontal="center" vertical="center"/>
    </xf>
    <xf numFmtId="0" fontId="79" fillId="16" borderId="22" xfId="18" applyFont="1" applyFill="1" applyBorder="1" applyAlignment="1">
      <alignment horizontal="center"/>
    </xf>
    <xf numFmtId="0" fontId="52" fillId="16" borderId="22" xfId="18" applyFont="1" applyFill="1" applyBorder="1" applyAlignment="1">
      <alignment horizontal="center" vertical="center"/>
    </xf>
    <xf numFmtId="0" fontId="52" fillId="16" borderId="55" xfId="18" applyFont="1" applyFill="1" applyBorder="1" applyAlignment="1">
      <alignment horizontal="center" vertical="center"/>
    </xf>
    <xf numFmtId="1" fontId="52" fillId="16" borderId="49" xfId="18" applyNumberFormat="1" applyFont="1" applyFill="1" applyBorder="1" applyAlignment="1">
      <alignment horizontal="center" vertical="center"/>
    </xf>
    <xf numFmtId="1" fontId="52" fillId="16" borderId="22" xfId="18" applyNumberFormat="1" applyFont="1" applyFill="1" applyBorder="1" applyAlignment="1">
      <alignment horizontal="center" vertical="center"/>
    </xf>
    <xf numFmtId="49" fontId="52" fillId="16" borderId="26" xfId="18" applyNumberFormat="1" applyFont="1" applyFill="1" applyBorder="1" applyAlignment="1">
      <alignment horizontal="center"/>
    </xf>
    <xf numFmtId="49" fontId="52" fillId="16" borderId="26" xfId="18" applyNumberFormat="1" applyFont="1" applyFill="1" applyBorder="1" applyAlignment="1">
      <alignment horizontal="center" vertical="center" shrinkToFit="1"/>
    </xf>
    <xf numFmtId="1" fontId="52" fillId="16" borderId="37" xfId="18" applyNumberFormat="1" applyFont="1" applyFill="1" applyBorder="1" applyAlignment="1">
      <alignment horizontal="center" vertical="center"/>
    </xf>
    <xf numFmtId="0" fontId="45" fillId="0" borderId="12" xfId="18" applyFont="1" applyBorder="1" applyAlignment="1">
      <alignment horizontal="center"/>
    </xf>
    <xf numFmtId="0" fontId="45" fillId="0" borderId="31" xfId="18" applyFont="1" applyBorder="1" applyAlignment="1">
      <alignment horizontal="center"/>
    </xf>
    <xf numFmtId="0" fontId="45" fillId="0" borderId="48" xfId="18" applyFont="1" applyBorder="1" applyAlignment="1">
      <alignment horizontal="center"/>
    </xf>
    <xf numFmtId="0" fontId="45" fillId="0" borderId="46" xfId="18" applyFont="1" applyBorder="1" applyAlignment="1">
      <alignment horizontal="center"/>
    </xf>
    <xf numFmtId="49" fontId="45" fillId="0" borderId="44" xfId="18" applyNumberFormat="1" applyFont="1" applyBorder="1" applyAlignment="1">
      <alignment horizontal="center"/>
    </xf>
    <xf numFmtId="0" fontId="45" fillId="0" borderId="44" xfId="18" applyFont="1" applyBorder="1" applyAlignment="1">
      <alignment horizontal="center"/>
    </xf>
    <xf numFmtId="0" fontId="45" fillId="0" borderId="59" xfId="18" applyFont="1" applyBorder="1" applyAlignment="1">
      <alignment horizontal="center"/>
    </xf>
    <xf numFmtId="49" fontId="51" fillId="0" borderId="75" xfId="18" applyNumberFormat="1" applyFont="1" applyBorder="1" applyAlignment="1">
      <alignment shrinkToFit="1"/>
    </xf>
    <xf numFmtId="0" fontId="51" fillId="0" borderId="26" xfId="18" applyFont="1" applyBorder="1" applyAlignment="1">
      <alignment horizontal="center"/>
    </xf>
    <xf numFmtId="0" fontId="51" fillId="0" borderId="37" xfId="18" applyFont="1" applyBorder="1" applyAlignment="1">
      <alignment horizontal="center"/>
    </xf>
    <xf numFmtId="0" fontId="51" fillId="0" borderId="25" xfId="18" applyFont="1" applyBorder="1" applyAlignment="1">
      <alignment horizontal="center"/>
    </xf>
    <xf numFmtId="0" fontId="51" fillId="0" borderId="25" xfId="18" applyFont="1" applyBorder="1" applyAlignment="1">
      <alignment horizontal="center" vertical="center"/>
    </xf>
    <xf numFmtId="1" fontId="45" fillId="0" borderId="18" xfId="18" applyNumberFormat="1" applyFont="1" applyBorder="1" applyAlignment="1">
      <alignment horizontal="center" vertical="center"/>
    </xf>
    <xf numFmtId="1" fontId="54" fillId="0" borderId="18" xfId="18" applyNumberFormat="1" applyFont="1" applyBorder="1" applyAlignment="1">
      <alignment horizontal="center"/>
    </xf>
    <xf numFmtId="0" fontId="45" fillId="0" borderId="134" xfId="18" applyFont="1" applyBorder="1" applyAlignment="1">
      <alignment horizontal="left"/>
    </xf>
    <xf numFmtId="0" fontId="51" fillId="0" borderId="44" xfId="18" applyFont="1" applyBorder="1" applyAlignment="1">
      <alignment horizontal="center"/>
    </xf>
    <xf numFmtId="1" fontId="51" fillId="0" borderId="44" xfId="18" applyNumberFormat="1" applyFont="1" applyBorder="1" applyAlignment="1">
      <alignment horizontal="center"/>
    </xf>
    <xf numFmtId="0" fontId="72" fillId="0" borderId="44" xfId="18" applyFont="1" applyBorder="1" applyAlignment="1">
      <alignment horizontal="center"/>
    </xf>
    <xf numFmtId="49" fontId="51" fillId="0" borderId="26" xfId="18" applyNumberFormat="1" applyFont="1" applyBorder="1" applyAlignment="1">
      <alignment horizontal="center" wrapText="1"/>
    </xf>
    <xf numFmtId="1" fontId="54" fillId="0" borderId="48" xfId="18" applyNumberFormat="1" applyFont="1" applyBorder="1" applyAlignment="1">
      <alignment horizontal="center"/>
    </xf>
    <xf numFmtId="0" fontId="45" fillId="0" borderId="30" xfId="0" applyFont="1" applyBorder="1" applyAlignment="1">
      <alignment horizontal="center" vertical="center"/>
    </xf>
    <xf numFmtId="49" fontId="5" fillId="16" borderId="26" xfId="18" applyNumberFormat="1" applyFont="1" applyFill="1" applyBorder="1" applyAlignment="1">
      <alignment horizontal="center" vertical="center" shrinkToFit="1"/>
    </xf>
    <xf numFmtId="49" fontId="16" fillId="0" borderId="20" xfId="0" applyNumberFormat="1" applyFont="1" applyBorder="1" applyAlignment="1">
      <alignment horizontal="left" vertical="center" shrinkToFit="1"/>
    </xf>
    <xf numFmtId="49" fontId="3" fillId="0" borderId="29" xfId="0" applyNumberFormat="1" applyFont="1" applyBorder="1" applyAlignment="1">
      <alignment horizontal="left" vertical="top" wrapText="1" shrinkToFit="1"/>
    </xf>
    <xf numFmtId="1" fontId="14" fillId="0" borderId="45" xfId="20" applyNumberFormat="1" applyFont="1" applyBorder="1" applyAlignment="1">
      <alignment horizontal="center" vertical="center"/>
    </xf>
    <xf numFmtId="49" fontId="3" fillId="16" borderId="21" xfId="20" applyNumberFormat="1" applyFont="1" applyFill="1" applyBorder="1" applyAlignment="1">
      <alignment horizontal="center" vertical="center"/>
    </xf>
    <xf numFmtId="49" fontId="3" fillId="16" borderId="48" xfId="20" applyNumberFormat="1" applyFont="1" applyFill="1" applyBorder="1" applyAlignment="1">
      <alignment horizontal="center" vertical="center"/>
    </xf>
    <xf numFmtId="49" fontId="3" fillId="16" borderId="40" xfId="20" applyNumberFormat="1" applyFont="1" applyFill="1" applyBorder="1" applyAlignment="1">
      <alignment horizontal="center" vertical="center"/>
    </xf>
    <xf numFmtId="49" fontId="3" fillId="16" borderId="46" xfId="20" applyNumberFormat="1" applyFont="1" applyFill="1" applyBorder="1" applyAlignment="1">
      <alignment horizontal="left" vertical="center" wrapText="1"/>
    </xf>
    <xf numFmtId="49" fontId="3" fillId="16" borderId="59" xfId="20" applyNumberFormat="1" applyFont="1" applyFill="1" applyBorder="1" applyAlignment="1">
      <alignment horizontal="center" vertical="center"/>
    </xf>
    <xf numFmtId="49" fontId="50" fillId="0" borderId="12" xfId="20" applyNumberFormat="1" applyFont="1" applyBorder="1" applyAlignment="1">
      <alignment vertical="center" wrapText="1"/>
    </xf>
    <xf numFmtId="49" fontId="50" fillId="0" borderId="21" xfId="20" applyNumberFormat="1" applyFont="1" applyBorder="1" applyAlignment="1">
      <alignment vertical="center" wrapText="1"/>
    </xf>
    <xf numFmtId="1" fontId="41" fillId="16" borderId="18" xfId="0" applyNumberFormat="1" applyFont="1" applyFill="1" applyBorder="1" applyAlignment="1">
      <alignment horizontal="center"/>
    </xf>
    <xf numFmtId="49" fontId="13" fillId="0" borderId="29" xfId="20" applyNumberFormat="1" applyFont="1" applyBorder="1" applyAlignment="1">
      <alignment vertical="center" wrapText="1"/>
    </xf>
    <xf numFmtId="49" fontId="13" fillId="0" borderId="21" xfId="20" applyNumberFormat="1" applyFont="1" applyBorder="1" applyAlignment="1">
      <alignment horizontal="center" vertical="center"/>
    </xf>
    <xf numFmtId="49" fontId="13" fillId="0" borderId="48" xfId="20" applyNumberFormat="1" applyFont="1" applyBorder="1" applyAlignment="1">
      <alignment horizontal="center" vertical="center"/>
    </xf>
    <xf numFmtId="49" fontId="13" fillId="0" borderId="40" xfId="20" applyNumberFormat="1" applyFont="1" applyBorder="1" applyAlignment="1">
      <alignment horizontal="center" vertical="center"/>
    </xf>
    <xf numFmtId="1" fontId="51" fillId="0" borderId="0" xfId="0" applyNumberFormat="1" applyFont="1" applyAlignment="1">
      <alignment horizontal="right"/>
    </xf>
    <xf numFmtId="49" fontId="14" fillId="0" borderId="48" xfId="0" applyNumberFormat="1" applyFont="1" applyBorder="1" applyAlignment="1">
      <alignment horizontal="center" vertical="center" shrinkToFit="1"/>
    </xf>
    <xf numFmtId="49" fontId="14" fillId="0" borderId="40" xfId="0" applyNumberFormat="1" applyFont="1" applyBorder="1" applyAlignment="1">
      <alignment horizontal="center" vertical="center" shrinkToFit="1"/>
    </xf>
    <xf numFmtId="1" fontId="84" fillId="0" borderId="18" xfId="0" applyNumberFormat="1" applyFont="1" applyBorder="1" applyAlignment="1">
      <alignment horizontal="center" vertical="center"/>
    </xf>
    <xf numFmtId="0" fontId="54" fillId="0" borderId="18" xfId="18" applyFont="1" applyBorder="1" applyAlignment="1">
      <alignment horizontal="center" vertical="center"/>
    </xf>
    <xf numFmtId="49" fontId="14" fillId="0" borderId="0" xfId="20" applyNumberFormat="1" applyFont="1" applyAlignment="1">
      <alignment vertical="center" wrapText="1"/>
    </xf>
    <xf numFmtId="49" fontId="14" fillId="0" borderId="0" xfId="20" applyNumberFormat="1" applyFont="1" applyAlignment="1">
      <alignment horizontal="center" vertical="center"/>
    </xf>
    <xf numFmtId="1" fontId="14" fillId="0" borderId="0" xfId="20" applyNumberFormat="1" applyFont="1" applyAlignment="1">
      <alignment horizontal="center" vertical="center"/>
    </xf>
    <xf numFmtId="49" fontId="13" fillId="0" borderId="0" xfId="20" applyNumberFormat="1" applyFont="1" applyAlignment="1">
      <alignment horizontal="center" vertical="center"/>
    </xf>
    <xf numFmtId="1" fontId="5" fillId="0" borderId="0" xfId="0" applyNumberFormat="1" applyFont="1" applyAlignment="1">
      <alignment horizontal="right"/>
    </xf>
    <xf numFmtId="0" fontId="5" fillId="0" borderId="0" xfId="20" applyFont="1" applyAlignment="1">
      <alignment vertical="center"/>
    </xf>
    <xf numFmtId="1" fontId="51" fillId="0" borderId="0" xfId="0" applyNumberFormat="1" applyFont="1" applyAlignment="1">
      <alignment horizontal="right" vertical="center"/>
    </xf>
    <xf numFmtId="1" fontId="51" fillId="0" borderId="0" xfId="0" applyNumberFormat="1" applyFont="1" applyAlignment="1">
      <alignment vertical="center"/>
    </xf>
    <xf numFmtId="1" fontId="52" fillId="0" borderId="0" xfId="0" applyNumberFormat="1" applyFont="1" applyAlignment="1">
      <alignment horizontal="right" vertical="center"/>
    </xf>
    <xf numFmtId="0" fontId="52" fillId="0" borderId="0" xfId="0" applyFont="1" applyAlignment="1">
      <alignment horizontal="right"/>
    </xf>
    <xf numFmtId="1" fontId="52" fillId="0" borderId="0" xfId="0" applyNumberFormat="1" applyFont="1" applyAlignment="1">
      <alignment horizontal="right"/>
    </xf>
    <xf numFmtId="1" fontId="13" fillId="0" borderId="50" xfId="20" applyNumberFormat="1" applyFont="1" applyBorder="1" applyAlignment="1">
      <alignment horizontal="center" vertical="center"/>
    </xf>
    <xf numFmtId="49" fontId="13" fillId="0" borderId="77" xfId="20" applyNumberFormat="1" applyFont="1" applyBorder="1" applyAlignment="1">
      <alignment vertical="center" wrapText="1"/>
    </xf>
    <xf numFmtId="49" fontId="3" fillId="16" borderId="12" xfId="20" applyNumberFormat="1" applyFont="1" applyFill="1" applyBorder="1" applyAlignment="1">
      <alignment vertical="center" wrapText="1"/>
    </xf>
    <xf numFmtId="1" fontId="45" fillId="16" borderId="10" xfId="0" applyNumberFormat="1" applyFont="1" applyFill="1" applyBorder="1" applyAlignment="1">
      <alignment horizontal="center" vertical="center"/>
    </xf>
    <xf numFmtId="1" fontId="45" fillId="16" borderId="77" xfId="0" applyNumberFormat="1" applyFont="1" applyFill="1" applyBorder="1" applyAlignment="1">
      <alignment horizontal="center" vertical="center"/>
    </xf>
    <xf numFmtId="1" fontId="45" fillId="16" borderId="11" xfId="0" applyNumberFormat="1" applyFont="1" applyFill="1" applyBorder="1" applyAlignment="1">
      <alignment horizontal="center" vertical="center"/>
    </xf>
    <xf numFmtId="49" fontId="3" fillId="16" borderId="21" xfId="20" applyNumberFormat="1" applyFont="1" applyFill="1" applyBorder="1" applyAlignment="1">
      <alignment vertical="center"/>
    </xf>
    <xf numFmtId="49" fontId="3" fillId="16" borderId="48" xfId="20" applyNumberFormat="1" applyFont="1" applyFill="1" applyBorder="1" applyAlignment="1">
      <alignment vertical="center"/>
    </xf>
    <xf numFmtId="49" fontId="14" fillId="0" borderId="21" xfId="20" applyNumberFormat="1" applyFont="1" applyBorder="1" applyAlignment="1">
      <alignment vertical="center" wrapText="1"/>
    </xf>
    <xf numFmtId="1" fontId="3" fillId="16" borderId="77" xfId="0" applyNumberFormat="1" applyFont="1" applyFill="1" applyBorder="1" applyAlignment="1">
      <alignment horizontal="center" vertical="center"/>
    </xf>
    <xf numFmtId="49" fontId="5" fillId="0" borderId="29" xfId="20" applyNumberFormat="1" applyFont="1" applyBorder="1" applyAlignment="1">
      <alignment vertical="center" wrapText="1"/>
    </xf>
    <xf numFmtId="49" fontId="5" fillId="0" borderId="12" xfId="20" applyNumberFormat="1" applyFont="1" applyBorder="1" applyAlignment="1">
      <alignment horizontal="center" vertical="center" wrapText="1"/>
    </xf>
    <xf numFmtId="49" fontId="5" fillId="0" borderId="21" xfId="20" applyNumberFormat="1" applyFont="1" applyBorder="1" applyAlignment="1">
      <alignment horizontal="center" vertical="center"/>
    </xf>
    <xf numFmtId="1" fontId="3" fillId="16" borderId="11" xfId="0" applyNumberFormat="1" applyFont="1" applyFill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1" fontId="14" fillId="0" borderId="77" xfId="20" applyNumberFormat="1" applyFont="1" applyBorder="1" applyAlignment="1">
      <alignment horizontal="center"/>
    </xf>
    <xf numFmtId="1" fontId="14" fillId="0" borderId="12" xfId="20" applyNumberFormat="1" applyFont="1" applyBorder="1" applyAlignment="1">
      <alignment horizontal="center"/>
    </xf>
    <xf numFmtId="49" fontId="3" fillId="18" borderId="18" xfId="0" applyNumberFormat="1" applyFont="1" applyFill="1" applyBorder="1" applyAlignment="1">
      <alignment horizontal="center" vertical="center" shrinkToFit="1"/>
    </xf>
    <xf numFmtId="1" fontId="3" fillId="18" borderId="18" xfId="0" applyNumberFormat="1" applyFont="1" applyFill="1" applyBorder="1" applyAlignment="1">
      <alignment horizontal="center" vertical="center"/>
    </xf>
    <xf numFmtId="0" fontId="39" fillId="18" borderId="29" xfId="0" applyFont="1" applyFill="1" applyBorder="1"/>
    <xf numFmtId="49" fontId="55" fillId="18" borderId="12" xfId="0" applyNumberFormat="1" applyFont="1" applyFill="1" applyBorder="1" applyAlignment="1">
      <alignment horizontal="center" vertical="center" shrinkToFit="1"/>
    </xf>
    <xf numFmtId="49" fontId="55" fillId="18" borderId="21" xfId="0" applyNumberFormat="1" applyFont="1" applyFill="1" applyBorder="1" applyAlignment="1">
      <alignment horizontal="center" vertical="center" shrinkToFit="1"/>
    </xf>
    <xf numFmtId="1" fontId="55" fillId="18" borderId="29" xfId="0" applyNumberFormat="1" applyFont="1" applyFill="1" applyBorder="1" applyAlignment="1">
      <alignment horizontal="center" vertical="center"/>
    </xf>
    <xf numFmtId="1" fontId="55" fillId="18" borderId="12" xfId="0" applyNumberFormat="1" applyFont="1" applyFill="1" applyBorder="1" applyAlignment="1">
      <alignment horizontal="center" vertical="center"/>
    </xf>
    <xf numFmtId="1" fontId="16" fillId="18" borderId="12" xfId="0" applyNumberFormat="1" applyFont="1" applyFill="1" applyBorder="1" applyAlignment="1">
      <alignment horizontal="center" vertical="center"/>
    </xf>
    <xf numFmtId="1" fontId="16" fillId="18" borderId="21" xfId="0" applyNumberFormat="1" applyFont="1" applyFill="1" applyBorder="1" applyAlignment="1">
      <alignment horizontal="center" vertical="center"/>
    </xf>
    <xf numFmtId="1" fontId="16" fillId="18" borderId="18" xfId="0" applyNumberFormat="1" applyFont="1" applyFill="1" applyBorder="1" applyAlignment="1">
      <alignment horizontal="center" vertical="center"/>
    </xf>
    <xf numFmtId="1" fontId="16" fillId="18" borderId="48" xfId="0" applyNumberFormat="1" applyFont="1" applyFill="1" applyBorder="1" applyAlignment="1">
      <alignment horizontal="center" vertical="center"/>
    </xf>
    <xf numFmtId="1" fontId="14" fillId="0" borderId="22" xfId="20" applyNumberFormat="1" applyFont="1" applyBorder="1" applyAlignment="1">
      <alignment horizontal="center" vertical="center"/>
    </xf>
    <xf numFmtId="1" fontId="16" fillId="0" borderId="64" xfId="0" applyNumberFormat="1" applyFont="1" applyBorder="1" applyAlignment="1">
      <alignment horizontal="center" vertical="center"/>
    </xf>
    <xf numFmtId="1" fontId="5" fillId="0" borderId="20" xfId="0" applyNumberFormat="1" applyFont="1" applyBorder="1" applyAlignment="1">
      <alignment horizontal="center" vertical="center"/>
    </xf>
    <xf numFmtId="0" fontId="45" fillId="0" borderId="12" xfId="0" applyFont="1" applyBorder="1" applyAlignment="1">
      <alignment horizontal="center"/>
    </xf>
    <xf numFmtId="0" fontId="45" fillId="0" borderId="50" xfId="18" applyFont="1" applyBorder="1" applyAlignment="1">
      <alignment horizontal="center"/>
    </xf>
    <xf numFmtId="1" fontId="14" fillId="0" borderId="43" xfId="20" applyNumberFormat="1" applyFont="1" applyBorder="1" applyAlignment="1">
      <alignment horizontal="center" vertical="center"/>
    </xf>
    <xf numFmtId="1" fontId="45" fillId="0" borderId="48" xfId="18" applyNumberFormat="1" applyFont="1" applyBorder="1" applyAlignment="1">
      <alignment horizontal="center" vertical="center"/>
    </xf>
    <xf numFmtId="0" fontId="45" fillId="18" borderId="10" xfId="0" applyFont="1" applyFill="1" applyBorder="1" applyAlignment="1">
      <alignment horizontal="center"/>
    </xf>
    <xf numFmtId="0" fontId="39" fillId="0" borderId="43" xfId="0" applyFont="1" applyBorder="1"/>
    <xf numFmtId="49" fontId="84" fillId="18" borderId="18" xfId="0" applyNumberFormat="1" applyFont="1" applyFill="1" applyBorder="1" applyAlignment="1">
      <alignment horizontal="center" vertical="center" shrinkToFit="1"/>
    </xf>
    <xf numFmtId="49" fontId="84" fillId="18" borderId="48" xfId="0" applyNumberFormat="1" applyFont="1" applyFill="1" applyBorder="1" applyAlignment="1">
      <alignment horizontal="center" vertical="center" shrinkToFit="1"/>
    </xf>
    <xf numFmtId="1" fontId="96" fillId="18" borderId="18" xfId="0" applyNumberFormat="1" applyFont="1" applyFill="1" applyBorder="1" applyAlignment="1">
      <alignment horizontal="center" vertical="center"/>
    </xf>
    <xf numFmtId="1" fontId="96" fillId="18" borderId="48" xfId="0" applyNumberFormat="1" applyFont="1" applyFill="1" applyBorder="1" applyAlignment="1">
      <alignment horizontal="center" vertical="center"/>
    </xf>
    <xf numFmtId="49" fontId="84" fillId="18" borderId="31" xfId="0" applyNumberFormat="1" applyFont="1" applyFill="1" applyBorder="1" applyAlignment="1">
      <alignment horizontal="left" vertical="center" shrinkToFit="1"/>
    </xf>
    <xf numFmtId="1" fontId="14" fillId="0" borderId="28" xfId="20" applyNumberFormat="1" applyFont="1" applyBorder="1" applyAlignment="1">
      <alignment horizontal="center" vertical="center"/>
    </xf>
    <xf numFmtId="1" fontId="14" fillId="0" borderId="32" xfId="20" applyNumberFormat="1" applyFont="1" applyBorder="1" applyAlignment="1">
      <alignment horizontal="center" vertical="center"/>
    </xf>
    <xf numFmtId="1" fontId="14" fillId="0" borderId="30" xfId="20" applyNumberFormat="1" applyFont="1" applyBorder="1" applyAlignment="1">
      <alignment horizontal="center" vertical="center"/>
    </xf>
    <xf numFmtId="1" fontId="13" fillId="0" borderId="32" xfId="20" applyNumberFormat="1" applyFont="1" applyBorder="1" applyAlignment="1">
      <alignment horizontal="center" vertical="center"/>
    </xf>
    <xf numFmtId="0" fontId="11" fillId="0" borderId="39" xfId="20" applyFont="1" applyBorder="1" applyAlignment="1">
      <alignment horizontal="center" vertical="center" textRotation="90"/>
    </xf>
    <xf numFmtId="1" fontId="14" fillId="0" borderId="13" xfId="20" applyNumberFormat="1" applyFont="1" applyBorder="1" applyAlignment="1">
      <alignment horizontal="center" vertical="center"/>
    </xf>
    <xf numFmtId="1" fontId="14" fillId="0" borderId="52" xfId="20" applyNumberFormat="1" applyFont="1" applyBorder="1" applyAlignment="1">
      <alignment horizontal="center" vertical="center"/>
    </xf>
    <xf numFmtId="1" fontId="14" fillId="0" borderId="51" xfId="20" applyNumberFormat="1" applyFont="1" applyBorder="1" applyAlignment="1">
      <alignment horizontal="center" vertical="center"/>
    </xf>
    <xf numFmtId="1" fontId="13" fillId="0" borderId="70" xfId="20" applyNumberFormat="1" applyFont="1" applyBorder="1" applyAlignment="1">
      <alignment horizontal="center" vertical="center"/>
    </xf>
    <xf numFmtId="1" fontId="13" fillId="0" borderId="14" xfId="20" applyNumberFormat="1" applyFont="1" applyBorder="1" applyAlignment="1">
      <alignment horizontal="center" vertical="center"/>
    </xf>
    <xf numFmtId="1" fontId="45" fillId="16" borderId="28" xfId="0" applyNumberFormat="1" applyFont="1" applyFill="1" applyBorder="1" applyAlignment="1">
      <alignment horizontal="center" vertical="center"/>
    </xf>
    <xf numFmtId="1" fontId="45" fillId="16" borderId="30" xfId="0" applyNumberFormat="1" applyFont="1" applyFill="1" applyBorder="1" applyAlignment="1">
      <alignment horizontal="center" vertical="center"/>
    </xf>
    <xf numFmtId="1" fontId="45" fillId="16" borderId="45" xfId="0" applyNumberFormat="1" applyFont="1" applyFill="1" applyBorder="1" applyAlignment="1">
      <alignment horizontal="center" vertical="center"/>
    </xf>
    <xf numFmtId="1" fontId="3" fillId="16" borderId="28" xfId="0" applyNumberFormat="1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1" fontId="45" fillId="16" borderId="32" xfId="0" applyNumberFormat="1" applyFont="1" applyFill="1" applyBorder="1" applyAlignment="1">
      <alignment horizontal="center" vertical="center"/>
    </xf>
    <xf numFmtId="1" fontId="14" fillId="0" borderId="14" xfId="20" applyNumberFormat="1" applyFont="1" applyBorder="1" applyAlignment="1">
      <alignment horizontal="center" vertical="center"/>
    </xf>
    <xf numFmtId="49" fontId="14" fillId="0" borderId="18" xfId="0" applyNumberFormat="1" applyFont="1" applyBorder="1" applyAlignment="1">
      <alignment horizontal="center" vertical="center" shrinkToFit="1"/>
    </xf>
    <xf numFmtId="0" fontId="3" fillId="0" borderId="29" xfId="0" applyFont="1" applyBorder="1" applyAlignment="1">
      <alignment vertical="center"/>
    </xf>
    <xf numFmtId="1" fontId="3" fillId="0" borderId="44" xfId="18" applyNumberFormat="1" applyFont="1" applyBorder="1" applyAlignment="1">
      <alignment horizontal="center" vertical="center"/>
    </xf>
    <xf numFmtId="0" fontId="3" fillId="0" borderId="50" xfId="18" applyFont="1" applyBorder="1" applyAlignment="1">
      <alignment horizontal="center" vertical="center"/>
    </xf>
    <xf numFmtId="1" fontId="88" fillId="0" borderId="58" xfId="0" applyNumberFormat="1" applyFont="1" applyBorder="1" applyAlignment="1">
      <alignment horizontal="center" vertical="center"/>
    </xf>
    <xf numFmtId="0" fontId="84" fillId="0" borderId="0" xfId="0" applyFont="1" applyAlignment="1">
      <alignment vertical="center"/>
    </xf>
    <xf numFmtId="0" fontId="84" fillId="0" borderId="31" xfId="0" applyFont="1" applyBorder="1" applyAlignment="1">
      <alignment horizontal="left" vertical="center" wrapText="1"/>
    </xf>
    <xf numFmtId="49" fontId="84" fillId="0" borderId="18" xfId="0" applyNumberFormat="1" applyFont="1" applyBorder="1" applyAlignment="1">
      <alignment horizontal="center" vertical="center" shrinkToFit="1"/>
    </xf>
    <xf numFmtId="0" fontId="84" fillId="0" borderId="48" xfId="0" applyFont="1" applyBorder="1" applyAlignment="1">
      <alignment horizontal="center" vertical="center" shrinkToFit="1"/>
    </xf>
    <xf numFmtId="0" fontId="95" fillId="0" borderId="50" xfId="0" applyFont="1" applyBorder="1" applyAlignment="1">
      <alignment horizontal="center" vertical="center"/>
    </xf>
    <xf numFmtId="0" fontId="95" fillId="0" borderId="18" xfId="0" applyFont="1" applyBorder="1" applyAlignment="1">
      <alignment horizontal="center" vertical="center"/>
    </xf>
    <xf numFmtId="0" fontId="95" fillId="0" borderId="22" xfId="0" applyFont="1" applyBorder="1" applyAlignment="1">
      <alignment horizontal="center" vertical="center"/>
    </xf>
    <xf numFmtId="1" fontId="95" fillId="0" borderId="18" xfId="0" applyNumberFormat="1" applyFont="1" applyBorder="1" applyAlignment="1">
      <alignment horizontal="center"/>
    </xf>
    <xf numFmtId="0" fontId="84" fillId="0" borderId="18" xfId="0" applyFont="1" applyBorder="1" applyAlignment="1">
      <alignment vertical="center"/>
    </xf>
    <xf numFmtId="49" fontId="84" fillId="0" borderId="33" xfId="0" applyNumberFormat="1" applyFont="1" applyBorder="1" applyAlignment="1">
      <alignment horizontal="left" vertical="center" wrapText="1" shrinkToFit="1"/>
    </xf>
    <xf numFmtId="49" fontId="84" fillId="0" borderId="10" xfId="0" applyNumberFormat="1" applyFont="1" applyBorder="1" applyAlignment="1">
      <alignment horizontal="center" vertical="center" shrinkToFit="1"/>
    </xf>
    <xf numFmtId="0" fontId="84" fillId="0" borderId="32" xfId="0" applyFont="1" applyBorder="1" applyAlignment="1">
      <alignment horizontal="center" vertical="center" shrinkToFit="1"/>
    </xf>
    <xf numFmtId="0" fontId="95" fillId="0" borderId="33" xfId="0" applyFont="1" applyBorder="1" applyAlignment="1">
      <alignment horizontal="center" vertical="center"/>
    </xf>
    <xf numFmtId="0" fontId="95" fillId="0" borderId="10" xfId="0" applyFont="1" applyBorder="1" applyAlignment="1">
      <alignment horizontal="center" vertical="center"/>
    </xf>
    <xf numFmtId="1" fontId="95" fillId="0" borderId="10" xfId="0" applyNumberFormat="1" applyFont="1" applyBorder="1" applyAlignment="1">
      <alignment horizontal="center" vertical="center"/>
    </xf>
    <xf numFmtId="1" fontId="95" fillId="0" borderId="10" xfId="0" applyNumberFormat="1" applyFont="1" applyBorder="1" applyAlignment="1">
      <alignment horizontal="center"/>
    </xf>
    <xf numFmtId="0" fontId="84" fillId="0" borderId="10" xfId="0" applyFont="1" applyBorder="1" applyAlignment="1">
      <alignment vertical="center"/>
    </xf>
    <xf numFmtId="0" fontId="84" fillId="0" borderId="40" xfId="0" applyFont="1" applyBorder="1" applyAlignment="1">
      <alignment vertical="center"/>
    </xf>
    <xf numFmtId="1" fontId="88" fillId="0" borderId="76" xfId="0" applyNumberFormat="1" applyFont="1" applyBorder="1" applyAlignment="1">
      <alignment horizontal="center" vertical="center"/>
    </xf>
    <xf numFmtId="49" fontId="96" fillId="0" borderId="25" xfId="0" applyNumberFormat="1" applyFont="1" applyBorder="1" applyAlignment="1">
      <alignment horizontal="left" vertical="center" shrinkToFit="1"/>
    </xf>
    <xf numFmtId="49" fontId="96" fillId="0" borderId="26" xfId="0" applyNumberFormat="1" applyFont="1" applyBorder="1" applyAlignment="1">
      <alignment horizontal="center" vertical="center" shrinkToFit="1"/>
    </xf>
    <xf numFmtId="0" fontId="96" fillId="0" borderId="37" xfId="0" applyFont="1" applyBorder="1" applyAlignment="1">
      <alignment horizontal="center" vertical="center" shrinkToFit="1"/>
    </xf>
    <xf numFmtId="1" fontId="96" fillId="0" borderId="57" xfId="0" applyNumberFormat="1" applyFont="1" applyBorder="1" applyAlignment="1">
      <alignment horizontal="center" vertical="center"/>
    </xf>
    <xf numFmtId="1" fontId="96" fillId="0" borderId="58" xfId="0" applyNumberFormat="1" applyFont="1" applyBorder="1" applyAlignment="1">
      <alignment horizontal="center" vertical="center"/>
    </xf>
    <xf numFmtId="1" fontId="88" fillId="0" borderId="39" xfId="0" applyNumberFormat="1" applyFont="1" applyBorder="1" applyAlignment="1">
      <alignment horizontal="center" vertical="center"/>
    </xf>
    <xf numFmtId="1" fontId="84" fillId="0" borderId="22" xfId="0" applyNumberFormat="1" applyFont="1" applyBorder="1" applyAlignment="1">
      <alignment horizontal="center" vertical="center"/>
    </xf>
    <xf numFmtId="1" fontId="96" fillId="0" borderId="22" xfId="0" applyNumberFormat="1" applyFont="1" applyBorder="1" applyAlignment="1">
      <alignment horizontal="center" vertical="center"/>
    </xf>
    <xf numFmtId="1" fontId="96" fillId="0" borderId="55" xfId="0" applyNumberFormat="1" applyFont="1" applyBorder="1" applyAlignment="1">
      <alignment horizontal="center" vertical="center"/>
    </xf>
    <xf numFmtId="1" fontId="84" fillId="0" borderId="63" xfId="0" applyNumberFormat="1" applyFont="1" applyBorder="1" applyAlignment="1">
      <alignment horizontal="center" vertical="center"/>
    </xf>
    <xf numFmtId="49" fontId="84" fillId="0" borderId="31" xfId="0" applyNumberFormat="1" applyFont="1" applyBorder="1" applyAlignment="1">
      <alignment horizontal="left" vertical="center" shrinkToFit="1"/>
    </xf>
    <xf numFmtId="49" fontId="84" fillId="0" borderId="48" xfId="0" applyNumberFormat="1" applyFont="1" applyBorder="1" applyAlignment="1">
      <alignment horizontal="center" vertical="center" shrinkToFit="1"/>
    </xf>
    <xf numFmtId="1" fontId="84" fillId="0" borderId="50" xfId="0" applyNumberFormat="1" applyFont="1" applyBorder="1" applyAlignment="1">
      <alignment horizontal="center" vertical="center"/>
    </xf>
    <xf numFmtId="1" fontId="84" fillId="0" borderId="48" xfId="0" applyNumberFormat="1" applyFont="1" applyBorder="1" applyAlignment="1">
      <alignment horizontal="center" vertical="center"/>
    </xf>
    <xf numFmtId="1" fontId="84" fillId="0" borderId="17" xfId="0" applyNumberFormat="1" applyFont="1" applyBorder="1" applyAlignment="1">
      <alignment horizontal="center" vertical="center"/>
    </xf>
    <xf numFmtId="1" fontId="84" fillId="0" borderId="18" xfId="0" applyNumberFormat="1" applyFont="1" applyBorder="1" applyAlignment="1">
      <alignment horizontal="center" vertical="center" shrinkToFit="1"/>
    </xf>
    <xf numFmtId="1" fontId="84" fillId="0" borderId="48" xfId="0" applyNumberFormat="1" applyFont="1" applyBorder="1" applyAlignment="1">
      <alignment horizontal="center" vertical="center" shrinkToFit="1"/>
    </xf>
    <xf numFmtId="1" fontId="96" fillId="0" borderId="18" xfId="0" applyNumberFormat="1" applyFont="1" applyBorder="1" applyAlignment="1">
      <alignment horizontal="center" vertical="center"/>
    </xf>
    <xf numFmtId="1" fontId="96" fillId="0" borderId="48" xfId="0" applyNumberFormat="1" applyFont="1" applyBorder="1" applyAlignment="1">
      <alignment horizontal="center" vertical="center"/>
    </xf>
    <xf numFmtId="1" fontId="96" fillId="0" borderId="50" xfId="0" applyNumberFormat="1" applyFont="1" applyBorder="1" applyAlignment="1">
      <alignment horizontal="center" vertical="center"/>
    </xf>
    <xf numFmtId="1" fontId="45" fillId="0" borderId="18" xfId="18" applyNumberFormat="1" applyFont="1" applyBorder="1" applyAlignment="1">
      <alignment horizontal="center" vertical="top"/>
    </xf>
    <xf numFmtId="1" fontId="5" fillId="0" borderId="21" xfId="18" applyNumberFormat="1" applyFont="1" applyBorder="1" applyAlignment="1">
      <alignment horizontal="center" vertical="center"/>
    </xf>
    <xf numFmtId="1" fontId="45" fillId="0" borderId="21" xfId="18" applyNumberFormat="1" applyFont="1" applyBorder="1"/>
    <xf numFmtId="0" fontId="51" fillId="0" borderId="26" xfId="18" applyFont="1" applyBorder="1" applyAlignment="1">
      <alignment horizontal="center" wrapText="1"/>
    </xf>
    <xf numFmtId="0" fontId="45" fillId="0" borderId="42" xfId="18" applyFont="1" applyBorder="1"/>
    <xf numFmtId="0" fontId="45" fillId="0" borderId="36" xfId="18" applyFont="1" applyBorder="1" applyAlignment="1">
      <alignment horizontal="center"/>
    </xf>
    <xf numFmtId="0" fontId="45" fillId="0" borderId="41" xfId="18" applyFont="1" applyBorder="1" applyAlignment="1">
      <alignment horizontal="center"/>
    </xf>
    <xf numFmtId="0" fontId="45" fillId="0" borderId="66" xfId="18" applyFont="1" applyBorder="1" applyAlignment="1">
      <alignment horizontal="center"/>
    </xf>
    <xf numFmtId="0" fontId="45" fillId="0" borderId="36" xfId="18" applyFont="1" applyBorder="1" applyAlignment="1">
      <alignment horizontal="center" vertical="center"/>
    </xf>
    <xf numFmtId="0" fontId="45" fillId="0" borderId="41" xfId="18" applyFont="1" applyBorder="1" applyAlignment="1">
      <alignment horizontal="center" vertical="center"/>
    </xf>
    <xf numFmtId="1" fontId="45" fillId="0" borderId="41" xfId="18" applyNumberFormat="1" applyFont="1" applyBorder="1" applyAlignment="1">
      <alignment horizontal="center" vertical="center"/>
    </xf>
    <xf numFmtId="0" fontId="51" fillId="0" borderId="37" xfId="18" applyFont="1" applyBorder="1" applyAlignment="1">
      <alignment horizontal="center" wrapText="1"/>
    </xf>
    <xf numFmtId="49" fontId="45" fillId="0" borderId="41" xfId="18" applyNumberFormat="1" applyFont="1" applyBorder="1" applyAlignment="1">
      <alignment horizontal="center" wrapText="1"/>
    </xf>
    <xf numFmtId="1" fontId="45" fillId="0" borderId="16" xfId="18" applyNumberFormat="1" applyFont="1" applyBorder="1"/>
    <xf numFmtId="49" fontId="86" fillId="0" borderId="75" xfId="18" applyNumberFormat="1" applyFont="1" applyBorder="1" applyAlignment="1">
      <alignment shrinkToFit="1"/>
    </xf>
    <xf numFmtId="0" fontId="86" fillId="0" borderId="25" xfId="18" applyFont="1" applyBorder="1" applyAlignment="1">
      <alignment horizontal="center"/>
    </xf>
    <xf numFmtId="49" fontId="86" fillId="0" borderId="26" xfId="18" applyNumberFormat="1" applyFont="1" applyBorder="1" applyAlignment="1">
      <alignment horizontal="center" wrapText="1"/>
    </xf>
    <xf numFmtId="0" fontId="86" fillId="0" borderId="26" xfId="18" applyFont="1" applyBorder="1" applyAlignment="1">
      <alignment horizontal="center"/>
    </xf>
    <xf numFmtId="0" fontId="86" fillId="0" borderId="26" xfId="18" applyFont="1" applyBorder="1" applyAlignment="1">
      <alignment horizontal="center" wrapText="1"/>
    </xf>
    <xf numFmtId="0" fontId="86" fillId="0" borderId="37" xfId="18" applyFont="1" applyBorder="1" applyAlignment="1">
      <alignment horizontal="center" wrapText="1"/>
    </xf>
    <xf numFmtId="0" fontId="86" fillId="0" borderId="25" xfId="18" applyFont="1" applyBorder="1" applyAlignment="1">
      <alignment horizontal="center" vertical="center"/>
    </xf>
    <xf numFmtId="1" fontId="45" fillId="0" borderId="37" xfId="18" applyNumberFormat="1" applyFont="1" applyBorder="1"/>
    <xf numFmtId="1" fontId="3" fillId="0" borderId="21" xfId="18" applyNumberFormat="1" applyFont="1" applyBorder="1" applyAlignment="1">
      <alignment horizontal="center" vertical="center"/>
    </xf>
    <xf numFmtId="0" fontId="3" fillId="0" borderId="74" xfId="18" applyFont="1" applyBorder="1" applyAlignment="1">
      <alignment horizontal="center" vertical="center"/>
    </xf>
    <xf numFmtId="0" fontId="5" fillId="0" borderId="25" xfId="18" applyFont="1" applyBorder="1" applyAlignment="1">
      <alignment horizontal="center"/>
    </xf>
    <xf numFmtId="49" fontId="5" fillId="0" borderId="26" xfId="18" applyNumberFormat="1" applyFont="1" applyBorder="1" applyAlignment="1">
      <alignment horizontal="center"/>
    </xf>
    <xf numFmtId="0" fontId="5" fillId="0" borderId="26" xfId="18" applyFont="1" applyBorder="1" applyAlignment="1">
      <alignment horizontal="center"/>
    </xf>
    <xf numFmtId="0" fontId="5" fillId="0" borderId="37" xfId="18" applyFont="1" applyBorder="1" applyAlignment="1">
      <alignment horizontal="center"/>
    </xf>
    <xf numFmtId="0" fontId="5" fillId="0" borderId="57" xfId="18" applyFont="1" applyBorder="1" applyAlignment="1">
      <alignment horizontal="center" vertical="center"/>
    </xf>
    <xf numFmtId="0" fontId="3" fillId="0" borderId="55" xfId="18" applyFont="1" applyBorder="1" applyAlignment="1">
      <alignment horizontal="center"/>
    </xf>
    <xf numFmtId="0" fontId="3" fillId="0" borderId="49" xfId="18" applyFont="1" applyBorder="1" applyAlignment="1">
      <alignment horizontal="center" vertical="center"/>
    </xf>
    <xf numFmtId="0" fontId="3" fillId="0" borderId="22" xfId="18" applyFont="1" applyBorder="1" applyAlignment="1">
      <alignment horizontal="center" vertical="center"/>
    </xf>
    <xf numFmtId="1" fontId="14" fillId="0" borderId="22" xfId="18" applyNumberFormat="1" applyFont="1" applyBorder="1" applyAlignment="1">
      <alignment horizontal="center" vertical="center"/>
    </xf>
    <xf numFmtId="0" fontId="55" fillId="0" borderId="46" xfId="0" applyFont="1" applyBorder="1" applyAlignment="1">
      <alignment horizontal="left" vertical="center" wrapText="1" readingOrder="1"/>
    </xf>
    <xf numFmtId="0" fontId="55" fillId="0" borderId="29" xfId="0" applyFont="1" applyBorder="1" applyAlignment="1">
      <alignment horizontal="left" vertical="center" readingOrder="1"/>
    </xf>
    <xf numFmtId="0" fontId="43" fillId="0" borderId="44" xfId="0" applyFont="1" applyBorder="1" applyAlignment="1">
      <alignment horizontal="center" vertical="center"/>
    </xf>
    <xf numFmtId="0" fontId="58" fillId="0" borderId="44" xfId="0" applyFont="1" applyBorder="1" applyAlignment="1">
      <alignment horizontal="center" vertical="center"/>
    </xf>
    <xf numFmtId="1" fontId="59" fillId="0" borderId="44" xfId="0" applyNumberFormat="1" applyFont="1" applyBorder="1" applyAlignment="1">
      <alignment horizontal="center" vertical="center"/>
    </xf>
    <xf numFmtId="0" fontId="59" fillId="0" borderId="44" xfId="0" applyFont="1" applyBorder="1" applyAlignment="1">
      <alignment horizontal="center" vertical="center"/>
    </xf>
    <xf numFmtId="0" fontId="60" fillId="0" borderId="44" xfId="0" applyFont="1" applyBorder="1" applyAlignment="1">
      <alignment horizontal="center" vertical="center"/>
    </xf>
    <xf numFmtId="0" fontId="60" fillId="0" borderId="59" xfId="0" applyFont="1" applyBorder="1" applyAlignment="1">
      <alignment horizontal="center" vertical="center"/>
    </xf>
    <xf numFmtId="49" fontId="5" fillId="0" borderId="26" xfId="18" applyNumberFormat="1" applyFont="1" applyBorder="1" applyAlignment="1">
      <alignment horizontal="center" wrapText="1"/>
    </xf>
    <xf numFmtId="0" fontId="3" fillId="0" borderId="70" xfId="18" applyFont="1" applyBorder="1"/>
    <xf numFmtId="0" fontId="3" fillId="0" borderId="36" xfId="18" applyFont="1" applyBorder="1" applyAlignment="1">
      <alignment horizontal="center"/>
    </xf>
    <xf numFmtId="49" fontId="3" fillId="0" borderId="41" xfId="18" applyNumberFormat="1" applyFont="1" applyBorder="1" applyAlignment="1">
      <alignment horizontal="center" wrapText="1"/>
    </xf>
    <xf numFmtId="0" fontId="3" fillId="0" borderId="41" xfId="18" applyFont="1" applyBorder="1" applyAlignment="1">
      <alignment horizontal="center"/>
    </xf>
    <xf numFmtId="0" fontId="3" fillId="0" borderId="66" xfId="18" applyFont="1" applyBorder="1" applyAlignment="1">
      <alignment horizontal="center"/>
    </xf>
    <xf numFmtId="0" fontId="3" fillId="0" borderId="67" xfId="18" applyFont="1" applyBorder="1" applyAlignment="1">
      <alignment horizontal="center" vertical="center"/>
    </xf>
    <xf numFmtId="0" fontId="3" fillId="0" borderId="41" xfId="18" applyFont="1" applyBorder="1" applyAlignment="1">
      <alignment horizontal="center" vertical="center"/>
    </xf>
    <xf numFmtId="1" fontId="3" fillId="0" borderId="41" xfId="18" applyNumberFormat="1" applyFont="1" applyBorder="1" applyAlignment="1">
      <alignment horizontal="center" vertical="center"/>
    </xf>
    <xf numFmtId="0" fontId="3" fillId="0" borderId="25" xfId="18" applyFont="1" applyBorder="1" applyAlignment="1">
      <alignment horizontal="center"/>
    </xf>
    <xf numFmtId="49" fontId="3" fillId="0" borderId="26" xfId="18" applyNumberFormat="1" applyFont="1" applyBorder="1" applyAlignment="1">
      <alignment horizontal="center"/>
    </xf>
    <xf numFmtId="0" fontId="3" fillId="0" borderId="26" xfId="18" applyFont="1" applyBorder="1" applyAlignment="1">
      <alignment horizontal="center"/>
    </xf>
    <xf numFmtId="0" fontId="3" fillId="0" borderId="37" xfId="18" applyFont="1" applyBorder="1" applyAlignment="1">
      <alignment horizontal="center"/>
    </xf>
    <xf numFmtId="0" fontId="3" fillId="0" borderId="57" xfId="18" applyFont="1" applyBorder="1" applyAlignment="1">
      <alignment horizontal="center" vertical="center"/>
    </xf>
    <xf numFmtId="0" fontId="5" fillId="0" borderId="43" xfId="18" applyFont="1" applyBorder="1" applyAlignment="1">
      <alignment horizontal="center"/>
    </xf>
    <xf numFmtId="49" fontId="5" fillId="0" borderId="22" xfId="18" applyNumberFormat="1" applyFont="1" applyBorder="1" applyAlignment="1">
      <alignment horizontal="center"/>
    </xf>
    <xf numFmtId="0" fontId="5" fillId="0" borderId="22" xfId="18" applyFont="1" applyBorder="1" applyAlignment="1">
      <alignment horizontal="center"/>
    </xf>
    <xf numFmtId="0" fontId="5" fillId="0" borderId="55" xfId="18" applyFont="1" applyBorder="1" applyAlignment="1">
      <alignment horizontal="center"/>
    </xf>
    <xf numFmtId="0" fontId="5" fillId="0" borderId="49" xfId="18" applyFont="1" applyBorder="1" applyAlignment="1">
      <alignment horizontal="center" vertical="center"/>
    </xf>
    <xf numFmtId="0" fontId="5" fillId="0" borderId="33" xfId="18" applyFont="1" applyBorder="1" applyAlignment="1">
      <alignment horizontal="center"/>
    </xf>
    <xf numFmtId="49" fontId="5" fillId="0" borderId="10" xfId="18" applyNumberFormat="1" applyFont="1" applyBorder="1" applyAlignment="1">
      <alignment horizontal="center"/>
    </xf>
    <xf numFmtId="49" fontId="5" fillId="0" borderId="10" xfId="18" applyNumberFormat="1" applyFont="1" applyBorder="1" applyAlignment="1">
      <alignment horizontal="center" vertical="center" shrinkToFit="1"/>
    </xf>
    <xf numFmtId="0" fontId="5" fillId="0" borderId="10" xfId="18" applyFont="1" applyBorder="1" applyAlignment="1">
      <alignment horizontal="center"/>
    </xf>
    <xf numFmtId="0" fontId="5" fillId="0" borderId="40" xfId="18" applyFont="1" applyBorder="1" applyAlignment="1">
      <alignment horizontal="center"/>
    </xf>
    <xf numFmtId="1" fontId="5" fillId="0" borderId="11" xfId="18" applyNumberFormat="1" applyFont="1" applyBorder="1" applyAlignment="1">
      <alignment horizontal="center" vertical="center"/>
    </xf>
    <xf numFmtId="49" fontId="14" fillId="0" borderId="59" xfId="20" applyNumberFormat="1" applyFont="1" applyBorder="1" applyAlignment="1">
      <alignment horizontal="center" vertical="center"/>
    </xf>
    <xf numFmtId="1" fontId="13" fillId="0" borderId="21" xfId="20" applyNumberFormat="1" applyFont="1" applyBorder="1" applyAlignment="1">
      <alignment horizontal="center" vertical="center"/>
    </xf>
    <xf numFmtId="1" fontId="13" fillId="0" borderId="48" xfId="20" applyNumberFormat="1" applyFont="1" applyBorder="1" applyAlignment="1">
      <alignment horizontal="center" vertical="center"/>
    </xf>
    <xf numFmtId="1" fontId="13" fillId="0" borderId="40" xfId="2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49" fontId="84" fillId="0" borderId="29" xfId="20" applyNumberFormat="1" applyFont="1" applyBorder="1" applyAlignment="1">
      <alignment vertical="center" wrapText="1"/>
    </xf>
    <xf numFmtId="49" fontId="84" fillId="0" borderId="12" xfId="20" applyNumberFormat="1" applyFont="1" applyBorder="1" applyAlignment="1">
      <alignment horizontal="center" vertical="center" wrapText="1"/>
    </xf>
    <xf numFmtId="49" fontId="84" fillId="0" borderId="21" xfId="20" applyNumberFormat="1" applyFont="1" applyBorder="1" applyAlignment="1">
      <alignment horizontal="center" vertical="center"/>
    </xf>
    <xf numFmtId="49" fontId="84" fillId="0" borderId="31" xfId="20" applyNumberFormat="1" applyFont="1" applyBorder="1" applyAlignment="1">
      <alignment vertical="center" wrapText="1"/>
    </xf>
    <xf numFmtId="49" fontId="84" fillId="0" borderId="18" xfId="20" applyNumberFormat="1" applyFont="1" applyBorder="1" applyAlignment="1">
      <alignment horizontal="center" vertical="center" wrapText="1"/>
    </xf>
    <xf numFmtId="49" fontId="84" fillId="0" borderId="48" xfId="20" applyNumberFormat="1" applyFont="1" applyBorder="1" applyAlignment="1">
      <alignment horizontal="center" vertical="center"/>
    </xf>
    <xf numFmtId="1" fontId="84" fillId="0" borderId="50" xfId="20" applyNumberFormat="1" applyFont="1" applyBorder="1" applyAlignment="1">
      <alignment horizontal="center" vertical="center"/>
    </xf>
    <xf numFmtId="49" fontId="84" fillId="0" borderId="46" xfId="20" applyNumberFormat="1" applyFont="1" applyBorder="1" applyAlignment="1">
      <alignment horizontal="left" vertical="center" wrapText="1"/>
    </xf>
    <xf numFmtId="49" fontId="84" fillId="0" borderId="44" xfId="20" applyNumberFormat="1" applyFont="1" applyBorder="1" applyAlignment="1">
      <alignment horizontal="center" vertical="center" wrapText="1"/>
    </xf>
    <xf numFmtId="49" fontId="84" fillId="0" borderId="59" xfId="20" applyNumberFormat="1" applyFont="1" applyBorder="1" applyAlignment="1">
      <alignment horizontal="center" vertical="center"/>
    </xf>
    <xf numFmtId="49" fontId="13" fillId="0" borderId="43" xfId="20" applyNumberFormat="1" applyFont="1" applyBorder="1" applyAlignment="1">
      <alignment vertical="center" wrapText="1"/>
    </xf>
    <xf numFmtId="49" fontId="13" fillId="0" borderId="22" xfId="20" applyNumberFormat="1" applyFont="1" applyBorder="1" applyAlignment="1">
      <alignment horizontal="center" vertical="center" wrapText="1"/>
    </xf>
    <xf numFmtId="1" fontId="13" fillId="0" borderId="71" xfId="20" applyNumberFormat="1" applyFont="1" applyBorder="1" applyAlignment="1">
      <alignment horizontal="center" vertical="center"/>
    </xf>
    <xf numFmtId="1" fontId="13" fillId="0" borderId="47" xfId="2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49" fontId="14" fillId="0" borderId="22" xfId="0" applyNumberFormat="1" applyFont="1" applyBorder="1" applyAlignment="1">
      <alignment horizontal="center" vertical="center" shrinkToFit="1"/>
    </xf>
    <xf numFmtId="1" fontId="3" fillId="16" borderId="46" xfId="0" applyNumberFormat="1" applyFont="1" applyFill="1" applyBorder="1" applyAlignment="1">
      <alignment horizontal="center" vertical="center"/>
    </xf>
    <xf numFmtId="49" fontId="51" fillId="0" borderId="72" xfId="18" applyNumberFormat="1" applyFont="1" applyBorder="1" applyAlignment="1">
      <alignment shrinkToFit="1"/>
    </xf>
    <xf numFmtId="0" fontId="51" fillId="0" borderId="23" xfId="18" applyFont="1" applyBorder="1" applyAlignment="1">
      <alignment horizontal="center"/>
    </xf>
    <xf numFmtId="1" fontId="3" fillId="0" borderId="22" xfId="18" applyNumberFormat="1" applyFont="1" applyBorder="1" applyAlignment="1">
      <alignment horizontal="center" vertical="center"/>
    </xf>
    <xf numFmtId="1" fontId="98" fillId="0" borderId="81" xfId="20" applyNumberFormat="1" applyFont="1" applyBorder="1" applyAlignment="1">
      <alignment horizontal="center" vertical="center"/>
    </xf>
    <xf numFmtId="1" fontId="98" fillId="0" borderId="51" xfId="20" applyNumberFormat="1" applyFont="1" applyBorder="1" applyAlignment="1">
      <alignment horizontal="center" vertical="center"/>
    </xf>
    <xf numFmtId="49" fontId="84" fillId="0" borderId="30" xfId="20" applyNumberFormat="1" applyFont="1" applyBorder="1" applyAlignment="1">
      <alignment horizontal="center" vertical="center"/>
    </xf>
    <xf numFmtId="1" fontId="84" fillId="0" borderId="31" xfId="20" applyNumberFormat="1" applyFont="1" applyBorder="1" applyAlignment="1">
      <alignment horizontal="center" vertical="center"/>
    </xf>
    <xf numFmtId="49" fontId="14" fillId="0" borderId="30" xfId="0" applyNumberFormat="1" applyFont="1" applyBorder="1" applyAlignment="1">
      <alignment horizontal="center" vertical="center" shrinkToFit="1"/>
    </xf>
    <xf numFmtId="49" fontId="14" fillId="0" borderId="45" xfId="20" applyNumberFormat="1" applyFont="1" applyBorder="1" applyAlignment="1">
      <alignment horizontal="center" vertical="center"/>
    </xf>
    <xf numFmtId="49" fontId="90" fillId="16" borderId="31" xfId="0" applyNumberFormat="1" applyFont="1" applyFill="1" applyBorder="1" applyAlignment="1">
      <alignment horizontal="left" vertical="center" shrinkToFit="1"/>
    </xf>
    <xf numFmtId="49" fontId="90" fillId="16" borderId="18" xfId="0" applyNumberFormat="1" applyFont="1" applyFill="1" applyBorder="1" applyAlignment="1">
      <alignment horizontal="center" vertical="center" shrinkToFit="1"/>
    </xf>
    <xf numFmtId="49" fontId="13" fillId="0" borderId="44" xfId="20" applyNumberFormat="1" applyFont="1" applyBorder="1" applyAlignment="1">
      <alignment horizontal="center" vertical="center" wrapText="1"/>
    </xf>
    <xf numFmtId="49" fontId="13" fillId="0" borderId="35" xfId="20" applyNumberFormat="1" applyFont="1" applyBorder="1" applyAlignment="1">
      <alignment horizontal="center" vertical="center"/>
    </xf>
    <xf numFmtId="1" fontId="14" fillId="0" borderId="46" xfId="20" applyNumberFormat="1" applyFont="1" applyBorder="1" applyAlignment="1">
      <alignment horizontal="center" vertical="center"/>
    </xf>
    <xf numFmtId="1" fontId="13" fillId="0" borderId="59" xfId="20" applyNumberFormat="1" applyFont="1" applyBorder="1" applyAlignment="1">
      <alignment horizontal="center" vertical="center"/>
    </xf>
    <xf numFmtId="1" fontId="95" fillId="18" borderId="18" xfId="18" applyNumberFormat="1" applyFont="1" applyFill="1" applyBorder="1" applyAlignment="1">
      <alignment horizontal="center"/>
    </xf>
    <xf numFmtId="1" fontId="84" fillId="18" borderId="18" xfId="18" applyNumberFormat="1" applyFont="1" applyFill="1" applyBorder="1" applyAlignment="1">
      <alignment vertical="center"/>
    </xf>
    <xf numFmtId="1" fontId="14" fillId="0" borderId="48" xfId="20" applyNumberFormat="1" applyFont="1" applyBorder="1" applyAlignment="1">
      <alignment horizontal="center" vertical="center"/>
    </xf>
    <xf numFmtId="1" fontId="84" fillId="0" borderId="40" xfId="20" applyNumberFormat="1" applyFont="1" applyBorder="1" applyAlignment="1">
      <alignment horizontal="center" vertical="center"/>
    </xf>
    <xf numFmtId="1" fontId="84" fillId="0" borderId="21" xfId="20" applyNumberFormat="1" applyFont="1" applyBorder="1" applyAlignment="1">
      <alignment horizontal="center" vertical="center"/>
    </xf>
    <xf numFmtId="1" fontId="84" fillId="0" borderId="48" xfId="20" applyNumberFormat="1" applyFont="1" applyBorder="1" applyAlignment="1">
      <alignment horizontal="center" vertical="center"/>
    </xf>
    <xf numFmtId="1" fontId="14" fillId="0" borderId="21" xfId="20" applyNumberFormat="1" applyFont="1" applyBorder="1" applyAlignment="1">
      <alignment horizontal="center" vertical="center"/>
    </xf>
    <xf numFmtId="1" fontId="14" fillId="0" borderId="40" xfId="20" applyNumberFormat="1" applyFont="1" applyBorder="1" applyAlignment="1">
      <alignment horizontal="center" vertical="center"/>
    </xf>
    <xf numFmtId="1" fontId="14" fillId="0" borderId="59" xfId="20" applyNumberFormat="1" applyFont="1" applyBorder="1" applyAlignment="1">
      <alignment horizontal="center" vertical="center"/>
    </xf>
    <xf numFmtId="1" fontId="14" fillId="0" borderId="55" xfId="20" applyNumberFormat="1" applyFont="1" applyBorder="1" applyAlignment="1">
      <alignment horizontal="center" vertical="center"/>
    </xf>
    <xf numFmtId="1" fontId="13" fillId="0" borderId="60" xfId="20" applyNumberFormat="1" applyFont="1" applyBorder="1" applyAlignment="1">
      <alignment horizontal="center" vertical="center"/>
    </xf>
    <xf numFmtId="1" fontId="14" fillId="0" borderId="17" xfId="20" applyNumberFormat="1" applyFont="1" applyBorder="1" applyAlignment="1">
      <alignment horizontal="center" vertical="center"/>
    </xf>
    <xf numFmtId="0" fontId="35" fillId="0" borderId="15" xfId="20" applyFont="1" applyBorder="1" applyAlignment="1">
      <alignment horizontal="center" vertical="center"/>
    </xf>
    <xf numFmtId="0" fontId="91" fillId="0" borderId="18" xfId="0" applyFont="1" applyBorder="1" applyAlignment="1">
      <alignment horizontal="center" vertical="center"/>
    </xf>
    <xf numFmtId="49" fontId="103" fillId="0" borderId="12" xfId="20" applyNumberFormat="1" applyFont="1" applyBorder="1" applyAlignment="1">
      <alignment vertical="center" wrapText="1"/>
    </xf>
    <xf numFmtId="49" fontId="103" fillId="0" borderId="28" xfId="20" applyNumberFormat="1" applyFont="1" applyBorder="1" applyAlignment="1">
      <alignment vertical="center" wrapText="1"/>
    </xf>
    <xf numFmtId="1" fontId="84" fillId="0" borderId="29" xfId="20" applyNumberFormat="1" applyFont="1" applyBorder="1" applyAlignment="1">
      <alignment horizontal="center" vertical="center"/>
    </xf>
    <xf numFmtId="49" fontId="84" fillId="0" borderId="10" xfId="20" applyNumberFormat="1" applyFont="1" applyBorder="1" applyAlignment="1">
      <alignment horizontal="center" vertical="center" wrapText="1"/>
    </xf>
    <xf numFmtId="49" fontId="84" fillId="0" borderId="32" xfId="20" applyNumberFormat="1" applyFont="1" applyBorder="1" applyAlignment="1">
      <alignment horizontal="center" vertical="center"/>
    </xf>
    <xf numFmtId="1" fontId="84" fillId="0" borderId="33" xfId="20" applyNumberFormat="1" applyFont="1" applyBorder="1" applyAlignment="1">
      <alignment horizontal="center" vertical="center"/>
    </xf>
    <xf numFmtId="0" fontId="3" fillId="0" borderId="31" xfId="18" applyFont="1" applyBorder="1"/>
    <xf numFmtId="0" fontId="3" fillId="0" borderId="0" xfId="20" applyFont="1" applyAlignment="1">
      <alignment vertical="center"/>
    </xf>
    <xf numFmtId="0" fontId="3" fillId="17" borderId="0" xfId="20" applyFont="1" applyFill="1" applyAlignment="1">
      <alignment vertical="center"/>
    </xf>
    <xf numFmtId="0" fontId="43" fillId="0" borderId="33" xfId="0" applyFont="1" applyBorder="1" applyAlignment="1">
      <alignment horizontal="center"/>
    </xf>
    <xf numFmtId="1" fontId="3" fillId="18" borderId="50" xfId="0" applyNumberFormat="1" applyFont="1" applyFill="1" applyBorder="1" applyAlignment="1">
      <alignment horizontal="center" vertical="center"/>
    </xf>
    <xf numFmtId="49" fontId="3" fillId="18" borderId="48" xfId="0" applyNumberFormat="1" applyFont="1" applyFill="1" applyBorder="1" applyAlignment="1">
      <alignment horizontal="center" vertical="center" shrinkToFit="1"/>
    </xf>
    <xf numFmtId="0" fontId="58" fillId="0" borderId="22" xfId="0" applyFont="1" applyBorder="1" applyAlignment="1">
      <alignment horizontal="center"/>
    </xf>
    <xf numFmtId="1" fontId="58" fillId="0" borderId="22" xfId="0" applyNumberFormat="1" applyFont="1" applyBorder="1" applyAlignment="1">
      <alignment horizontal="center"/>
    </xf>
    <xf numFmtId="0" fontId="14" fillId="0" borderId="0" xfId="0" applyFont="1" applyAlignment="1">
      <alignment horizontal="right"/>
    </xf>
    <xf numFmtId="1" fontId="3" fillId="0" borderId="29" xfId="20" applyNumberFormat="1" applyFont="1" applyBorder="1" applyAlignment="1">
      <alignment horizontal="center" vertical="center"/>
    </xf>
    <xf numFmtId="1" fontId="3" fillId="0" borderId="12" xfId="20" applyNumberFormat="1" applyFont="1" applyBorder="1" applyAlignment="1">
      <alignment horizontal="center" vertical="center"/>
    </xf>
    <xf numFmtId="1" fontId="3" fillId="0" borderId="31" xfId="20" applyNumberFormat="1" applyFont="1" applyBorder="1" applyAlignment="1">
      <alignment horizontal="center" vertical="center"/>
    </xf>
    <xf numFmtId="1" fontId="3" fillId="0" borderId="33" xfId="20" applyNumberFormat="1" applyFont="1" applyBorder="1" applyAlignment="1">
      <alignment horizontal="center" vertical="center"/>
    </xf>
    <xf numFmtId="49" fontId="84" fillId="0" borderId="77" xfId="20" applyNumberFormat="1" applyFont="1" applyBorder="1" applyAlignment="1">
      <alignment vertical="center" wrapText="1"/>
    </xf>
    <xf numFmtId="49" fontId="84" fillId="0" borderId="50" xfId="20" applyNumberFormat="1" applyFont="1" applyBorder="1" applyAlignment="1">
      <alignment vertical="center" wrapText="1"/>
    </xf>
    <xf numFmtId="49" fontId="84" fillId="0" borderId="11" xfId="20" applyNumberFormat="1" applyFont="1" applyBorder="1" applyAlignment="1">
      <alignment horizontal="left" vertical="center" wrapText="1"/>
    </xf>
    <xf numFmtId="1" fontId="3" fillId="0" borderId="18" xfId="20" applyNumberFormat="1" applyFont="1" applyBorder="1" applyAlignment="1">
      <alignment horizontal="center" vertical="center"/>
    </xf>
    <xf numFmtId="1" fontId="3" fillId="0" borderId="21" xfId="20" applyNumberFormat="1" applyFont="1" applyBorder="1" applyAlignment="1">
      <alignment horizontal="center" vertical="center"/>
    </xf>
    <xf numFmtId="1" fontId="3" fillId="0" borderId="48" xfId="20" applyNumberFormat="1" applyFont="1" applyBorder="1" applyAlignment="1">
      <alignment horizontal="center" vertical="center"/>
    </xf>
    <xf numFmtId="0" fontId="45" fillId="0" borderId="77" xfId="0" applyFont="1" applyBorder="1" applyAlignment="1">
      <alignment horizontal="center"/>
    </xf>
    <xf numFmtId="0" fontId="38" fillId="0" borderId="0" xfId="0" applyFont="1"/>
    <xf numFmtId="0" fontId="45" fillId="16" borderId="18" xfId="18" applyFont="1" applyFill="1" applyBorder="1" applyAlignment="1">
      <alignment horizontal="center" vertical="center"/>
    </xf>
    <xf numFmtId="0" fontId="45" fillId="0" borderId="18" xfId="0" applyFont="1" applyBorder="1" applyAlignment="1">
      <alignment horizontal="center"/>
    </xf>
    <xf numFmtId="0" fontId="38" fillId="0" borderId="0" xfId="0" applyFont="1" applyAlignment="1">
      <alignment horizontal="center"/>
    </xf>
    <xf numFmtId="0" fontId="3" fillId="0" borderId="36" xfId="18" applyFont="1" applyBorder="1" applyAlignment="1">
      <alignment horizontal="center" vertical="center"/>
    </xf>
    <xf numFmtId="1" fontId="5" fillId="0" borderId="55" xfId="0" applyNumberFormat="1" applyFont="1" applyBorder="1" applyAlignment="1">
      <alignment horizontal="center" vertical="center"/>
    </xf>
    <xf numFmtId="1" fontId="5" fillId="0" borderId="51" xfId="20" applyNumberFormat="1" applyFont="1" applyBorder="1" applyAlignment="1">
      <alignment horizontal="center" vertical="center"/>
    </xf>
    <xf numFmtId="1" fontId="43" fillId="0" borderId="44" xfId="0" applyNumberFormat="1" applyFont="1" applyBorder="1" applyAlignment="1">
      <alignment horizontal="center" vertical="center"/>
    </xf>
    <xf numFmtId="0" fontId="93" fillId="16" borderId="18" xfId="18" applyFont="1" applyFill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45" fillId="0" borderId="33" xfId="18" applyFont="1" applyBorder="1" applyAlignment="1">
      <alignment horizontal="center"/>
    </xf>
    <xf numFmtId="0" fontId="45" fillId="0" borderId="10" xfId="18" applyFont="1" applyBorder="1" applyAlignment="1">
      <alignment horizontal="center"/>
    </xf>
    <xf numFmtId="49" fontId="45" fillId="0" borderId="10" xfId="18" applyNumberFormat="1" applyFont="1" applyBorder="1" applyAlignment="1">
      <alignment horizontal="center"/>
    </xf>
    <xf numFmtId="49" fontId="90" fillId="16" borderId="30" xfId="0" applyNumberFormat="1" applyFont="1" applyFill="1" applyBorder="1" applyAlignment="1">
      <alignment horizontal="center" vertical="center" shrinkToFit="1"/>
    </xf>
    <xf numFmtId="0" fontId="84" fillId="18" borderId="30" xfId="0" applyFont="1" applyFill="1" applyBorder="1" applyAlignment="1">
      <alignment horizontal="center" vertical="center" shrinkToFit="1"/>
    </xf>
    <xf numFmtId="0" fontId="14" fillId="0" borderId="18" xfId="18" applyFont="1" applyBorder="1" applyAlignment="1">
      <alignment horizontal="center" vertical="center"/>
    </xf>
    <xf numFmtId="0" fontId="54" fillId="0" borderId="41" xfId="18" applyFont="1" applyBorder="1" applyAlignment="1">
      <alignment horizontal="center" vertical="center"/>
    </xf>
    <xf numFmtId="1" fontId="3" fillId="16" borderId="33" xfId="0" applyNumberFormat="1" applyFont="1" applyFill="1" applyBorder="1" applyAlignment="1">
      <alignment horizontal="center" vertical="center"/>
    </xf>
    <xf numFmtId="1" fontId="15" fillId="0" borderId="18" xfId="0" applyNumberFormat="1" applyFont="1" applyBorder="1" applyAlignment="1">
      <alignment horizontal="center" vertical="center"/>
    </xf>
    <xf numFmtId="0" fontId="43" fillId="0" borderId="29" xfId="18" applyFont="1" applyBorder="1" applyAlignment="1">
      <alignment horizontal="center" vertical="center"/>
    </xf>
    <xf numFmtId="49" fontId="55" fillId="0" borderId="12" xfId="0" applyNumberFormat="1" applyFont="1" applyBorder="1" applyAlignment="1">
      <alignment horizontal="center" vertical="center" shrinkToFit="1" readingOrder="1"/>
    </xf>
    <xf numFmtId="49" fontId="14" fillId="0" borderId="21" xfId="0" applyNumberFormat="1" applyFont="1" applyBorder="1" applyAlignment="1">
      <alignment horizontal="center" vertical="center" shrinkToFit="1" readingOrder="1"/>
    </xf>
    <xf numFmtId="0" fontId="58" fillId="0" borderId="77" xfId="0" applyFont="1" applyBorder="1" applyAlignment="1">
      <alignment horizontal="center" vertical="center" readingOrder="1"/>
    </xf>
    <xf numFmtId="0" fontId="58" fillId="0" borderId="12" xfId="0" applyFont="1" applyBorder="1" applyAlignment="1">
      <alignment horizontal="center" vertical="center" readingOrder="1"/>
    </xf>
    <xf numFmtId="1" fontId="58" fillId="0" borderId="12" xfId="0" applyNumberFormat="1" applyFont="1" applyBorder="1" applyAlignment="1">
      <alignment horizontal="center" vertical="center" readingOrder="1"/>
    </xf>
    <xf numFmtId="49" fontId="14" fillId="0" borderId="62" xfId="0" applyNumberFormat="1" applyFont="1" applyBorder="1" applyAlignment="1">
      <alignment horizontal="center" vertical="center" shrinkToFit="1"/>
    </xf>
    <xf numFmtId="0" fontId="43" fillId="0" borderId="61" xfId="0" applyFont="1" applyBorder="1" applyAlignment="1">
      <alignment horizontal="center"/>
    </xf>
    <xf numFmtId="0" fontId="43" fillId="0" borderId="15" xfId="0" applyFont="1" applyBorder="1" applyAlignment="1">
      <alignment horizontal="center"/>
    </xf>
    <xf numFmtId="1" fontId="43" fillId="0" borderId="15" xfId="0" applyNumberFormat="1" applyFont="1" applyBorder="1" applyAlignment="1">
      <alignment horizontal="center"/>
    </xf>
    <xf numFmtId="0" fontId="58" fillId="0" borderId="12" xfId="18" applyFont="1" applyBorder="1" applyAlignment="1">
      <alignment horizontal="center" vertical="center"/>
    </xf>
    <xf numFmtId="1" fontId="58" fillId="0" borderId="12" xfId="18" applyNumberFormat="1" applyFont="1" applyBorder="1" applyAlignment="1">
      <alignment horizontal="center" vertical="center"/>
    </xf>
    <xf numFmtId="49" fontId="14" fillId="0" borderId="0" xfId="0" applyNumberFormat="1" applyFont="1" applyAlignment="1">
      <alignment horizontal="left" vertical="center" shrinkToFit="1"/>
    </xf>
    <xf numFmtId="1" fontId="59" fillId="0" borderId="22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 vertical="center"/>
    </xf>
    <xf numFmtId="1" fontId="13" fillId="0" borderId="63" xfId="20" applyNumberFormat="1" applyFont="1" applyBorder="1" applyAlignment="1">
      <alignment horizontal="center" vertical="center"/>
    </xf>
    <xf numFmtId="1" fontId="13" fillId="0" borderId="76" xfId="20" applyNumberFormat="1" applyFont="1" applyBorder="1" applyAlignment="1">
      <alignment horizontal="center" vertical="center"/>
    </xf>
    <xf numFmtId="49" fontId="14" fillId="0" borderId="12" xfId="0" applyNumberFormat="1" applyFont="1" applyBorder="1" applyAlignment="1">
      <alignment horizontal="center" vertical="center" shrinkToFit="1" readingOrder="1"/>
    </xf>
    <xf numFmtId="0" fontId="54" fillId="0" borderId="44" xfId="18" applyFont="1" applyBorder="1" applyAlignment="1">
      <alignment horizontal="center"/>
    </xf>
    <xf numFmtId="0" fontId="45" fillId="0" borderId="10" xfId="18" applyFont="1" applyBorder="1" applyAlignment="1">
      <alignment horizontal="center" vertical="center"/>
    </xf>
    <xf numFmtId="49" fontId="49" fillId="16" borderId="18" xfId="18" applyNumberFormat="1" applyFont="1" applyFill="1" applyBorder="1" applyAlignment="1">
      <alignment horizontal="center" vertical="center" shrinkToFit="1"/>
    </xf>
    <xf numFmtId="1" fontId="41" fillId="16" borderId="48" xfId="18" applyNumberFormat="1" applyFont="1" applyFill="1" applyBorder="1" applyAlignment="1">
      <alignment horizontal="center" vertical="center"/>
    </xf>
    <xf numFmtId="1" fontId="41" fillId="16" borderId="55" xfId="18" applyNumberFormat="1" applyFont="1" applyFill="1" applyBorder="1" applyAlignment="1">
      <alignment horizontal="center" vertical="center"/>
    </xf>
    <xf numFmtId="49" fontId="49" fillId="16" borderId="33" xfId="18" applyNumberFormat="1" applyFont="1" applyFill="1" applyBorder="1" applyAlignment="1">
      <alignment horizontal="center" vertical="center" shrinkToFit="1"/>
    </xf>
    <xf numFmtId="49" fontId="80" fillId="16" borderId="10" xfId="18" applyNumberFormat="1" applyFont="1" applyFill="1" applyBorder="1" applyAlignment="1">
      <alignment horizontal="center" vertical="center" shrinkToFit="1"/>
    </xf>
    <xf numFmtId="49" fontId="49" fillId="16" borderId="10" xfId="18" applyNumberFormat="1" applyFont="1" applyFill="1" applyBorder="1" applyAlignment="1">
      <alignment horizontal="center" vertical="center" shrinkToFit="1"/>
    </xf>
    <xf numFmtId="0" fontId="41" fillId="16" borderId="10" xfId="18" applyFont="1" applyFill="1" applyBorder="1" applyAlignment="1">
      <alignment horizontal="center" vertical="center"/>
    </xf>
    <xf numFmtId="0" fontId="41" fillId="16" borderId="40" xfId="18" applyFont="1" applyFill="1" applyBorder="1" applyAlignment="1">
      <alignment horizontal="center" vertical="center"/>
    </xf>
    <xf numFmtId="1" fontId="49" fillId="16" borderId="11" xfId="18" applyNumberFormat="1" applyFont="1" applyFill="1" applyBorder="1" applyAlignment="1">
      <alignment horizontal="center" vertical="center"/>
    </xf>
    <xf numFmtId="1" fontId="49" fillId="16" borderId="10" xfId="18" applyNumberFormat="1" applyFont="1" applyFill="1" applyBorder="1" applyAlignment="1">
      <alignment horizontal="center" vertical="center"/>
    </xf>
    <xf numFmtId="1" fontId="41" fillId="16" borderId="40" xfId="18" applyNumberFormat="1" applyFont="1" applyFill="1" applyBorder="1" applyAlignment="1">
      <alignment horizontal="center" vertical="center"/>
    </xf>
    <xf numFmtId="0" fontId="3" fillId="0" borderId="33" xfId="0" applyFont="1" applyBorder="1"/>
    <xf numFmtId="0" fontId="3" fillId="16" borderId="77" xfId="18" applyFont="1" applyFill="1" applyBorder="1"/>
    <xf numFmtId="0" fontId="3" fillId="16" borderId="50" xfId="18" applyFont="1" applyFill="1" applyBorder="1" applyAlignment="1">
      <alignment horizontal="center"/>
    </xf>
    <xf numFmtId="0" fontId="14" fillId="0" borderId="29" xfId="18" applyFont="1" applyBorder="1" applyAlignment="1">
      <alignment vertical="center"/>
    </xf>
    <xf numFmtId="0" fontId="14" fillId="0" borderId="12" xfId="18" applyFont="1" applyBorder="1" applyAlignment="1">
      <alignment vertical="center"/>
    </xf>
    <xf numFmtId="0" fontId="14" fillId="0" borderId="21" xfId="18" applyFont="1" applyBorder="1" applyAlignment="1">
      <alignment vertical="center"/>
    </xf>
    <xf numFmtId="49" fontId="3" fillId="0" borderId="10" xfId="18" applyNumberFormat="1" applyFont="1" applyBorder="1" applyAlignment="1">
      <alignment horizontal="center"/>
    </xf>
    <xf numFmtId="49" fontId="3" fillId="0" borderId="10" xfId="18" applyNumberFormat="1" applyFont="1" applyBorder="1" applyAlignment="1">
      <alignment horizontal="center" vertical="center" shrinkToFit="1"/>
    </xf>
    <xf numFmtId="0" fontId="3" fillId="0" borderId="18" xfId="18" applyFont="1" applyBorder="1" applyAlignment="1">
      <alignment horizontal="center" wrapText="1"/>
    </xf>
    <xf numFmtId="0" fontId="41" fillId="0" borderId="31" xfId="18" applyFont="1" applyBorder="1"/>
    <xf numFmtId="49" fontId="41" fillId="16" borderId="31" xfId="18" applyNumberFormat="1" applyFont="1" applyFill="1" applyBorder="1" applyAlignment="1">
      <alignment shrinkToFit="1"/>
    </xf>
    <xf numFmtId="0" fontId="46" fillId="16" borderId="18" xfId="18" applyFont="1" applyFill="1" applyBorder="1" applyAlignment="1">
      <alignment horizontal="center"/>
    </xf>
    <xf numFmtId="1" fontId="14" fillId="0" borderId="47" xfId="20" applyNumberFormat="1" applyFont="1" applyBorder="1" applyAlignment="1">
      <alignment horizontal="center" vertical="center"/>
    </xf>
    <xf numFmtId="1" fontId="14" fillId="0" borderId="71" xfId="20" applyNumberFormat="1" applyFont="1" applyBorder="1" applyAlignment="1">
      <alignment horizontal="center" vertical="center"/>
    </xf>
    <xf numFmtId="0" fontId="35" fillId="0" borderId="69" xfId="20" applyFont="1" applyBorder="1" applyAlignment="1">
      <alignment horizontal="center"/>
    </xf>
    <xf numFmtId="49" fontId="55" fillId="0" borderId="18" xfId="0" applyNumberFormat="1" applyFont="1" applyBorder="1" applyAlignment="1">
      <alignment horizontal="center" vertical="center" shrinkToFit="1" readingOrder="1"/>
    </xf>
    <xf numFmtId="49" fontId="14" fillId="0" borderId="18" xfId="0" applyNumberFormat="1" applyFont="1" applyBorder="1" applyAlignment="1">
      <alignment horizontal="center" vertical="center" shrinkToFit="1" readingOrder="1"/>
    </xf>
    <xf numFmtId="0" fontId="58" fillId="0" borderId="18" xfId="0" applyFont="1" applyBorder="1" applyAlignment="1">
      <alignment horizontal="center" vertical="center" readingOrder="1"/>
    </xf>
    <xf numFmtId="1" fontId="58" fillId="0" borderId="18" xfId="0" applyNumberFormat="1" applyFont="1" applyBorder="1" applyAlignment="1">
      <alignment horizontal="center" vertical="center" readingOrder="1"/>
    </xf>
    <xf numFmtId="0" fontId="58" fillId="0" borderId="31" xfId="0" applyFont="1" applyBorder="1" applyAlignment="1">
      <alignment horizontal="center" vertical="center" readingOrder="1"/>
    </xf>
    <xf numFmtId="1" fontId="49" fillId="16" borderId="48" xfId="18" applyNumberFormat="1" applyFont="1" applyFill="1" applyBorder="1" applyAlignment="1">
      <alignment horizontal="center" vertical="center"/>
    </xf>
    <xf numFmtId="49" fontId="14" fillId="0" borderId="48" xfId="0" applyNumberFormat="1" applyFont="1" applyBorder="1" applyAlignment="1">
      <alignment horizontal="center" vertical="center" shrinkToFit="1" readingOrder="1"/>
    </xf>
    <xf numFmtId="0" fontId="43" fillId="0" borderId="33" xfId="0" applyFont="1" applyBorder="1"/>
    <xf numFmtId="49" fontId="3" fillId="0" borderId="18" xfId="18" applyNumberFormat="1" applyFont="1" applyBorder="1" applyAlignment="1">
      <alignment horizontal="left" vertical="top" wrapText="1" shrinkToFit="1"/>
    </xf>
    <xf numFmtId="49" fontId="3" fillId="0" borderId="48" xfId="18" applyNumberFormat="1" applyFont="1" applyBorder="1" applyAlignment="1">
      <alignment horizontal="left" vertical="top" wrapText="1" shrinkToFit="1"/>
    </xf>
    <xf numFmtId="1" fontId="84" fillId="0" borderId="47" xfId="20" applyNumberFormat="1" applyFont="1" applyBorder="1" applyAlignment="1">
      <alignment horizontal="center" vertical="center"/>
    </xf>
    <xf numFmtId="1" fontId="84" fillId="0" borderId="10" xfId="20" applyNumberFormat="1" applyFont="1" applyBorder="1" applyAlignment="1">
      <alignment horizontal="center" vertical="center"/>
    </xf>
    <xf numFmtId="0" fontId="41" fillId="16" borderId="18" xfId="18" applyFont="1" applyFill="1" applyBorder="1" applyAlignment="1">
      <alignment vertical="center"/>
    </xf>
    <xf numFmtId="49" fontId="41" fillId="16" borderId="43" xfId="18" applyNumberFormat="1" applyFont="1" applyFill="1" applyBorder="1" applyAlignment="1">
      <alignment shrinkToFit="1"/>
    </xf>
    <xf numFmtId="0" fontId="41" fillId="16" borderId="22" xfId="18" applyFont="1" applyFill="1" applyBorder="1" applyAlignment="1">
      <alignment horizontal="center"/>
    </xf>
    <xf numFmtId="49" fontId="46" fillId="16" borderId="22" xfId="18" applyNumberFormat="1" applyFont="1" applyFill="1" applyBorder="1" applyAlignment="1">
      <alignment horizontal="center"/>
    </xf>
    <xf numFmtId="0" fontId="46" fillId="16" borderId="22" xfId="18" applyFont="1" applyFill="1" applyBorder="1" applyAlignment="1">
      <alignment horizontal="center"/>
    </xf>
    <xf numFmtId="1" fontId="14" fillId="0" borderId="48" xfId="0" applyNumberFormat="1" applyFont="1" applyBorder="1" applyAlignment="1">
      <alignment horizontal="center" vertical="center"/>
    </xf>
    <xf numFmtId="0" fontId="41" fillId="19" borderId="31" xfId="18" applyFont="1" applyFill="1" applyBorder="1"/>
    <xf numFmtId="49" fontId="3" fillId="19" borderId="31" xfId="18" applyNumberFormat="1" applyFont="1" applyFill="1" applyBorder="1" applyAlignment="1">
      <alignment horizontal="left" vertical="top" wrapText="1"/>
    </xf>
    <xf numFmtId="0" fontId="3" fillId="19" borderId="135" xfId="0" applyFont="1" applyFill="1" applyBorder="1"/>
    <xf numFmtId="0" fontId="41" fillId="19" borderId="133" xfId="18" applyFont="1" applyFill="1" applyBorder="1" applyAlignment="1">
      <alignment vertical="center"/>
    </xf>
    <xf numFmtId="49" fontId="41" fillId="0" borderId="18" xfId="18" applyNumberFormat="1" applyFont="1" applyBorder="1" applyAlignment="1">
      <alignment horizontal="center" vertical="top" wrapText="1" shrinkToFit="1"/>
    </xf>
    <xf numFmtId="0" fontId="3" fillId="0" borderId="33" xfId="18" applyFont="1" applyBorder="1"/>
    <xf numFmtId="1" fontId="84" fillId="0" borderId="44" xfId="0" applyNumberFormat="1" applyFont="1" applyBorder="1" applyAlignment="1">
      <alignment horizontal="center" vertical="center"/>
    </xf>
    <xf numFmtId="1" fontId="45" fillId="0" borderId="37" xfId="18" applyNumberFormat="1" applyFont="1" applyBorder="1" applyAlignment="1">
      <alignment horizontal="center"/>
    </xf>
    <xf numFmtId="1" fontId="95" fillId="16" borderId="18" xfId="0" applyNumberFormat="1" applyFont="1" applyFill="1" applyBorder="1" applyAlignment="1">
      <alignment horizontal="center"/>
    </xf>
    <xf numFmtId="49" fontId="84" fillId="0" borderId="83" xfId="0" applyNumberFormat="1" applyFont="1" applyBorder="1" applyAlignment="1">
      <alignment horizontal="left" vertical="center" shrinkToFit="1"/>
    </xf>
    <xf numFmtId="49" fontId="84" fillId="0" borderId="31" xfId="0" applyNumberFormat="1" applyFont="1" applyBorder="1" applyAlignment="1">
      <alignment horizontal="center" vertical="center" shrinkToFit="1"/>
    </xf>
    <xf numFmtId="0" fontId="95" fillId="16" borderId="18" xfId="0" applyFont="1" applyFill="1" applyBorder="1" applyAlignment="1">
      <alignment horizontal="center"/>
    </xf>
    <xf numFmtId="1" fontId="96" fillId="16" borderId="18" xfId="0" applyNumberFormat="1" applyFont="1" applyFill="1" applyBorder="1" applyAlignment="1">
      <alignment horizontal="center" vertical="center"/>
    </xf>
    <xf numFmtId="49" fontId="14" fillId="0" borderId="10" xfId="0" applyNumberFormat="1" applyFont="1" applyBorder="1" applyAlignment="1">
      <alignment horizontal="center" vertical="center" shrinkToFit="1"/>
    </xf>
    <xf numFmtId="49" fontId="56" fillId="0" borderId="25" xfId="0" applyNumberFormat="1" applyFont="1" applyBorder="1" applyAlignment="1">
      <alignment horizontal="left" vertical="top" shrinkToFit="1"/>
    </xf>
    <xf numFmtId="0" fontId="85" fillId="0" borderId="25" xfId="18" applyFont="1" applyBorder="1" applyAlignment="1">
      <alignment horizontal="center"/>
    </xf>
    <xf numFmtId="49" fontId="85" fillId="0" borderId="26" xfId="18" applyNumberFormat="1" applyFont="1" applyBorder="1" applyAlignment="1">
      <alignment horizontal="center" wrapText="1"/>
    </xf>
    <xf numFmtId="0" fontId="85" fillId="0" borderId="26" xfId="18" applyFont="1" applyBorder="1" applyAlignment="1">
      <alignment horizontal="center"/>
    </xf>
    <xf numFmtId="0" fontId="85" fillId="0" borderId="26" xfId="18" applyFont="1" applyBorder="1" applyAlignment="1">
      <alignment horizontal="center" wrapText="1"/>
    </xf>
    <xf numFmtId="0" fontId="85" fillId="0" borderId="37" xfId="18" applyFont="1" applyBorder="1" applyAlignment="1">
      <alignment horizontal="center" wrapText="1"/>
    </xf>
    <xf numFmtId="0" fontId="45" fillId="16" borderId="36" xfId="18" applyFont="1" applyFill="1" applyBorder="1" applyAlignment="1">
      <alignment horizontal="center"/>
    </xf>
    <xf numFmtId="49" fontId="45" fillId="16" borderId="41" xfId="18" applyNumberFormat="1" applyFont="1" applyFill="1" applyBorder="1" applyAlignment="1">
      <alignment horizontal="center"/>
    </xf>
    <xf numFmtId="0" fontId="45" fillId="16" borderId="41" xfId="18" applyFont="1" applyFill="1" applyBorder="1" applyAlignment="1">
      <alignment horizontal="center"/>
    </xf>
    <xf numFmtId="49" fontId="45" fillId="16" borderId="41" xfId="18" applyNumberFormat="1" applyFont="1" applyFill="1" applyBorder="1" applyAlignment="1">
      <alignment horizontal="center" vertical="center" shrinkToFit="1"/>
    </xf>
    <xf numFmtId="49" fontId="45" fillId="16" borderId="66" xfId="18" applyNumberFormat="1" applyFont="1" applyFill="1" applyBorder="1" applyAlignment="1">
      <alignment horizontal="center" vertical="center" shrinkToFit="1"/>
    </xf>
    <xf numFmtId="1" fontId="45" fillId="16" borderId="17" xfId="18" applyNumberFormat="1" applyFont="1" applyFill="1" applyBorder="1"/>
    <xf numFmtId="1" fontId="45" fillId="0" borderId="17" xfId="18" applyNumberFormat="1" applyFont="1" applyBorder="1"/>
    <xf numFmtId="1" fontId="45" fillId="16" borderId="21" xfId="18" applyNumberFormat="1" applyFont="1" applyFill="1" applyBorder="1" applyAlignment="1">
      <alignment horizontal="center" vertical="center"/>
    </xf>
    <xf numFmtId="1" fontId="45" fillId="16" borderId="48" xfId="18" applyNumberFormat="1" applyFont="1" applyFill="1" applyBorder="1" applyAlignment="1">
      <alignment horizontal="center" vertical="center"/>
    </xf>
    <xf numFmtId="1" fontId="45" fillId="0" borderId="12" xfId="18" applyNumberFormat="1" applyFont="1" applyBorder="1" applyAlignment="1">
      <alignment horizontal="center" vertical="center"/>
    </xf>
    <xf numFmtId="1" fontId="93" fillId="0" borderId="18" xfId="18" applyNumberFormat="1" applyFont="1" applyBorder="1" applyAlignment="1">
      <alignment horizontal="center" vertical="center"/>
    </xf>
    <xf numFmtId="1" fontId="45" fillId="0" borderId="77" xfId="18" applyNumberFormat="1" applyFont="1" applyBorder="1" applyAlignment="1">
      <alignment horizontal="center" vertical="center"/>
    </xf>
    <xf numFmtId="1" fontId="93" fillId="0" borderId="50" xfId="18" applyNumberFormat="1" applyFont="1" applyBorder="1" applyAlignment="1">
      <alignment horizontal="center" vertical="center"/>
    </xf>
    <xf numFmtId="0" fontId="45" fillId="0" borderId="38" xfId="18" applyFont="1" applyBorder="1" applyAlignment="1">
      <alignment horizontal="center"/>
    </xf>
    <xf numFmtId="0" fontId="45" fillId="0" borderId="23" xfId="18" applyFont="1" applyBorder="1" applyAlignment="1">
      <alignment horizontal="center"/>
    </xf>
    <xf numFmtId="0" fontId="94" fillId="0" borderId="29" xfId="18" applyFont="1" applyBorder="1" applyAlignment="1">
      <alignment horizontal="left" vertical="center"/>
    </xf>
    <xf numFmtId="49" fontId="45" fillId="0" borderId="12" xfId="18" applyNumberFormat="1" applyFont="1" applyBorder="1" applyAlignment="1">
      <alignment horizontal="center" vertical="center"/>
    </xf>
    <xf numFmtId="0" fontId="45" fillId="0" borderId="21" xfId="18" applyFont="1" applyBorder="1" applyAlignment="1">
      <alignment horizontal="center" vertical="center"/>
    </xf>
    <xf numFmtId="49" fontId="14" fillId="0" borderId="50" xfId="0" applyNumberFormat="1" applyFont="1" applyBorder="1" applyAlignment="1">
      <alignment horizontal="center" vertical="center" shrinkToFit="1"/>
    </xf>
    <xf numFmtId="49" fontId="14" fillId="0" borderId="14" xfId="0" applyNumberFormat="1" applyFont="1" applyBorder="1" applyAlignment="1">
      <alignment horizontal="left" vertical="center" shrinkToFit="1"/>
    </xf>
    <xf numFmtId="0" fontId="51" fillId="0" borderId="38" xfId="18" applyFont="1" applyBorder="1" applyAlignment="1">
      <alignment horizontal="center"/>
    </xf>
    <xf numFmtId="49" fontId="51" fillId="0" borderId="23" xfId="18" applyNumberFormat="1" applyFont="1" applyBorder="1" applyAlignment="1">
      <alignment horizontal="center" wrapText="1"/>
    </xf>
    <xf numFmtId="0" fontId="51" fillId="0" borderId="23" xfId="18" applyFont="1" applyBorder="1" applyAlignment="1">
      <alignment horizontal="center" wrapText="1"/>
    </xf>
    <xf numFmtId="0" fontId="51" fillId="0" borderId="24" xfId="18" applyFont="1" applyBorder="1" applyAlignment="1">
      <alignment horizontal="center" wrapText="1"/>
    </xf>
    <xf numFmtId="0" fontId="51" fillId="0" borderId="38" xfId="18" applyFont="1" applyBorder="1" applyAlignment="1">
      <alignment horizontal="center" vertical="center"/>
    </xf>
    <xf numFmtId="0" fontId="45" fillId="17" borderId="18" xfId="0" applyFont="1" applyFill="1" applyBorder="1" applyAlignment="1">
      <alignment horizontal="center"/>
    </xf>
    <xf numFmtId="1" fontId="45" fillId="17" borderId="18" xfId="0" applyNumberFormat="1" applyFont="1" applyFill="1" applyBorder="1" applyAlignment="1">
      <alignment horizontal="right" vertical="center"/>
    </xf>
    <xf numFmtId="1" fontId="45" fillId="17" borderId="48" xfId="0" applyNumberFormat="1" applyFont="1" applyFill="1" applyBorder="1" applyAlignment="1">
      <alignment horizontal="right" vertical="center"/>
    </xf>
    <xf numFmtId="1" fontId="45" fillId="17" borderId="10" xfId="0" applyNumberFormat="1" applyFont="1" applyFill="1" applyBorder="1" applyAlignment="1">
      <alignment horizontal="right" vertical="center"/>
    </xf>
    <xf numFmtId="1" fontId="45" fillId="17" borderId="40" xfId="0" applyNumberFormat="1" applyFont="1" applyFill="1" applyBorder="1" applyAlignment="1">
      <alignment horizontal="right" vertical="center"/>
    </xf>
    <xf numFmtId="1" fontId="45" fillId="0" borderId="21" xfId="18" applyNumberFormat="1" applyFont="1" applyBorder="1" applyAlignment="1">
      <alignment horizontal="center" vertical="center"/>
    </xf>
    <xf numFmtId="1" fontId="45" fillId="0" borderId="17" xfId="18" applyNumberFormat="1" applyFont="1" applyBorder="1" applyAlignment="1">
      <alignment horizontal="center" vertical="center"/>
    </xf>
    <xf numFmtId="0" fontId="3" fillId="0" borderId="42" xfId="18" applyFont="1" applyBorder="1"/>
    <xf numFmtId="49" fontId="3" fillId="0" borderId="31" xfId="0" applyNumberFormat="1" applyFont="1" applyBorder="1" applyAlignment="1">
      <alignment horizontal="center" vertical="center" shrinkToFit="1"/>
    </xf>
    <xf numFmtId="0" fontId="84" fillId="0" borderId="31" xfId="0" applyFont="1" applyBorder="1"/>
    <xf numFmtId="49" fontId="13" fillId="0" borderId="41" xfId="20" applyNumberFormat="1" applyFont="1" applyBorder="1" applyAlignment="1">
      <alignment horizontal="center" vertical="center" wrapText="1"/>
    </xf>
    <xf numFmtId="49" fontId="13" fillId="0" borderId="42" xfId="20" applyNumberFormat="1" applyFont="1" applyBorder="1" applyAlignment="1">
      <alignment horizontal="center" vertical="center"/>
    </xf>
    <xf numFmtId="1" fontId="3" fillId="16" borderId="50" xfId="0" applyNumberFormat="1" applyFont="1" applyFill="1" applyBorder="1" applyAlignment="1">
      <alignment horizontal="center"/>
    </xf>
    <xf numFmtId="1" fontId="14" fillId="0" borderId="29" xfId="20" applyNumberFormat="1" applyFont="1" applyBorder="1" applyAlignment="1">
      <alignment horizontal="center"/>
    </xf>
    <xf numFmtId="1" fontId="41" fillId="16" borderId="31" xfId="0" applyNumberFormat="1" applyFont="1" applyFill="1" applyBorder="1" applyAlignment="1">
      <alignment horizontal="center"/>
    </xf>
    <xf numFmtId="1" fontId="3" fillId="16" borderId="29" xfId="0" applyNumberFormat="1" applyFont="1" applyFill="1" applyBorder="1" applyAlignment="1">
      <alignment horizontal="center" vertical="center"/>
    </xf>
    <xf numFmtId="0" fontId="3" fillId="16" borderId="31" xfId="0" applyFont="1" applyFill="1" applyBorder="1" applyAlignment="1">
      <alignment horizontal="center" vertical="center"/>
    </xf>
    <xf numFmtId="1" fontId="84" fillId="0" borderId="18" xfId="20" applyNumberFormat="1" applyFont="1" applyBorder="1" applyAlignment="1">
      <alignment horizontal="center" vertical="center"/>
    </xf>
    <xf numFmtId="1" fontId="84" fillId="0" borderId="12" xfId="20" applyNumberFormat="1" applyFont="1" applyBorder="1" applyAlignment="1">
      <alignment horizontal="center" vertical="center"/>
    </xf>
    <xf numFmtId="1" fontId="15" fillId="0" borderId="73" xfId="0" applyNumberFormat="1" applyFont="1" applyBorder="1" applyAlignment="1">
      <alignment horizontal="center" vertical="center"/>
    </xf>
    <xf numFmtId="0" fontId="5" fillId="0" borderId="19" xfId="18" applyFont="1" applyBorder="1" applyAlignment="1">
      <alignment horizontal="center" vertical="center"/>
    </xf>
    <xf numFmtId="1" fontId="84" fillId="0" borderId="18" xfId="18" applyNumberFormat="1" applyFont="1" applyBorder="1" applyAlignment="1">
      <alignment horizontal="center" vertical="center"/>
    </xf>
    <xf numFmtId="0" fontId="84" fillId="0" borderId="0" xfId="18" applyFont="1" applyAlignment="1">
      <alignment vertical="center"/>
    </xf>
    <xf numFmtId="0" fontId="43" fillId="0" borderId="30" xfId="18" applyFont="1" applyBorder="1" applyAlignment="1">
      <alignment horizontal="center"/>
    </xf>
    <xf numFmtId="49" fontId="14" fillId="0" borderId="50" xfId="18" applyNumberFormat="1" applyFont="1" applyBorder="1" applyAlignment="1">
      <alignment horizontal="center" vertical="center" shrinkToFit="1"/>
    </xf>
    <xf numFmtId="0" fontId="84" fillId="0" borderId="18" xfId="0" applyFont="1" applyBorder="1" applyAlignment="1">
      <alignment horizontal="center" vertical="center"/>
    </xf>
    <xf numFmtId="1" fontId="95" fillId="0" borderId="18" xfId="0" applyNumberFormat="1" applyFont="1" applyBorder="1" applyAlignment="1">
      <alignment horizontal="center" vertical="center"/>
    </xf>
    <xf numFmtId="1" fontId="95" fillId="0" borderId="44" xfId="0" applyNumberFormat="1" applyFont="1" applyBorder="1" applyAlignment="1">
      <alignment horizontal="center" vertical="center"/>
    </xf>
    <xf numFmtId="0" fontId="95" fillId="0" borderId="44" xfId="0" applyFont="1" applyBorder="1" applyAlignment="1">
      <alignment horizontal="center" vertical="center"/>
    </xf>
    <xf numFmtId="1" fontId="95" fillId="0" borderId="44" xfId="0" applyNumberFormat="1" applyFont="1" applyBorder="1" applyAlignment="1">
      <alignment horizontal="center"/>
    </xf>
    <xf numFmtId="0" fontId="84" fillId="0" borderId="18" xfId="18" applyFont="1" applyBorder="1" applyAlignment="1">
      <alignment horizontal="center" vertical="center"/>
    </xf>
    <xf numFmtId="0" fontId="84" fillId="0" borderId="48" xfId="18" applyFont="1" applyBorder="1" applyAlignment="1">
      <alignment horizontal="center" vertical="center"/>
    </xf>
    <xf numFmtId="49" fontId="84" fillId="0" borderId="40" xfId="0" applyNumberFormat="1" applyFont="1" applyBorder="1" applyAlignment="1">
      <alignment horizontal="center" vertical="center" shrinkToFit="1"/>
    </xf>
    <xf numFmtId="0" fontId="88" fillId="0" borderId="10" xfId="0" applyFont="1" applyBorder="1" applyAlignment="1">
      <alignment horizontal="center" vertical="center"/>
    </xf>
    <xf numFmtId="1" fontId="14" fillId="0" borderId="0" xfId="0" applyNumberFormat="1" applyFont="1" applyAlignment="1">
      <alignment horizontal="left"/>
    </xf>
    <xf numFmtId="1" fontId="13" fillId="0" borderId="68" xfId="20" applyNumberFormat="1" applyFont="1" applyBorder="1" applyAlignment="1">
      <alignment horizontal="center" vertical="center"/>
    </xf>
    <xf numFmtId="49" fontId="50" fillId="0" borderId="28" xfId="20" applyNumberFormat="1" applyFont="1" applyBorder="1" applyAlignment="1">
      <alignment vertical="center" wrapText="1"/>
    </xf>
    <xf numFmtId="1" fontId="14" fillId="0" borderId="21" xfId="20" applyNumberFormat="1" applyFont="1" applyBorder="1" applyAlignment="1">
      <alignment horizontal="center"/>
    </xf>
    <xf numFmtId="1" fontId="41" fillId="16" borderId="48" xfId="0" applyNumberFormat="1" applyFont="1" applyFill="1" applyBorder="1" applyAlignment="1">
      <alignment horizontal="center"/>
    </xf>
    <xf numFmtId="1" fontId="45" fillId="0" borderId="40" xfId="18" applyNumberFormat="1" applyFont="1" applyBorder="1" applyAlignment="1">
      <alignment horizontal="center" vertical="center"/>
    </xf>
    <xf numFmtId="49" fontId="3" fillId="0" borderId="50" xfId="0" applyNumberFormat="1" applyFont="1" applyBorder="1" applyAlignment="1">
      <alignment horizontal="center" vertical="center" shrinkToFit="1"/>
    </xf>
    <xf numFmtId="1" fontId="94" fillId="0" borderId="18" xfId="18" applyNumberFormat="1" applyFont="1" applyBorder="1" applyAlignment="1">
      <alignment horizontal="center" vertical="center"/>
    </xf>
    <xf numFmtId="49" fontId="3" fillId="16" borderId="12" xfId="20" applyNumberFormat="1" applyFont="1" applyFill="1" applyBorder="1" applyAlignment="1">
      <alignment horizontal="center" vertical="center" wrapText="1"/>
    </xf>
    <xf numFmtId="49" fontId="3" fillId="16" borderId="18" xfId="20" applyNumberFormat="1" applyFont="1" applyFill="1" applyBorder="1" applyAlignment="1">
      <alignment horizontal="center" vertical="center" wrapText="1"/>
    </xf>
    <xf numFmtId="49" fontId="3" fillId="16" borderId="44" xfId="20" applyNumberFormat="1" applyFont="1" applyFill="1" applyBorder="1" applyAlignment="1">
      <alignment horizontal="center" vertical="center" wrapText="1"/>
    </xf>
    <xf numFmtId="49" fontId="14" fillId="0" borderId="0" xfId="20" applyNumberFormat="1" applyFont="1" applyAlignment="1">
      <alignment horizontal="center" vertical="center" wrapText="1"/>
    </xf>
    <xf numFmtId="49" fontId="45" fillId="0" borderId="75" xfId="18" applyNumberFormat="1" applyFont="1" applyBorder="1" applyAlignment="1">
      <alignment shrinkToFit="1"/>
    </xf>
    <xf numFmtId="0" fontId="41" fillId="0" borderId="22" xfId="18" applyFont="1" applyBorder="1" applyAlignment="1">
      <alignment horizontal="center" vertical="center"/>
    </xf>
    <xf numFmtId="1" fontId="52" fillId="0" borderId="22" xfId="18" applyNumberFormat="1" applyFont="1" applyBorder="1" applyAlignment="1">
      <alignment horizontal="center" vertical="center"/>
    </xf>
    <xf numFmtId="49" fontId="49" fillId="0" borderId="18" xfId="18" applyNumberFormat="1" applyFont="1" applyBorder="1" applyAlignment="1">
      <alignment horizontal="center" vertical="center" shrinkToFit="1"/>
    </xf>
    <xf numFmtId="49" fontId="80" fillId="0" borderId="18" xfId="18" applyNumberFormat="1" applyFont="1" applyBorder="1" applyAlignment="1">
      <alignment horizontal="center" vertical="center"/>
    </xf>
    <xf numFmtId="49" fontId="80" fillId="0" borderId="18" xfId="18" applyNumberFormat="1" applyFont="1" applyBorder="1" applyAlignment="1">
      <alignment horizontal="center" vertical="center" shrinkToFit="1"/>
    </xf>
    <xf numFmtId="0" fontId="3" fillId="0" borderId="135" xfId="0" applyFont="1" applyBorder="1"/>
    <xf numFmtId="49" fontId="49" fillId="0" borderId="43" xfId="18" applyNumberFormat="1" applyFont="1" applyBorder="1" applyAlignment="1">
      <alignment horizontal="center" vertical="center" shrinkToFit="1"/>
    </xf>
    <xf numFmtId="49" fontId="80" fillId="0" borderId="22" xfId="18" applyNumberFormat="1" applyFont="1" applyBorder="1" applyAlignment="1">
      <alignment horizontal="center" vertical="center"/>
    </xf>
    <xf numFmtId="49" fontId="80" fillId="0" borderId="22" xfId="18" applyNumberFormat="1" applyFont="1" applyBorder="1" applyAlignment="1">
      <alignment horizontal="center" vertical="center" shrinkToFit="1"/>
    </xf>
    <xf numFmtId="0" fontId="41" fillId="0" borderId="55" xfId="18" applyFont="1" applyBorder="1" applyAlignment="1">
      <alignment horizontal="center" vertical="center"/>
    </xf>
    <xf numFmtId="0" fontId="41" fillId="0" borderId="49" xfId="18" applyFont="1" applyBorder="1" applyAlignment="1">
      <alignment horizontal="center" vertical="center"/>
    </xf>
    <xf numFmtId="1" fontId="49" fillId="0" borderId="22" xfId="18" applyNumberFormat="1" applyFont="1" applyBorder="1" applyAlignment="1">
      <alignment horizontal="center" vertical="center"/>
    </xf>
    <xf numFmtId="0" fontId="41" fillId="0" borderId="133" xfId="18" applyFont="1" applyBorder="1" applyAlignment="1">
      <alignment vertical="center"/>
    </xf>
    <xf numFmtId="49" fontId="49" fillId="0" borderId="33" xfId="18" applyNumberFormat="1" applyFont="1" applyBorder="1" applyAlignment="1">
      <alignment horizontal="center" vertical="center" shrinkToFit="1"/>
    </xf>
    <xf numFmtId="49" fontId="80" fillId="0" borderId="10" xfId="18" applyNumberFormat="1" applyFont="1" applyBorder="1" applyAlignment="1">
      <alignment horizontal="center" vertical="center" shrinkToFit="1"/>
    </xf>
    <xf numFmtId="49" fontId="49" fillId="0" borderId="10" xfId="18" applyNumberFormat="1" applyFont="1" applyBorder="1" applyAlignment="1">
      <alignment horizontal="center" vertical="center" shrinkToFit="1"/>
    </xf>
    <xf numFmtId="0" fontId="41" fillId="0" borderId="10" xfId="18" applyFont="1" applyBorder="1" applyAlignment="1">
      <alignment horizontal="center" vertical="center"/>
    </xf>
    <xf numFmtId="0" fontId="41" fillId="0" borderId="40" xfId="18" applyFont="1" applyBorder="1" applyAlignment="1">
      <alignment horizontal="center" vertical="center"/>
    </xf>
    <xf numFmtId="1" fontId="49" fillId="0" borderId="11" xfId="18" applyNumberFormat="1" applyFont="1" applyBorder="1" applyAlignment="1">
      <alignment horizontal="center" vertical="center"/>
    </xf>
    <xf numFmtId="1" fontId="49" fillId="0" borderId="10" xfId="18" applyNumberFormat="1" applyFont="1" applyBorder="1" applyAlignment="1">
      <alignment horizontal="center" vertical="center"/>
    </xf>
    <xf numFmtId="0" fontId="52" fillId="0" borderId="35" xfId="18" applyFont="1" applyBorder="1"/>
    <xf numFmtId="0" fontId="52" fillId="0" borderId="43" xfId="18" applyFont="1" applyBorder="1" applyAlignment="1">
      <alignment horizontal="center"/>
    </xf>
    <xf numFmtId="49" fontId="79" fillId="0" borderId="22" xfId="18" applyNumberFormat="1" applyFont="1" applyBorder="1" applyAlignment="1">
      <alignment horizontal="center" vertical="center"/>
    </xf>
    <xf numFmtId="0" fontId="79" fillId="0" borderId="22" xfId="18" applyFont="1" applyBorder="1" applyAlignment="1">
      <alignment horizontal="center"/>
    </xf>
    <xf numFmtId="0" fontId="52" fillId="0" borderId="22" xfId="18" applyFont="1" applyBorder="1" applyAlignment="1">
      <alignment horizontal="center" vertical="center"/>
    </xf>
    <xf numFmtId="0" fontId="52" fillId="0" borderId="55" xfId="18" applyFont="1" applyBorder="1" applyAlignment="1">
      <alignment horizontal="center" vertical="center"/>
    </xf>
    <xf numFmtId="1" fontId="52" fillId="0" borderId="49" xfId="18" applyNumberFormat="1" applyFont="1" applyBorder="1" applyAlignment="1">
      <alignment horizontal="center" vertical="center"/>
    </xf>
    <xf numFmtId="0" fontId="79" fillId="0" borderId="30" xfId="18" applyFont="1" applyBorder="1" applyAlignment="1">
      <alignment vertical="center"/>
    </xf>
    <xf numFmtId="0" fontId="79" fillId="0" borderId="31" xfId="18" applyFont="1" applyBorder="1" applyAlignment="1">
      <alignment vertical="center"/>
    </xf>
    <xf numFmtId="0" fontId="79" fillId="0" borderId="18" xfId="18" applyFont="1" applyBorder="1" applyAlignment="1">
      <alignment vertical="center"/>
    </xf>
    <xf numFmtId="0" fontId="79" fillId="0" borderId="18" xfId="18" applyFont="1" applyBorder="1" applyAlignment="1">
      <alignment horizontal="center" vertical="center"/>
    </xf>
    <xf numFmtId="0" fontId="79" fillId="0" borderId="48" xfId="18" applyFont="1" applyBorder="1" applyAlignment="1">
      <alignment horizontal="center" vertical="center"/>
    </xf>
    <xf numFmtId="0" fontId="79" fillId="0" borderId="50" xfId="18" applyFont="1" applyBorder="1" applyAlignment="1">
      <alignment horizontal="center" vertical="center"/>
    </xf>
    <xf numFmtId="0" fontId="52" fillId="0" borderId="30" xfId="18" applyFont="1" applyBorder="1" applyAlignment="1">
      <alignment wrapText="1"/>
    </xf>
    <xf numFmtId="0" fontId="52" fillId="0" borderId="31" xfId="18" applyFont="1" applyBorder="1" applyAlignment="1">
      <alignment horizontal="center"/>
    </xf>
    <xf numFmtId="49" fontId="79" fillId="0" borderId="18" xfId="18" applyNumberFormat="1" applyFont="1" applyBorder="1" applyAlignment="1">
      <alignment horizontal="center" vertical="center"/>
    </xf>
    <xf numFmtId="0" fontId="52" fillId="0" borderId="18" xfId="18" applyFont="1" applyBorder="1" applyAlignment="1">
      <alignment horizontal="center" vertical="center"/>
    </xf>
    <xf numFmtId="0" fontId="52" fillId="0" borderId="48" xfId="18" applyFont="1" applyBorder="1" applyAlignment="1">
      <alignment horizontal="center" vertical="center"/>
    </xf>
    <xf numFmtId="0" fontId="52" fillId="0" borderId="50" xfId="18" applyFont="1" applyBorder="1" applyAlignment="1">
      <alignment horizontal="center" vertical="center"/>
    </xf>
    <xf numFmtId="1" fontId="52" fillId="0" borderId="18" xfId="18" applyNumberFormat="1" applyFont="1" applyBorder="1" applyAlignment="1">
      <alignment horizontal="center" vertical="center"/>
    </xf>
    <xf numFmtId="49" fontId="79" fillId="0" borderId="30" xfId="18" applyNumberFormat="1" applyFont="1" applyBorder="1" applyAlignment="1">
      <alignment horizontal="left" vertical="center" shrinkToFit="1"/>
    </xf>
    <xf numFmtId="49" fontId="79" fillId="0" borderId="31" xfId="18" applyNumberFormat="1" applyFont="1" applyBorder="1" applyAlignment="1">
      <alignment horizontal="center" vertical="center" shrinkToFit="1"/>
    </xf>
    <xf numFmtId="49" fontId="79" fillId="0" borderId="18" xfId="18" applyNumberFormat="1" applyFont="1" applyBorder="1" applyAlignment="1">
      <alignment horizontal="center" vertical="center" shrinkToFit="1"/>
    </xf>
    <xf numFmtId="49" fontId="79" fillId="0" borderId="48" xfId="18" applyNumberFormat="1" applyFont="1" applyBorder="1" applyAlignment="1">
      <alignment horizontal="center" vertical="center" shrinkToFit="1"/>
    </xf>
    <xf numFmtId="1" fontId="79" fillId="0" borderId="50" xfId="18" applyNumberFormat="1" applyFont="1" applyBorder="1" applyAlignment="1">
      <alignment horizontal="center" vertical="center"/>
    </xf>
    <xf numFmtId="1" fontId="79" fillId="0" borderId="18" xfId="18" applyNumberFormat="1" applyFont="1" applyBorder="1" applyAlignment="1">
      <alignment horizontal="center" vertical="center"/>
    </xf>
    <xf numFmtId="49" fontId="52" fillId="0" borderId="30" xfId="18" applyNumberFormat="1" applyFont="1" applyBorder="1" applyAlignment="1">
      <alignment shrinkToFit="1"/>
    </xf>
    <xf numFmtId="0" fontId="52" fillId="0" borderId="33" xfId="18" applyFont="1" applyBorder="1" applyAlignment="1">
      <alignment horizontal="center"/>
    </xf>
    <xf numFmtId="49" fontId="52" fillId="0" borderId="10" xfId="18" applyNumberFormat="1" applyFont="1" applyBorder="1" applyAlignment="1">
      <alignment horizontal="center" vertical="center"/>
    </xf>
    <xf numFmtId="0" fontId="52" fillId="0" borderId="10" xfId="18" applyFont="1" applyBorder="1" applyAlignment="1">
      <alignment horizontal="center"/>
    </xf>
    <xf numFmtId="0" fontId="52" fillId="0" borderId="10" xfId="18" applyFont="1" applyBorder="1" applyAlignment="1">
      <alignment horizontal="center" vertical="center"/>
    </xf>
    <xf numFmtId="0" fontId="52" fillId="0" borderId="40" xfId="18" applyFont="1" applyBorder="1" applyAlignment="1">
      <alignment horizontal="center" vertical="center"/>
    </xf>
    <xf numFmtId="1" fontId="52" fillId="0" borderId="50" xfId="18" applyNumberFormat="1" applyFont="1" applyBorder="1" applyAlignment="1">
      <alignment horizontal="center" vertical="center"/>
    </xf>
    <xf numFmtId="0" fontId="3" fillId="0" borderId="17" xfId="18" applyFont="1" applyBorder="1"/>
    <xf numFmtId="49" fontId="5" fillId="0" borderId="58" xfId="18" applyNumberFormat="1" applyFont="1" applyBorder="1" applyAlignment="1">
      <alignment shrinkToFit="1"/>
    </xf>
    <xf numFmtId="0" fontId="3" fillId="0" borderId="68" xfId="18" applyFont="1" applyBorder="1"/>
    <xf numFmtId="49" fontId="3" fillId="0" borderId="58" xfId="18" applyNumberFormat="1" applyFont="1" applyBorder="1" applyAlignment="1">
      <alignment shrinkToFit="1"/>
    </xf>
    <xf numFmtId="49" fontId="5" fillId="0" borderId="63" xfId="18" applyNumberFormat="1" applyFont="1" applyBorder="1" applyAlignment="1">
      <alignment horizontal="left" shrinkToFit="1"/>
    </xf>
    <xf numFmtId="0" fontId="5" fillId="0" borderId="71" xfId="18" applyFont="1" applyBorder="1" applyAlignment="1">
      <alignment wrapText="1"/>
    </xf>
    <xf numFmtId="1" fontId="3" fillId="0" borderId="16" xfId="18" applyNumberFormat="1" applyFont="1" applyBorder="1" applyAlignment="1">
      <alignment horizontal="center" vertical="center"/>
    </xf>
    <xf numFmtId="1" fontId="5" fillId="0" borderId="55" xfId="18" applyNumberFormat="1" applyFont="1" applyBorder="1" applyAlignment="1">
      <alignment horizontal="center" vertical="center"/>
    </xf>
    <xf numFmtId="1" fontId="85" fillId="0" borderId="38" xfId="18" applyNumberFormat="1" applyFont="1" applyBorder="1" applyAlignment="1">
      <alignment horizontal="center" vertical="center"/>
    </xf>
    <xf numFmtId="49" fontId="3" fillId="0" borderId="26" xfId="18" applyNumberFormat="1" applyFont="1" applyBorder="1" applyAlignment="1">
      <alignment horizontal="center" wrapText="1"/>
    </xf>
    <xf numFmtId="0" fontId="3" fillId="0" borderId="33" xfId="18" applyFont="1" applyBorder="1" applyAlignment="1">
      <alignment horizontal="center"/>
    </xf>
    <xf numFmtId="0" fontId="3" fillId="0" borderId="40" xfId="18" applyFont="1" applyBorder="1" applyAlignment="1">
      <alignment horizontal="center"/>
    </xf>
    <xf numFmtId="1" fontId="3" fillId="0" borderId="11" xfId="18" applyNumberFormat="1" applyFont="1" applyBorder="1" applyAlignment="1">
      <alignment horizontal="center" vertical="center"/>
    </xf>
    <xf numFmtId="0" fontId="41" fillId="0" borderId="25" xfId="18" applyFont="1" applyBorder="1" applyAlignment="1">
      <alignment horizontal="center"/>
    </xf>
    <xf numFmtId="0" fontId="41" fillId="0" borderId="26" xfId="18" applyFont="1" applyBorder="1" applyAlignment="1">
      <alignment horizontal="center" vertical="center"/>
    </xf>
    <xf numFmtId="0" fontId="41" fillId="0" borderId="37" xfId="18" applyFont="1" applyBorder="1" applyAlignment="1">
      <alignment horizontal="center" vertical="center"/>
    </xf>
    <xf numFmtId="1" fontId="41" fillId="0" borderId="57" xfId="18" applyNumberFormat="1" applyFont="1" applyBorder="1" applyAlignment="1">
      <alignment horizontal="center" vertical="center"/>
    </xf>
    <xf numFmtId="49" fontId="41" fillId="0" borderId="26" xfId="18" applyNumberFormat="1" applyFont="1" applyBorder="1" applyAlignment="1">
      <alignment horizontal="center"/>
    </xf>
    <xf numFmtId="49" fontId="41" fillId="0" borderId="26" xfId="18" applyNumberFormat="1" applyFont="1" applyBorder="1" applyAlignment="1">
      <alignment horizontal="center" vertical="center" shrinkToFit="1"/>
    </xf>
    <xf numFmtId="1" fontId="3" fillId="16" borderId="48" xfId="0" applyNumberFormat="1" applyFont="1" applyFill="1" applyBorder="1" applyAlignment="1">
      <alignment horizontal="center"/>
    </xf>
    <xf numFmtId="1" fontId="5" fillId="0" borderId="0" xfId="0" applyNumberFormat="1" applyFont="1" applyAlignment="1">
      <alignment horizontal="right" vertical="center"/>
    </xf>
    <xf numFmtId="0" fontId="5" fillId="0" borderId="23" xfId="18" applyFont="1" applyBorder="1" applyAlignment="1">
      <alignment horizontal="center"/>
    </xf>
    <xf numFmtId="0" fontId="5" fillId="0" borderId="38" xfId="18" applyFont="1" applyBorder="1" applyAlignment="1">
      <alignment horizontal="center"/>
    </xf>
    <xf numFmtId="0" fontId="3" fillId="16" borderId="69" xfId="18" applyFont="1" applyFill="1" applyBorder="1"/>
    <xf numFmtId="0" fontId="3" fillId="16" borderId="65" xfId="18" applyFont="1" applyFill="1" applyBorder="1" applyAlignment="1">
      <alignment horizontal="center"/>
    </xf>
    <xf numFmtId="49" fontId="3" fillId="16" borderId="15" xfId="18" applyNumberFormat="1" applyFont="1" applyFill="1" applyBorder="1" applyAlignment="1">
      <alignment horizontal="center"/>
    </xf>
    <xf numFmtId="0" fontId="14" fillId="16" borderId="15" xfId="18" applyFont="1" applyFill="1" applyBorder="1" applyAlignment="1">
      <alignment horizontal="center"/>
    </xf>
    <xf numFmtId="0" fontId="3" fillId="16" borderId="15" xfId="18" applyFont="1" applyFill="1" applyBorder="1" applyAlignment="1">
      <alignment horizontal="center"/>
    </xf>
    <xf numFmtId="0" fontId="43" fillId="16" borderId="62" xfId="18" applyFont="1" applyFill="1" applyBorder="1" applyAlignment="1">
      <alignment horizontal="center"/>
    </xf>
    <xf numFmtId="0" fontId="71" fillId="16" borderId="61" xfId="18" applyFont="1" applyFill="1" applyBorder="1" applyAlignment="1">
      <alignment horizontal="center"/>
    </xf>
    <xf numFmtId="0" fontId="47" fillId="16" borderId="15" xfId="18" applyFont="1" applyFill="1" applyBorder="1" applyAlignment="1">
      <alignment horizontal="center"/>
    </xf>
    <xf numFmtId="0" fontId="47" fillId="16" borderId="15" xfId="18" applyFont="1" applyFill="1" applyBorder="1" applyAlignment="1">
      <alignment horizontal="center" wrapText="1"/>
    </xf>
    <xf numFmtId="1" fontId="47" fillId="16" borderId="15" xfId="18" applyNumberFormat="1" applyFont="1" applyFill="1" applyBorder="1" applyAlignment="1">
      <alignment horizontal="center"/>
    </xf>
    <xf numFmtId="1" fontId="47" fillId="16" borderId="16" xfId="18" applyNumberFormat="1" applyFont="1" applyFill="1" applyBorder="1" applyAlignment="1">
      <alignment horizontal="center"/>
    </xf>
    <xf numFmtId="0" fontId="3" fillId="16" borderId="76" xfId="18" applyFont="1" applyFill="1" applyBorder="1" applyAlignment="1">
      <alignment horizontal="center"/>
    </xf>
    <xf numFmtId="0" fontId="14" fillId="20" borderId="0" xfId="18" applyFont="1" applyFill="1" applyAlignment="1">
      <alignment vertical="center"/>
    </xf>
    <xf numFmtId="0" fontId="58" fillId="20" borderId="18" xfId="0" applyFont="1" applyFill="1" applyBorder="1" applyAlignment="1">
      <alignment horizontal="center"/>
    </xf>
    <xf numFmtId="1" fontId="58" fillId="20" borderId="18" xfId="0" applyNumberFormat="1" applyFont="1" applyFill="1" applyBorder="1" applyAlignment="1">
      <alignment horizontal="center"/>
    </xf>
    <xf numFmtId="0" fontId="59" fillId="20" borderId="18" xfId="0" applyFont="1" applyFill="1" applyBorder="1" applyAlignment="1">
      <alignment horizontal="center"/>
    </xf>
    <xf numFmtId="1" fontId="52" fillId="20" borderId="37" xfId="18" applyNumberFormat="1" applyFont="1" applyFill="1" applyBorder="1" applyAlignment="1">
      <alignment horizontal="center"/>
    </xf>
    <xf numFmtId="49" fontId="14" fillId="20" borderId="18" xfId="0" applyNumberFormat="1" applyFont="1" applyFill="1" applyBorder="1" applyAlignment="1">
      <alignment horizontal="center" shrinkToFit="1"/>
    </xf>
    <xf numFmtId="49" fontId="55" fillId="20" borderId="18" xfId="0" applyNumberFormat="1" applyFont="1" applyFill="1" applyBorder="1" applyAlignment="1">
      <alignment horizontal="center" shrinkToFit="1"/>
    </xf>
    <xf numFmtId="49" fontId="14" fillId="20" borderId="48" xfId="0" applyNumberFormat="1" applyFont="1" applyFill="1" applyBorder="1" applyAlignment="1">
      <alignment horizontal="center" shrinkToFit="1"/>
    </xf>
    <xf numFmtId="1" fontId="55" fillId="20" borderId="50" xfId="0" applyNumberFormat="1" applyFont="1" applyFill="1" applyBorder="1" applyAlignment="1">
      <alignment horizontal="center"/>
    </xf>
    <xf numFmtId="0" fontId="57" fillId="20" borderId="18" xfId="0" applyFont="1" applyFill="1" applyBorder="1" applyAlignment="1">
      <alignment horizontal="center"/>
    </xf>
    <xf numFmtId="1" fontId="55" fillId="20" borderId="18" xfId="0" applyNumberFormat="1" applyFont="1" applyFill="1" applyBorder="1" applyAlignment="1">
      <alignment horizontal="center"/>
    </xf>
    <xf numFmtId="0" fontId="38" fillId="0" borderId="0" xfId="0" applyFont="1" applyAlignment="1">
      <alignment horizontal="left"/>
    </xf>
    <xf numFmtId="49" fontId="3" fillId="16" borderId="36" xfId="0" applyNumberFormat="1" applyFont="1" applyFill="1" applyBorder="1" applyAlignment="1">
      <alignment horizontal="left" vertical="center"/>
    </xf>
    <xf numFmtId="0" fontId="3" fillId="0" borderId="44" xfId="0" applyFont="1" applyBorder="1" applyAlignment="1">
      <alignment horizontal="center" vertical="center"/>
    </xf>
    <xf numFmtId="0" fontId="3" fillId="0" borderId="59" xfId="18" applyFont="1" applyBorder="1" applyAlignment="1">
      <alignment horizontal="center" vertical="center"/>
    </xf>
    <xf numFmtId="1" fontId="43" fillId="0" borderId="44" xfId="0" applyNumberFormat="1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0" fontId="45" fillId="0" borderId="48" xfId="0" applyFont="1" applyBorder="1" applyAlignment="1">
      <alignment horizontal="center" vertical="center"/>
    </xf>
    <xf numFmtId="0" fontId="45" fillId="0" borderId="50" xfId="0" applyFont="1" applyBorder="1" applyAlignment="1">
      <alignment horizontal="center" vertical="center"/>
    </xf>
    <xf numFmtId="0" fontId="90" fillId="0" borderId="41" xfId="18" applyFont="1" applyBorder="1" applyAlignment="1">
      <alignment horizontal="center" vertical="center"/>
    </xf>
    <xf numFmtId="1" fontId="84" fillId="0" borderId="21" xfId="18" applyNumberFormat="1" applyFont="1" applyBorder="1" applyAlignment="1">
      <alignment horizontal="center" vertical="center"/>
    </xf>
    <xf numFmtId="1" fontId="84" fillId="0" borderId="48" xfId="18" applyNumberFormat="1" applyFont="1" applyBorder="1" applyAlignment="1">
      <alignment horizontal="center" vertical="center"/>
    </xf>
    <xf numFmtId="0" fontId="45" fillId="0" borderId="44" xfId="0" applyFont="1" applyBorder="1"/>
    <xf numFmtId="49" fontId="3" fillId="0" borderId="41" xfId="18" applyNumberFormat="1" applyFont="1" applyBorder="1" applyAlignment="1">
      <alignment horizontal="center" vertical="center" shrinkToFit="1"/>
    </xf>
    <xf numFmtId="49" fontId="55" fillId="0" borderId="31" xfId="0" applyNumberFormat="1" applyFont="1" applyBorder="1" applyAlignment="1">
      <alignment horizontal="left" shrinkToFit="1"/>
    </xf>
    <xf numFmtId="49" fontId="14" fillId="0" borderId="18" xfId="0" applyNumberFormat="1" applyFont="1" applyBorder="1" applyAlignment="1">
      <alignment horizontal="center" shrinkToFit="1"/>
    </xf>
    <xf numFmtId="49" fontId="14" fillId="0" borderId="48" xfId="0" applyNumberFormat="1" applyFont="1" applyBorder="1" applyAlignment="1">
      <alignment horizontal="center" shrinkToFit="1"/>
    </xf>
    <xf numFmtId="0" fontId="84" fillId="0" borderId="40" xfId="0" applyFont="1" applyBorder="1" applyAlignment="1">
      <alignment horizontal="center" vertical="center" shrinkToFit="1"/>
    </xf>
    <xf numFmtId="1" fontId="3" fillId="0" borderId="50" xfId="0" applyNumberFormat="1" applyFont="1" applyBorder="1" applyAlignment="1">
      <alignment horizontal="center" vertical="center"/>
    </xf>
    <xf numFmtId="0" fontId="3" fillId="0" borderId="30" xfId="18" applyFont="1" applyBorder="1" applyAlignment="1">
      <alignment horizontal="right"/>
    </xf>
    <xf numFmtId="1" fontId="14" fillId="0" borderId="31" xfId="18" applyNumberFormat="1" applyFont="1" applyBorder="1" applyAlignment="1">
      <alignment horizontal="center" vertical="center"/>
    </xf>
    <xf numFmtId="0" fontId="43" fillId="0" borderId="50" xfId="0" applyFont="1" applyBorder="1" applyAlignment="1">
      <alignment horizontal="center"/>
    </xf>
    <xf numFmtId="49" fontId="16" fillId="0" borderId="18" xfId="0" applyNumberFormat="1" applyFont="1" applyBorder="1" applyAlignment="1">
      <alignment horizontal="center" vertical="center" shrinkToFit="1"/>
    </xf>
    <xf numFmtId="0" fontId="84" fillId="0" borderId="22" xfId="18" applyFont="1" applyBorder="1" applyAlignment="1">
      <alignment horizontal="center" vertical="top"/>
    </xf>
    <xf numFmtId="0" fontId="94" fillId="0" borderId="50" xfId="0" applyFont="1" applyBorder="1" applyAlignment="1">
      <alignment horizontal="center" vertical="center"/>
    </xf>
    <xf numFmtId="0" fontId="94" fillId="0" borderId="18" xfId="0" applyFont="1" applyBorder="1" applyAlignment="1">
      <alignment horizontal="center" vertical="center"/>
    </xf>
    <xf numFmtId="0" fontId="3" fillId="0" borderId="14" xfId="18" applyFont="1" applyBorder="1" applyAlignment="1">
      <alignment horizontal="left" vertical="center"/>
    </xf>
    <xf numFmtId="0" fontId="94" fillId="0" borderId="11" xfId="18" applyFont="1" applyBorder="1" applyAlignment="1">
      <alignment horizontal="center" vertical="center"/>
    </xf>
    <xf numFmtId="0" fontId="94" fillId="0" borderId="10" xfId="18" applyFont="1" applyBorder="1" applyAlignment="1">
      <alignment horizontal="center" vertical="center"/>
    </xf>
    <xf numFmtId="1" fontId="94" fillId="0" borderId="10" xfId="18" applyNumberFormat="1" applyFont="1" applyBorder="1" applyAlignment="1">
      <alignment horizontal="center" vertical="center"/>
    </xf>
    <xf numFmtId="0" fontId="3" fillId="0" borderId="42" xfId="18" applyFont="1" applyBorder="1" applyAlignment="1">
      <alignment horizontal="center" vertical="center" shrinkToFit="1"/>
    </xf>
    <xf numFmtId="0" fontId="84" fillId="0" borderId="43" xfId="18" applyFont="1" applyBorder="1" applyAlignment="1">
      <alignment horizontal="center" vertical="top"/>
    </xf>
    <xf numFmtId="49" fontId="84" fillId="0" borderId="22" xfId="18" applyNumberFormat="1" applyFont="1" applyBorder="1" applyAlignment="1">
      <alignment horizontal="center" vertical="top" wrapText="1"/>
    </xf>
    <xf numFmtId="49" fontId="55" fillId="20" borderId="50" xfId="0" applyNumberFormat="1" applyFont="1" applyFill="1" applyBorder="1" applyAlignment="1">
      <alignment horizontal="left" shrinkToFit="1"/>
    </xf>
    <xf numFmtId="49" fontId="84" fillId="0" borderId="50" xfId="0" applyNumberFormat="1" applyFont="1" applyBorder="1" applyAlignment="1">
      <alignment horizontal="left" vertical="top" wrapText="1" shrinkToFit="1"/>
    </xf>
    <xf numFmtId="0" fontId="90" fillId="0" borderId="10" xfId="18" applyFont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0" fontId="95" fillId="0" borderId="31" xfId="0" applyFont="1" applyBorder="1" applyAlignment="1">
      <alignment horizontal="center" vertical="center"/>
    </xf>
    <xf numFmtId="1" fontId="84" fillId="0" borderId="59" xfId="0" applyNumberFormat="1" applyFont="1" applyBorder="1" applyAlignment="1">
      <alignment horizontal="center" vertical="center"/>
    </xf>
    <xf numFmtId="1" fontId="55" fillId="0" borderId="31" xfId="0" applyNumberFormat="1" applyFont="1" applyBorder="1" applyAlignment="1">
      <alignment horizontal="center"/>
    </xf>
    <xf numFmtId="1" fontId="84" fillId="0" borderId="40" xfId="0" applyNumberFormat="1" applyFont="1" applyBorder="1" applyAlignment="1">
      <alignment horizontal="center" vertical="center"/>
    </xf>
    <xf numFmtId="0" fontId="3" fillId="0" borderId="31" xfId="18" applyFont="1" applyBorder="1" applyAlignment="1">
      <alignment horizontal="center" vertical="center"/>
    </xf>
    <xf numFmtId="1" fontId="3" fillId="0" borderId="48" xfId="18" applyNumberFormat="1" applyFont="1" applyBorder="1" applyAlignment="1">
      <alignment horizontal="center" vertical="center"/>
    </xf>
    <xf numFmtId="49" fontId="5" fillId="0" borderId="133" xfId="18" applyNumberFormat="1" applyFont="1" applyBorder="1" applyAlignment="1">
      <alignment shrinkToFit="1"/>
    </xf>
    <xf numFmtId="49" fontId="5" fillId="0" borderId="10" xfId="18" applyNumberFormat="1" applyFont="1" applyBorder="1" applyAlignment="1">
      <alignment horizontal="center" wrapText="1"/>
    </xf>
    <xf numFmtId="0" fontId="5" fillId="0" borderId="10" xfId="18" applyFont="1" applyBorder="1" applyAlignment="1">
      <alignment horizontal="center" wrapText="1"/>
    </xf>
    <xf numFmtId="0" fontId="5" fillId="0" borderId="32" xfId="18" applyFont="1" applyBorder="1" applyAlignment="1">
      <alignment horizontal="center" wrapText="1"/>
    </xf>
    <xf numFmtId="0" fontId="5" fillId="0" borderId="33" xfId="18" applyFont="1" applyBorder="1" applyAlignment="1">
      <alignment horizontal="center" vertical="center"/>
    </xf>
    <xf numFmtId="0" fontId="5" fillId="0" borderId="10" xfId="18" applyFont="1" applyBorder="1" applyAlignment="1">
      <alignment horizontal="center" vertical="center"/>
    </xf>
    <xf numFmtId="0" fontId="5" fillId="0" borderId="40" xfId="18" applyFont="1" applyBorder="1" applyAlignment="1">
      <alignment horizontal="center" vertical="center"/>
    </xf>
    <xf numFmtId="1" fontId="3" fillId="0" borderId="16" xfId="18" applyNumberFormat="1" applyFont="1" applyBorder="1"/>
    <xf numFmtId="49" fontId="16" fillId="0" borderId="75" xfId="18" applyNumberFormat="1" applyFont="1" applyBorder="1" applyAlignment="1">
      <alignment shrinkToFit="1"/>
    </xf>
    <xf numFmtId="0" fontId="16" fillId="0" borderId="25" xfId="18" applyFont="1" applyBorder="1" applyAlignment="1">
      <alignment horizontal="center"/>
    </xf>
    <xf numFmtId="49" fontId="16" fillId="0" borderId="26" xfId="18" applyNumberFormat="1" applyFont="1" applyBorder="1" applyAlignment="1">
      <alignment horizontal="center" wrapText="1"/>
    </xf>
    <xf numFmtId="0" fontId="16" fillId="0" borderId="26" xfId="18" applyFont="1" applyBorder="1" applyAlignment="1">
      <alignment horizontal="center" wrapText="1"/>
    </xf>
    <xf numFmtId="0" fontId="16" fillId="0" borderId="37" xfId="18" applyFont="1" applyBorder="1" applyAlignment="1">
      <alignment horizontal="center" wrapText="1"/>
    </xf>
    <xf numFmtId="0" fontId="16" fillId="0" borderId="25" xfId="18" applyFont="1" applyBorder="1" applyAlignment="1">
      <alignment horizontal="center" vertical="center"/>
    </xf>
    <xf numFmtId="49" fontId="5" fillId="16" borderId="42" xfId="18" applyNumberFormat="1" applyFont="1" applyFill="1" applyBorder="1" applyAlignment="1">
      <alignment shrinkToFit="1"/>
    </xf>
    <xf numFmtId="0" fontId="5" fillId="16" borderId="36" xfId="18" applyFont="1" applyFill="1" applyBorder="1" applyAlignment="1">
      <alignment horizontal="center"/>
    </xf>
    <xf numFmtId="49" fontId="5" fillId="16" borderId="41" xfId="18" applyNumberFormat="1" applyFont="1" applyFill="1" applyBorder="1" applyAlignment="1">
      <alignment horizontal="center"/>
    </xf>
    <xf numFmtId="0" fontId="5" fillId="16" borderId="41" xfId="18" applyFont="1" applyFill="1" applyBorder="1" applyAlignment="1">
      <alignment horizontal="center"/>
    </xf>
    <xf numFmtId="49" fontId="5" fillId="16" borderId="41" xfId="18" applyNumberFormat="1" applyFont="1" applyFill="1" applyBorder="1" applyAlignment="1">
      <alignment horizontal="center" vertical="center" shrinkToFit="1"/>
    </xf>
    <xf numFmtId="49" fontId="5" fillId="16" borderId="66" xfId="18" applyNumberFormat="1" applyFont="1" applyFill="1" applyBorder="1" applyAlignment="1">
      <alignment horizontal="center" vertical="center" shrinkToFit="1"/>
    </xf>
    <xf numFmtId="1" fontId="5" fillId="16" borderId="36" xfId="18" applyNumberFormat="1" applyFont="1" applyFill="1" applyBorder="1" applyAlignment="1">
      <alignment horizontal="center" vertical="center"/>
    </xf>
    <xf numFmtId="0" fontId="5" fillId="16" borderId="75" xfId="18" applyFont="1" applyFill="1" applyBorder="1" applyAlignment="1">
      <alignment wrapText="1"/>
    </xf>
    <xf numFmtId="49" fontId="5" fillId="16" borderId="25" xfId="18" applyNumberFormat="1" applyFont="1" applyFill="1" applyBorder="1" applyAlignment="1">
      <alignment horizontal="center" vertical="center" shrinkToFit="1"/>
    </xf>
    <xf numFmtId="0" fontId="5" fillId="16" borderId="37" xfId="18" applyFont="1" applyFill="1" applyBorder="1" applyAlignment="1">
      <alignment horizontal="center" vertical="center" shrinkToFit="1"/>
    </xf>
    <xf numFmtId="1" fontId="5" fillId="16" borderId="25" xfId="18" applyNumberFormat="1" applyFont="1" applyFill="1" applyBorder="1" applyAlignment="1">
      <alignment horizontal="center" vertical="center"/>
    </xf>
    <xf numFmtId="1" fontId="5" fillId="16" borderId="37" xfId="18" applyNumberFormat="1" applyFont="1" applyFill="1" applyBorder="1"/>
    <xf numFmtId="1" fontId="45" fillId="0" borderId="31" xfId="18" applyNumberFormat="1" applyFont="1" applyBorder="1" applyAlignment="1">
      <alignment horizontal="center" vertical="top"/>
    </xf>
    <xf numFmtId="0" fontId="43" fillId="0" borderId="49" xfId="0" applyFont="1" applyBorder="1" applyAlignment="1">
      <alignment horizontal="center"/>
    </xf>
    <xf numFmtId="49" fontId="94" fillId="0" borderId="46" xfId="0" applyNumberFormat="1" applyFont="1" applyBorder="1" applyAlignment="1">
      <alignment horizontal="left" vertical="center" shrinkToFit="1"/>
    </xf>
    <xf numFmtId="49" fontId="93" fillId="0" borderId="44" xfId="0" applyNumberFormat="1" applyFont="1" applyBorder="1" applyAlignment="1">
      <alignment horizontal="center" vertical="center" shrinkToFit="1"/>
    </xf>
    <xf numFmtId="49" fontId="93" fillId="0" borderId="59" xfId="0" applyNumberFormat="1" applyFont="1" applyBorder="1" applyAlignment="1">
      <alignment horizontal="center" vertical="center" shrinkToFit="1"/>
    </xf>
    <xf numFmtId="0" fontId="3" fillId="0" borderId="31" xfId="18" applyFont="1" applyBorder="1" applyAlignment="1">
      <alignment horizontal="left" vertical="center"/>
    </xf>
    <xf numFmtId="0" fontId="94" fillId="0" borderId="18" xfId="18" applyFont="1" applyBorder="1" applyAlignment="1">
      <alignment horizontal="center"/>
    </xf>
    <xf numFmtId="49" fontId="94" fillId="0" borderId="18" xfId="18" applyNumberFormat="1" applyFont="1" applyBorder="1" applyAlignment="1">
      <alignment horizontal="center"/>
    </xf>
    <xf numFmtId="0" fontId="94" fillId="0" borderId="48" xfId="18" applyFont="1" applyBorder="1" applyAlignment="1">
      <alignment horizontal="center"/>
    </xf>
    <xf numFmtId="49" fontId="14" fillId="0" borderId="74" xfId="20" applyNumberFormat="1" applyFont="1" applyBorder="1" applyAlignment="1">
      <alignment horizontal="left" vertical="center" wrapText="1"/>
    </xf>
    <xf numFmtId="0" fontId="3" fillId="16" borderId="18" xfId="0" applyFont="1" applyFill="1" applyBorder="1" applyAlignment="1">
      <alignment horizontal="center" vertical="center"/>
    </xf>
    <xf numFmtId="0" fontId="3" fillId="16" borderId="48" xfId="0" applyFont="1" applyFill="1" applyBorder="1" applyAlignment="1">
      <alignment horizontal="center" vertical="center"/>
    </xf>
    <xf numFmtId="0" fontId="58" fillId="0" borderId="43" xfId="0" applyFont="1" applyBorder="1" applyAlignment="1">
      <alignment horizontal="center" vertical="center"/>
    </xf>
    <xf numFmtId="0" fontId="49" fillId="16" borderId="22" xfId="18" applyFont="1" applyFill="1" applyBorder="1" applyAlignment="1">
      <alignment horizontal="center" vertical="center"/>
    </xf>
    <xf numFmtId="1" fontId="52" fillId="0" borderId="12" xfId="18" applyNumberFormat="1" applyFont="1" applyBorder="1" applyAlignment="1">
      <alignment horizontal="right" vertical="center"/>
    </xf>
    <xf numFmtId="1" fontId="41" fillId="16" borderId="21" xfId="18" applyNumberFormat="1" applyFont="1" applyFill="1" applyBorder="1" applyAlignment="1">
      <alignment horizontal="center" vertical="center"/>
    </xf>
    <xf numFmtId="0" fontId="49" fillId="16" borderId="10" xfId="18" applyFont="1" applyFill="1" applyBorder="1" applyAlignment="1">
      <alignment horizontal="center" vertical="center"/>
    </xf>
    <xf numFmtId="49" fontId="14" fillId="0" borderId="52" xfId="0" applyNumberFormat="1" applyFont="1" applyBorder="1" applyAlignment="1">
      <alignment horizontal="left" vertical="center" shrinkToFit="1"/>
    </xf>
    <xf numFmtId="49" fontId="14" fillId="0" borderId="49" xfId="0" applyNumberFormat="1" applyFont="1" applyBorder="1" applyAlignment="1">
      <alignment horizontal="center" vertical="center" shrinkToFit="1"/>
    </xf>
    <xf numFmtId="49" fontId="14" fillId="0" borderId="35" xfId="0" applyNumberFormat="1" applyFont="1" applyBorder="1" applyAlignment="1">
      <alignment horizontal="center" vertical="center" shrinkToFit="1"/>
    </xf>
    <xf numFmtId="0" fontId="3" fillId="0" borderId="29" xfId="18" applyFont="1" applyBorder="1" applyAlignment="1">
      <alignment horizontal="left" vertical="center" wrapText="1"/>
    </xf>
    <xf numFmtId="49" fontId="3" fillId="0" borderId="12" xfId="18" applyNumberFormat="1" applyFont="1" applyBorder="1" applyAlignment="1">
      <alignment horizontal="center" vertical="center" wrapText="1" shrinkToFit="1"/>
    </xf>
    <xf numFmtId="49" fontId="3" fillId="0" borderId="21" xfId="18" applyNumberFormat="1" applyFont="1" applyBorder="1" applyAlignment="1">
      <alignment horizontal="center" vertical="center" wrapText="1" shrinkToFit="1"/>
    </xf>
    <xf numFmtId="0" fontId="3" fillId="0" borderId="48" xfId="18" applyFont="1" applyBorder="1" applyAlignment="1">
      <alignment horizontal="right"/>
    </xf>
    <xf numFmtId="0" fontId="3" fillId="0" borderId="10" xfId="18" applyFont="1" applyBorder="1" applyAlignment="1">
      <alignment horizontal="center" wrapText="1"/>
    </xf>
    <xf numFmtId="0" fontId="3" fillId="0" borderId="40" xfId="18" applyFont="1" applyBorder="1" applyAlignment="1">
      <alignment horizontal="right"/>
    </xf>
    <xf numFmtId="1" fontId="3" fillId="16" borderId="44" xfId="0" applyNumberFormat="1" applyFont="1" applyFill="1" applyBorder="1" applyAlignment="1">
      <alignment horizontal="center" vertical="center"/>
    </xf>
    <xf numFmtId="1" fontId="3" fillId="16" borderId="59" xfId="0" applyNumberFormat="1" applyFont="1" applyFill="1" applyBorder="1" applyAlignment="1">
      <alignment horizontal="center" vertical="center"/>
    </xf>
    <xf numFmtId="1" fontId="14" fillId="0" borderId="43" xfId="20" applyNumberFormat="1" applyFont="1" applyBorder="1" applyAlignment="1">
      <alignment horizontal="center"/>
    </xf>
    <xf numFmtId="1" fontId="14" fillId="0" borderId="22" xfId="20" applyNumberFormat="1" applyFont="1" applyBorder="1" applyAlignment="1">
      <alignment horizontal="center"/>
    </xf>
    <xf numFmtId="1" fontId="14" fillId="0" borderId="55" xfId="20" applyNumberFormat="1" applyFont="1" applyBorder="1" applyAlignment="1">
      <alignment horizontal="center"/>
    </xf>
    <xf numFmtId="1" fontId="13" fillId="0" borderId="22" xfId="20" applyNumberFormat="1" applyFont="1" applyBorder="1" applyAlignment="1">
      <alignment horizontal="center" vertical="center"/>
    </xf>
    <xf numFmtId="0" fontId="84" fillId="0" borderId="44" xfId="18" applyFont="1" applyBorder="1" applyAlignment="1">
      <alignment horizontal="center" vertical="center"/>
    </xf>
    <xf numFmtId="0" fontId="107" fillId="0" borderId="48" xfId="29" applyFont="1" applyBorder="1" applyAlignment="1">
      <alignment horizontal="left" vertical="top" wrapText="1"/>
    </xf>
    <xf numFmtId="1" fontId="5" fillId="18" borderId="50" xfId="0" applyNumberFormat="1" applyFont="1" applyFill="1" applyBorder="1" applyAlignment="1">
      <alignment horizontal="center" vertical="center"/>
    </xf>
    <xf numFmtId="1" fontId="45" fillId="0" borderId="12" xfId="0" applyNumberFormat="1" applyFont="1" applyBorder="1" applyAlignment="1">
      <alignment horizontal="center" vertical="center"/>
    </xf>
    <xf numFmtId="1" fontId="45" fillId="0" borderId="18" xfId="0" applyNumberFormat="1" applyFont="1" applyBorder="1" applyAlignment="1">
      <alignment horizontal="center" vertical="center"/>
    </xf>
    <xf numFmtId="1" fontId="45" fillId="0" borderId="44" xfId="0" applyNumberFormat="1" applyFont="1" applyBorder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" fontId="3" fillId="0" borderId="77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1" fontId="3" fillId="0" borderId="50" xfId="0" applyNumberFormat="1" applyFont="1" applyBorder="1" applyAlignment="1">
      <alignment horizontal="center"/>
    </xf>
    <xf numFmtId="1" fontId="41" fillId="0" borderId="18" xfId="0" applyNumberFormat="1" applyFont="1" applyBorder="1" applyAlignment="1">
      <alignment horizontal="center"/>
    </xf>
    <xf numFmtId="2" fontId="13" fillId="0" borderId="18" xfId="20" applyNumberFormat="1" applyFont="1" applyBorder="1" applyAlignment="1">
      <alignment vertical="center" wrapText="1"/>
    </xf>
    <xf numFmtId="2" fontId="13" fillId="0" borderId="18" xfId="20" applyNumberFormat="1" applyFont="1" applyBorder="1" applyAlignment="1">
      <alignment horizontal="center" vertical="center" wrapText="1"/>
    </xf>
    <xf numFmtId="49" fontId="13" fillId="0" borderId="41" xfId="20" applyNumberFormat="1" applyFont="1" applyBorder="1" applyAlignment="1">
      <alignment horizontal="left" vertical="center" wrapText="1"/>
    </xf>
    <xf numFmtId="49" fontId="13" fillId="0" borderId="41" xfId="20" applyNumberFormat="1" applyFont="1" applyBorder="1" applyAlignment="1">
      <alignment horizontal="left" vertical="top" wrapText="1"/>
    </xf>
    <xf numFmtId="49" fontId="13" fillId="0" borderId="67" xfId="20" applyNumberFormat="1" applyFont="1" applyBorder="1" applyAlignment="1">
      <alignment horizontal="left" vertical="center" wrapText="1"/>
    </xf>
    <xf numFmtId="1" fontId="13" fillId="0" borderId="36" xfId="20" applyNumberFormat="1" applyFont="1" applyBorder="1" applyAlignment="1">
      <alignment horizontal="center" vertical="center"/>
    </xf>
    <xf numFmtId="1" fontId="13" fillId="0" borderId="82" xfId="20" applyNumberFormat="1" applyFont="1" applyBorder="1" applyAlignment="1">
      <alignment horizontal="center" vertical="center"/>
    </xf>
    <xf numFmtId="49" fontId="84" fillId="0" borderId="31" xfId="0" applyNumberFormat="1" applyFont="1" applyBorder="1" applyAlignment="1">
      <alignment horizontal="left" vertical="center"/>
    </xf>
    <xf numFmtId="0" fontId="84" fillId="0" borderId="44" xfId="0" applyFont="1" applyBorder="1" applyAlignment="1">
      <alignment horizontal="center" vertical="center"/>
    </xf>
    <xf numFmtId="1" fontId="5" fillId="0" borderId="22" xfId="0" applyNumberFormat="1" applyFont="1" applyBorder="1" applyAlignment="1">
      <alignment horizontal="center" vertical="center"/>
    </xf>
    <xf numFmtId="1" fontId="84" fillId="0" borderId="18" xfId="0" applyNumberFormat="1" applyFont="1" applyBorder="1" applyAlignment="1">
      <alignment horizontal="center"/>
    </xf>
    <xf numFmtId="0" fontId="84" fillId="0" borderId="18" xfId="0" applyFont="1" applyBorder="1"/>
    <xf numFmtId="1" fontId="84" fillId="0" borderId="48" xfId="0" applyNumberFormat="1" applyFont="1" applyBorder="1" applyAlignment="1">
      <alignment horizontal="center"/>
    </xf>
    <xf numFmtId="1" fontId="110" fillId="0" borderId="37" xfId="18" applyNumberFormat="1" applyFont="1" applyBorder="1" applyAlignment="1">
      <alignment horizontal="center"/>
    </xf>
    <xf numFmtId="0" fontId="84" fillId="0" borderId="56" xfId="0" applyFont="1" applyBorder="1" applyAlignment="1">
      <alignment wrapText="1"/>
    </xf>
    <xf numFmtId="0" fontId="84" fillId="0" borderId="46" xfId="18" applyFont="1" applyBorder="1" applyAlignment="1">
      <alignment horizontal="center" vertical="top"/>
    </xf>
    <xf numFmtId="49" fontId="84" fillId="0" borderId="44" xfId="18" applyNumberFormat="1" applyFont="1" applyBorder="1" applyAlignment="1">
      <alignment horizontal="center" vertical="top"/>
    </xf>
    <xf numFmtId="0" fontId="84" fillId="0" borderId="44" xfId="18" applyFont="1" applyBorder="1" applyAlignment="1">
      <alignment horizontal="center" vertical="top"/>
    </xf>
    <xf numFmtId="0" fontId="84" fillId="0" borderId="59" xfId="18" applyFont="1" applyBorder="1" applyAlignment="1">
      <alignment horizontal="center" vertical="top"/>
    </xf>
    <xf numFmtId="0" fontId="84" fillId="0" borderId="74" xfId="18" applyFont="1" applyBorder="1" applyAlignment="1">
      <alignment horizontal="center" vertical="top"/>
    </xf>
    <xf numFmtId="1" fontId="84" fillId="0" borderId="44" xfId="18" applyNumberFormat="1" applyFont="1" applyBorder="1" applyAlignment="1">
      <alignment horizontal="center" vertical="top"/>
    </xf>
    <xf numFmtId="0" fontId="84" fillId="0" borderId="50" xfId="18" applyFont="1" applyBorder="1" applyAlignment="1">
      <alignment wrapText="1"/>
    </xf>
    <xf numFmtId="0" fontId="94" fillId="0" borderId="50" xfId="18" applyFont="1" applyBorder="1" applyAlignment="1">
      <alignment horizontal="center"/>
    </xf>
    <xf numFmtId="0" fontId="94" fillId="0" borderId="18" xfId="18" applyFont="1" applyBorder="1" applyAlignment="1">
      <alignment horizontal="right"/>
    </xf>
    <xf numFmtId="1" fontId="84" fillId="0" borderId="30" xfId="0" applyNumberFormat="1" applyFont="1" applyBorder="1" applyAlignment="1">
      <alignment horizontal="center"/>
    </xf>
    <xf numFmtId="0" fontId="84" fillId="0" borderId="31" xfId="0" applyFont="1" applyBorder="1" applyAlignment="1">
      <alignment wrapText="1"/>
    </xf>
    <xf numFmtId="49" fontId="84" fillId="0" borderId="33" xfId="0" applyNumberFormat="1" applyFont="1" applyBorder="1" applyAlignment="1">
      <alignment horizontal="left" vertical="top" wrapText="1"/>
    </xf>
    <xf numFmtId="0" fontId="88" fillId="0" borderId="18" xfId="0" applyFont="1" applyBorder="1" applyAlignment="1">
      <alignment horizontal="center" vertical="center"/>
    </xf>
    <xf numFmtId="0" fontId="84" fillId="0" borderId="74" xfId="18" applyFont="1" applyBorder="1" applyAlignment="1">
      <alignment horizontal="center" vertical="center"/>
    </xf>
    <xf numFmtId="1" fontId="84" fillId="0" borderId="30" xfId="0" applyNumberFormat="1" applyFont="1" applyBorder="1" applyAlignment="1">
      <alignment horizontal="center" vertical="center"/>
    </xf>
    <xf numFmtId="1" fontId="84" fillId="0" borderId="16" xfId="18" applyNumberFormat="1" applyFont="1" applyBorder="1" applyAlignment="1">
      <alignment horizontal="center" vertical="center"/>
    </xf>
    <xf numFmtId="49" fontId="88" fillId="0" borderId="58" xfId="18" applyNumberFormat="1" applyFont="1" applyBorder="1" applyAlignment="1">
      <alignment shrinkToFit="1"/>
    </xf>
    <xf numFmtId="0" fontId="88" fillId="0" borderId="25" xfId="18" applyFont="1" applyBorder="1" applyAlignment="1">
      <alignment horizontal="center"/>
    </xf>
    <xf numFmtId="0" fontId="88" fillId="0" borderId="26" xfId="18" applyFont="1" applyBorder="1" applyAlignment="1">
      <alignment horizontal="center"/>
    </xf>
    <xf numFmtId="0" fontId="88" fillId="0" borderId="37" xfId="18" applyFont="1" applyBorder="1" applyAlignment="1">
      <alignment horizontal="center"/>
    </xf>
    <xf numFmtId="1" fontId="88" fillId="0" borderId="55" xfId="18" applyNumberFormat="1" applyFont="1" applyBorder="1" applyAlignment="1">
      <alignment horizontal="center" vertical="center"/>
    </xf>
    <xf numFmtId="1" fontId="88" fillId="18" borderId="50" xfId="0" applyNumberFormat="1" applyFont="1" applyFill="1" applyBorder="1" applyAlignment="1">
      <alignment horizontal="center" vertical="center"/>
    </xf>
    <xf numFmtId="49" fontId="88" fillId="0" borderId="26" xfId="18" applyNumberFormat="1" applyFont="1" applyBorder="1" applyAlignment="1">
      <alignment horizontal="center" wrapText="1"/>
    </xf>
    <xf numFmtId="1" fontId="88" fillId="0" borderId="21" xfId="18" applyNumberFormat="1" applyFont="1" applyBorder="1" applyAlignment="1">
      <alignment horizontal="center" vertical="center"/>
    </xf>
    <xf numFmtId="0" fontId="84" fillId="0" borderId="52" xfId="18" applyFont="1" applyBorder="1"/>
    <xf numFmtId="0" fontId="84" fillId="0" borderId="55" xfId="18" applyFont="1" applyBorder="1" applyAlignment="1">
      <alignment horizontal="center" vertical="top"/>
    </xf>
    <xf numFmtId="0" fontId="84" fillId="0" borderId="49" xfId="18" applyFont="1" applyBorder="1" applyAlignment="1">
      <alignment horizontal="center" vertical="top"/>
    </xf>
    <xf numFmtId="1" fontId="84" fillId="0" borderId="22" xfId="18" applyNumberFormat="1" applyFont="1" applyBorder="1" applyAlignment="1">
      <alignment horizontal="center" vertical="top"/>
    </xf>
    <xf numFmtId="1" fontId="84" fillId="0" borderId="35" xfId="18" applyNumberFormat="1" applyFont="1" applyBorder="1" applyAlignment="1">
      <alignment horizontal="center" vertical="top"/>
    </xf>
    <xf numFmtId="49" fontId="84" fillId="0" borderId="58" xfId="18" applyNumberFormat="1" applyFont="1" applyBorder="1" applyAlignment="1">
      <alignment shrinkToFit="1"/>
    </xf>
    <xf numFmtId="0" fontId="84" fillId="0" borderId="25" xfId="18" applyFont="1" applyBorder="1" applyAlignment="1">
      <alignment horizontal="center"/>
    </xf>
    <xf numFmtId="49" fontId="84" fillId="0" borderId="26" xfId="18" applyNumberFormat="1" applyFont="1" applyBorder="1" applyAlignment="1">
      <alignment horizontal="center"/>
    </xf>
    <xf numFmtId="0" fontId="84" fillId="0" borderId="26" xfId="18" applyFont="1" applyBorder="1" applyAlignment="1">
      <alignment horizontal="center"/>
    </xf>
    <xf numFmtId="0" fontId="84" fillId="0" borderId="37" xfId="18" applyFont="1" applyBorder="1" applyAlignment="1">
      <alignment horizontal="center"/>
    </xf>
    <xf numFmtId="0" fontId="84" fillId="0" borderId="57" xfId="18" applyFont="1" applyBorder="1" applyAlignment="1">
      <alignment horizontal="center" vertical="center"/>
    </xf>
    <xf numFmtId="49" fontId="88" fillId="0" borderId="63" xfId="18" applyNumberFormat="1" applyFont="1" applyBorder="1" applyAlignment="1">
      <alignment horizontal="left" shrinkToFit="1"/>
    </xf>
    <xf numFmtId="0" fontId="88" fillId="0" borderId="43" xfId="18" applyFont="1" applyBorder="1" applyAlignment="1">
      <alignment horizontal="center"/>
    </xf>
    <xf numFmtId="49" fontId="88" fillId="0" borderId="22" xfId="18" applyNumberFormat="1" applyFont="1" applyBorder="1" applyAlignment="1">
      <alignment horizontal="center"/>
    </xf>
    <xf numFmtId="0" fontId="88" fillId="0" borderId="22" xfId="18" applyFont="1" applyBorder="1" applyAlignment="1">
      <alignment horizontal="center"/>
    </xf>
    <xf numFmtId="0" fontId="88" fillId="0" borderId="55" xfId="18" applyFont="1" applyBorder="1" applyAlignment="1">
      <alignment horizontal="center"/>
    </xf>
    <xf numFmtId="0" fontId="88" fillId="0" borderId="49" xfId="18" applyFont="1" applyBorder="1" applyAlignment="1">
      <alignment horizontal="center" vertical="center"/>
    </xf>
    <xf numFmtId="0" fontId="88" fillId="0" borderId="71" xfId="18" applyFont="1" applyBorder="1" applyAlignment="1">
      <alignment wrapText="1"/>
    </xf>
    <xf numFmtId="0" fontId="88" fillId="0" borderId="33" xfId="18" applyFont="1" applyBorder="1" applyAlignment="1">
      <alignment horizontal="center"/>
    </xf>
    <xf numFmtId="49" fontId="88" fillId="0" borderId="10" xfId="18" applyNumberFormat="1" applyFont="1" applyBorder="1" applyAlignment="1">
      <alignment horizontal="center"/>
    </xf>
    <xf numFmtId="49" fontId="88" fillId="0" borderId="10" xfId="18" applyNumberFormat="1" applyFont="1" applyBorder="1" applyAlignment="1">
      <alignment horizontal="center" vertical="center" shrinkToFit="1"/>
    </xf>
    <xf numFmtId="0" fontId="88" fillId="0" borderId="10" xfId="18" applyFont="1" applyBorder="1" applyAlignment="1">
      <alignment horizontal="center"/>
    </xf>
    <xf numFmtId="0" fontId="88" fillId="0" borderId="40" xfId="18" applyFont="1" applyBorder="1" applyAlignment="1">
      <alignment horizontal="center"/>
    </xf>
    <xf numFmtId="1" fontId="88" fillId="0" borderId="11" xfId="18" applyNumberFormat="1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45" fillId="0" borderId="29" xfId="0" applyFont="1" applyBorder="1" applyAlignment="1">
      <alignment horizontal="center" vertical="center"/>
    </xf>
    <xf numFmtId="1" fontId="3" fillId="0" borderId="17" xfId="18" applyNumberFormat="1" applyFont="1" applyBorder="1" applyAlignment="1">
      <alignment horizontal="center" vertical="center"/>
    </xf>
    <xf numFmtId="0" fontId="3" fillId="0" borderId="83" xfId="0" applyFont="1" applyBorder="1" applyAlignment="1">
      <alignment wrapText="1"/>
    </xf>
    <xf numFmtId="0" fontId="45" fillId="0" borderId="14" xfId="18" applyFont="1" applyBorder="1" applyAlignment="1">
      <alignment wrapText="1"/>
    </xf>
    <xf numFmtId="49" fontId="13" fillId="0" borderId="59" xfId="20" applyNumberFormat="1" applyFont="1" applyBorder="1" applyAlignment="1">
      <alignment horizontal="center" vertical="center"/>
    </xf>
    <xf numFmtId="49" fontId="14" fillId="0" borderId="43" xfId="20" applyNumberFormat="1" applyFont="1" applyBorder="1" applyAlignment="1">
      <alignment vertical="center" wrapText="1"/>
    </xf>
    <xf numFmtId="0" fontId="45" fillId="0" borderId="72" xfId="18" applyFont="1" applyBorder="1"/>
    <xf numFmtId="0" fontId="3" fillId="0" borderId="83" xfId="0" applyFont="1" applyBorder="1" applyAlignment="1">
      <alignment horizontal="left" vertical="center" wrapText="1"/>
    </xf>
    <xf numFmtId="0" fontId="45" fillId="0" borderId="133" xfId="18" applyFont="1" applyBorder="1" applyAlignment="1">
      <alignment horizontal="left"/>
    </xf>
    <xf numFmtId="0" fontId="45" fillId="0" borderId="24" xfId="18" applyFont="1" applyBorder="1" applyAlignment="1">
      <alignment horizontal="center"/>
    </xf>
    <xf numFmtId="0" fontId="94" fillId="0" borderId="33" xfId="18" applyFont="1" applyBorder="1" applyAlignment="1">
      <alignment horizontal="center"/>
    </xf>
    <xf numFmtId="49" fontId="94" fillId="0" borderId="10" xfId="18" applyNumberFormat="1" applyFont="1" applyBorder="1" applyAlignment="1">
      <alignment horizontal="center"/>
    </xf>
    <xf numFmtId="0" fontId="94" fillId="0" borderId="10" xfId="18" applyFont="1" applyBorder="1" applyAlignment="1">
      <alignment horizontal="center"/>
    </xf>
    <xf numFmtId="0" fontId="93" fillId="0" borderId="33" xfId="18" applyFont="1" applyBorder="1" applyAlignment="1">
      <alignment horizontal="center"/>
    </xf>
    <xf numFmtId="1" fontId="93" fillId="0" borderId="10" xfId="18" applyNumberFormat="1" applyFont="1" applyBorder="1" applyAlignment="1">
      <alignment horizontal="center" vertical="top"/>
    </xf>
    <xf numFmtId="0" fontId="93" fillId="0" borderId="10" xfId="18" applyFont="1" applyBorder="1" applyAlignment="1">
      <alignment horizontal="center" vertical="center"/>
    </xf>
    <xf numFmtId="49" fontId="90" fillId="0" borderId="44" xfId="0" applyNumberFormat="1" applyFont="1" applyBorder="1" applyAlignment="1">
      <alignment horizontal="center" vertical="center" shrinkToFit="1"/>
    </xf>
    <xf numFmtId="49" fontId="88" fillId="0" borderId="68" xfId="18" applyNumberFormat="1" applyFont="1" applyBorder="1" applyAlignment="1">
      <alignment shrinkToFit="1"/>
    </xf>
    <xf numFmtId="0" fontId="88" fillId="0" borderId="67" xfId="18" applyFont="1" applyBorder="1" applyAlignment="1">
      <alignment horizontal="center"/>
    </xf>
    <xf numFmtId="49" fontId="88" fillId="0" borderId="41" xfId="18" applyNumberFormat="1" applyFont="1" applyBorder="1" applyAlignment="1">
      <alignment horizontal="center"/>
    </xf>
    <xf numFmtId="0" fontId="88" fillId="0" borderId="41" xfId="18" applyFont="1" applyBorder="1" applyAlignment="1">
      <alignment horizontal="center"/>
    </xf>
    <xf numFmtId="0" fontId="88" fillId="0" borderId="66" xfId="18" applyFont="1" applyBorder="1" applyAlignment="1">
      <alignment horizontal="center"/>
    </xf>
    <xf numFmtId="0" fontId="88" fillId="0" borderId="67" xfId="18" applyFont="1" applyBorder="1" applyAlignment="1">
      <alignment horizontal="center" vertical="center"/>
    </xf>
    <xf numFmtId="0" fontId="88" fillId="0" borderId="0" xfId="18" applyFont="1" applyAlignment="1">
      <alignment horizontal="center" vertical="center"/>
    </xf>
    <xf numFmtId="1" fontId="88" fillId="0" borderId="57" xfId="18" applyNumberFormat="1" applyFont="1" applyBorder="1" applyAlignment="1">
      <alignment horizontal="center" vertical="center"/>
    </xf>
    <xf numFmtId="0" fontId="84" fillId="0" borderId="46" xfId="0" applyFont="1" applyBorder="1" applyAlignment="1">
      <alignment wrapText="1"/>
    </xf>
    <xf numFmtId="49" fontId="84" fillId="0" borderId="44" xfId="0" applyNumberFormat="1" applyFont="1" applyBorder="1" applyAlignment="1">
      <alignment horizontal="center" vertical="center" shrinkToFit="1"/>
    </xf>
    <xf numFmtId="0" fontId="84" fillId="0" borderId="59" xfId="0" applyFont="1" applyBorder="1" applyAlignment="1">
      <alignment horizontal="center" vertical="center" shrinkToFit="1"/>
    </xf>
    <xf numFmtId="0" fontId="95" fillId="0" borderId="74" xfId="0" applyFont="1" applyBorder="1" applyAlignment="1">
      <alignment horizontal="center" vertical="center"/>
    </xf>
    <xf numFmtId="0" fontId="88" fillId="0" borderId="44" xfId="0" applyFont="1" applyBorder="1" applyAlignment="1">
      <alignment horizontal="center" vertical="center"/>
    </xf>
    <xf numFmtId="0" fontId="94" fillId="0" borderId="18" xfId="18" applyFont="1" applyBorder="1" applyAlignment="1">
      <alignment horizontal="center" vertical="center"/>
    </xf>
    <xf numFmtId="0" fontId="14" fillId="0" borderId="41" xfId="18" applyFont="1" applyBorder="1" applyAlignment="1">
      <alignment horizontal="center" vertical="center"/>
    </xf>
    <xf numFmtId="1" fontId="3" fillId="0" borderId="46" xfId="20" applyNumberFormat="1" applyFont="1" applyBorder="1" applyAlignment="1">
      <alignment horizontal="center" vertical="center"/>
    </xf>
    <xf numFmtId="1" fontId="3" fillId="0" borderId="44" xfId="20" applyNumberFormat="1" applyFont="1" applyBorder="1" applyAlignment="1">
      <alignment horizontal="center" vertical="center"/>
    </xf>
    <xf numFmtId="1" fontId="3" fillId="0" borderId="59" xfId="20" applyNumberFormat="1" applyFont="1" applyBorder="1" applyAlignment="1">
      <alignment horizontal="center" vertical="center"/>
    </xf>
    <xf numFmtId="49" fontId="14" fillId="0" borderId="35" xfId="20" applyNumberFormat="1" applyFont="1" applyBorder="1" applyAlignment="1">
      <alignment horizontal="center" vertical="center"/>
    </xf>
    <xf numFmtId="49" fontId="13" fillId="0" borderId="49" xfId="20" applyNumberFormat="1" applyFont="1" applyBorder="1" applyAlignment="1">
      <alignment vertical="center" wrapText="1"/>
    </xf>
    <xf numFmtId="49" fontId="13" fillId="0" borderId="74" xfId="20" applyNumberFormat="1" applyFont="1" applyBorder="1" applyAlignment="1">
      <alignment horizontal="left" vertical="center" wrapText="1"/>
    </xf>
    <xf numFmtId="2" fontId="3" fillId="0" borderId="21" xfId="20" applyNumberFormat="1" applyFont="1" applyBorder="1" applyAlignment="1">
      <alignment horizontal="center" vertical="center" wrapText="1"/>
    </xf>
    <xf numFmtId="2" fontId="3" fillId="0" borderId="48" xfId="20" applyNumberFormat="1" applyFont="1" applyBorder="1" applyAlignment="1">
      <alignment horizontal="center" vertical="center" wrapText="1"/>
    </xf>
    <xf numFmtId="1" fontId="84" fillId="0" borderId="21" xfId="18" applyNumberFormat="1" applyFont="1" applyBorder="1" applyAlignment="1">
      <alignment horizontal="center" vertical="center" readingOrder="1"/>
    </xf>
    <xf numFmtId="0" fontId="84" fillId="0" borderId="31" xfId="0" applyFont="1" applyBorder="1" applyAlignment="1">
      <alignment horizontal="center" vertical="center" readingOrder="1"/>
    </xf>
    <xf numFmtId="49" fontId="84" fillId="0" borderId="18" xfId="0" applyNumberFormat="1" applyFont="1" applyBorder="1" applyAlignment="1">
      <alignment horizontal="center" vertical="center" shrinkToFit="1" readingOrder="1"/>
    </xf>
    <xf numFmtId="0" fontId="84" fillId="0" borderId="48" xfId="0" applyFont="1" applyBorder="1" applyAlignment="1">
      <alignment horizontal="center" vertical="center" shrinkToFit="1" readingOrder="1"/>
    </xf>
    <xf numFmtId="0" fontId="94" fillId="0" borderId="50" xfId="18" applyFont="1" applyBorder="1" applyAlignment="1">
      <alignment horizontal="center" readingOrder="1"/>
    </xf>
    <xf numFmtId="0" fontId="94" fillId="0" borderId="18" xfId="18" applyFont="1" applyBorder="1" applyAlignment="1">
      <alignment horizontal="center" readingOrder="1"/>
    </xf>
    <xf numFmtId="0" fontId="84" fillId="0" borderId="18" xfId="18" applyFont="1" applyBorder="1" applyAlignment="1">
      <alignment horizontal="center" vertical="center" readingOrder="1"/>
    </xf>
    <xf numFmtId="1" fontId="84" fillId="0" borderId="18" xfId="18" applyNumberFormat="1" applyFont="1" applyBorder="1" applyAlignment="1">
      <alignment horizontal="center" vertical="center" readingOrder="1"/>
    </xf>
    <xf numFmtId="1" fontId="84" fillId="0" borderId="16" xfId="18" applyNumberFormat="1" applyFont="1" applyBorder="1" applyAlignment="1">
      <alignment horizontal="center" vertical="center" readingOrder="1"/>
    </xf>
    <xf numFmtId="0" fontId="84" fillId="0" borderId="31" xfId="0" applyFont="1" applyBorder="1" applyAlignment="1">
      <alignment horizontal="center" vertical="center" wrapText="1" readingOrder="1"/>
    </xf>
    <xf numFmtId="0" fontId="84" fillId="0" borderId="18" xfId="0" applyFont="1" applyBorder="1" applyAlignment="1">
      <alignment horizontal="center" vertical="center" readingOrder="1"/>
    </xf>
    <xf numFmtId="0" fontId="84" fillId="0" borderId="48" xfId="18" applyFont="1" applyBorder="1" applyAlignment="1">
      <alignment horizontal="center" vertical="center" readingOrder="1"/>
    </xf>
    <xf numFmtId="0" fontId="84" fillId="0" borderId="31" xfId="18" applyFont="1" applyBorder="1" applyAlignment="1">
      <alignment horizontal="center" vertical="center" readingOrder="1"/>
    </xf>
    <xf numFmtId="1" fontId="95" fillId="0" borderId="44" xfId="0" applyNumberFormat="1" applyFont="1" applyBorder="1" applyAlignment="1">
      <alignment horizontal="center" vertical="center" readingOrder="1"/>
    </xf>
    <xf numFmtId="0" fontId="95" fillId="0" borderId="44" xfId="0" applyFont="1" applyBorder="1" applyAlignment="1">
      <alignment horizontal="center" vertical="center" readingOrder="1"/>
    </xf>
    <xf numFmtId="1" fontId="95" fillId="0" borderId="44" xfId="0" applyNumberFormat="1" applyFont="1" applyBorder="1" applyAlignment="1">
      <alignment horizontal="center" readingOrder="1"/>
    </xf>
    <xf numFmtId="1" fontId="84" fillId="0" borderId="44" xfId="0" applyNumberFormat="1" applyFont="1" applyBorder="1" applyAlignment="1">
      <alignment horizontal="center" vertical="center" readingOrder="1"/>
    </xf>
    <xf numFmtId="1" fontId="84" fillId="0" borderId="59" xfId="0" applyNumberFormat="1" applyFont="1" applyBorder="1" applyAlignment="1">
      <alignment horizontal="center" vertical="center" readingOrder="1"/>
    </xf>
    <xf numFmtId="49" fontId="88" fillId="0" borderId="58" xfId="18" applyNumberFormat="1" applyFont="1" applyBorder="1" applyAlignment="1">
      <alignment horizontal="center" shrinkToFit="1" readingOrder="1"/>
    </xf>
    <xf numFmtId="0" fontId="88" fillId="0" borderId="25" xfId="18" applyFont="1" applyBorder="1" applyAlignment="1">
      <alignment horizontal="center" readingOrder="1"/>
    </xf>
    <xf numFmtId="49" fontId="88" fillId="0" borderId="26" xfId="18" applyNumberFormat="1" applyFont="1" applyBorder="1" applyAlignment="1">
      <alignment horizontal="center" readingOrder="1"/>
    </xf>
    <xf numFmtId="0" fontId="88" fillId="0" borderId="26" xfId="18" applyFont="1" applyBorder="1" applyAlignment="1">
      <alignment horizontal="center" readingOrder="1"/>
    </xf>
    <xf numFmtId="0" fontId="88" fillId="0" borderId="37" xfId="18" applyFont="1" applyBorder="1" applyAlignment="1">
      <alignment horizontal="center" readingOrder="1"/>
    </xf>
    <xf numFmtId="0" fontId="88" fillId="0" borderId="19" xfId="18" applyFont="1" applyBorder="1" applyAlignment="1">
      <alignment horizontal="center" vertical="center" readingOrder="1"/>
    </xf>
    <xf numFmtId="1" fontId="88" fillId="0" borderId="55" xfId="18" applyNumberFormat="1" applyFont="1" applyBorder="1" applyAlignment="1">
      <alignment horizontal="center" vertical="center" readingOrder="1"/>
    </xf>
    <xf numFmtId="0" fontId="84" fillId="0" borderId="22" xfId="0" applyFont="1" applyBorder="1" applyAlignment="1">
      <alignment horizontal="center" wrapText="1" readingOrder="1"/>
    </xf>
    <xf numFmtId="49" fontId="84" fillId="0" borderId="22" xfId="0" applyNumberFormat="1" applyFont="1" applyBorder="1" applyAlignment="1">
      <alignment horizontal="center" vertical="center" shrinkToFit="1" readingOrder="1"/>
    </xf>
    <xf numFmtId="0" fontId="84" fillId="0" borderId="22" xfId="0" applyFont="1" applyBorder="1" applyAlignment="1">
      <alignment horizontal="center" vertical="center" shrinkToFit="1" readingOrder="1"/>
    </xf>
    <xf numFmtId="1" fontId="84" fillId="0" borderId="22" xfId="0" applyNumberFormat="1" applyFont="1" applyBorder="1" applyAlignment="1">
      <alignment horizontal="center" vertical="center" readingOrder="1"/>
    </xf>
    <xf numFmtId="1" fontId="96" fillId="0" borderId="22" xfId="0" applyNumberFormat="1" applyFont="1" applyBorder="1" applyAlignment="1">
      <alignment horizontal="center" vertical="center" readingOrder="1"/>
    </xf>
    <xf numFmtId="1" fontId="96" fillId="0" borderId="55" xfId="0" applyNumberFormat="1" applyFont="1" applyBorder="1" applyAlignment="1">
      <alignment horizontal="center" vertical="center" readingOrder="1"/>
    </xf>
    <xf numFmtId="1" fontId="88" fillId="0" borderId="63" xfId="0" applyNumberFormat="1" applyFont="1" applyBorder="1" applyAlignment="1">
      <alignment horizontal="center" vertical="center" readingOrder="1"/>
    </xf>
    <xf numFmtId="0" fontId="107" fillId="0" borderId="18" xfId="0" applyFont="1" applyBorder="1" applyAlignment="1">
      <alignment horizontal="center" vertical="center" wrapText="1" readingOrder="1"/>
    </xf>
    <xf numFmtId="49" fontId="84" fillId="0" borderId="48" xfId="0" applyNumberFormat="1" applyFont="1" applyBorder="1" applyAlignment="1">
      <alignment horizontal="center" vertical="center" shrinkToFit="1" readingOrder="1"/>
    </xf>
    <xf numFmtId="1" fontId="96" fillId="0" borderId="50" xfId="0" applyNumberFormat="1" applyFont="1" applyBorder="1" applyAlignment="1">
      <alignment horizontal="center" vertical="center" readingOrder="1"/>
    </xf>
    <xf numFmtId="1" fontId="96" fillId="0" borderId="18" xfId="0" applyNumberFormat="1" applyFont="1" applyBorder="1" applyAlignment="1">
      <alignment horizontal="center" vertical="center" readingOrder="1"/>
    </xf>
    <xf numFmtId="1" fontId="84" fillId="0" borderId="18" xfId="0" applyNumberFormat="1" applyFont="1" applyBorder="1" applyAlignment="1">
      <alignment horizontal="center" vertical="center" readingOrder="1"/>
    </xf>
    <xf numFmtId="1" fontId="96" fillId="0" borderId="48" xfId="0" applyNumberFormat="1" applyFont="1" applyBorder="1" applyAlignment="1">
      <alignment horizontal="center" vertical="center" readingOrder="1"/>
    </xf>
    <xf numFmtId="1" fontId="88" fillId="0" borderId="17" xfId="0" applyNumberFormat="1" applyFont="1" applyBorder="1" applyAlignment="1">
      <alignment horizontal="center" vertical="center" readingOrder="1"/>
    </xf>
    <xf numFmtId="0" fontId="84" fillId="0" borderId="18" xfId="0" applyFont="1" applyBorder="1" applyAlignment="1">
      <alignment horizontal="center" vertical="center" wrapText="1" readingOrder="1"/>
    </xf>
    <xf numFmtId="0" fontId="84" fillId="0" borderId="18" xfId="0" applyFont="1" applyBorder="1" applyAlignment="1">
      <alignment horizontal="center" wrapText="1" readingOrder="1"/>
    </xf>
    <xf numFmtId="0" fontId="84" fillId="0" borderId="18" xfId="0" applyFont="1" applyBorder="1" applyAlignment="1">
      <alignment horizontal="center" vertical="center" shrinkToFit="1" readingOrder="1"/>
    </xf>
    <xf numFmtId="49" fontId="84" fillId="0" borderId="12" xfId="0" applyNumberFormat="1" applyFont="1" applyBorder="1" applyAlignment="1">
      <alignment horizontal="center" vertical="center" shrinkToFit="1" readingOrder="1"/>
    </xf>
    <xf numFmtId="49" fontId="84" fillId="0" borderId="21" xfId="0" applyNumberFormat="1" applyFont="1" applyBorder="1" applyAlignment="1">
      <alignment horizontal="center" vertical="center" shrinkToFit="1" readingOrder="1"/>
    </xf>
    <xf numFmtId="0" fontId="94" fillId="0" borderId="77" xfId="0" applyFont="1" applyBorder="1" applyAlignment="1">
      <alignment horizontal="center" readingOrder="1"/>
    </xf>
    <xf numFmtId="0" fontId="94" fillId="0" borderId="12" xfId="0" applyFont="1" applyBorder="1" applyAlignment="1">
      <alignment horizontal="center" readingOrder="1"/>
    </xf>
    <xf numFmtId="0" fontId="84" fillId="0" borderId="12" xfId="0" applyFont="1" applyBorder="1" applyAlignment="1">
      <alignment horizontal="center" vertical="center" readingOrder="1"/>
    </xf>
    <xf numFmtId="1" fontId="84" fillId="0" borderId="12" xfId="0" applyNumberFormat="1" applyFont="1" applyBorder="1" applyAlignment="1">
      <alignment horizontal="center" vertical="center" readingOrder="1"/>
    </xf>
    <xf numFmtId="1" fontId="84" fillId="0" borderId="21" xfId="0" applyNumberFormat="1" applyFont="1" applyBorder="1" applyAlignment="1">
      <alignment horizontal="center" vertical="center" readingOrder="1"/>
    </xf>
    <xf numFmtId="0" fontId="84" fillId="0" borderId="30" xfId="0" applyFont="1" applyBorder="1" applyAlignment="1">
      <alignment horizontal="center" vertical="center" shrinkToFit="1" readingOrder="1"/>
    </xf>
    <xf numFmtId="1" fontId="96" fillId="0" borderId="29" xfId="0" applyNumberFormat="1" applyFont="1" applyBorder="1" applyAlignment="1">
      <alignment horizontal="center" vertical="center" readingOrder="1"/>
    </xf>
    <xf numFmtId="1" fontId="96" fillId="0" borderId="12" xfId="0" applyNumberFormat="1" applyFont="1" applyBorder="1" applyAlignment="1">
      <alignment horizontal="center" vertical="center" readingOrder="1"/>
    </xf>
    <xf numFmtId="0" fontId="84" fillId="0" borderId="22" xfId="18" applyFont="1" applyBorder="1" applyAlignment="1">
      <alignment horizontal="center" vertical="top" readingOrder="1"/>
    </xf>
    <xf numFmtId="1" fontId="84" fillId="0" borderId="22" xfId="18" applyNumberFormat="1" applyFont="1" applyBorder="1" applyAlignment="1">
      <alignment horizontal="center" vertical="top" readingOrder="1"/>
    </xf>
    <xf numFmtId="1" fontId="84" fillId="0" borderId="35" xfId="18" applyNumberFormat="1" applyFont="1" applyBorder="1" applyAlignment="1">
      <alignment horizontal="center" vertical="top" readingOrder="1"/>
    </xf>
    <xf numFmtId="0" fontId="84" fillId="0" borderId="29" xfId="0" applyFont="1" applyBorder="1" applyAlignment="1">
      <alignment horizontal="left" vertical="center" readingOrder="1"/>
    </xf>
    <xf numFmtId="0" fontId="84" fillId="0" borderId="56" xfId="0" applyFont="1" applyBorder="1" applyAlignment="1">
      <alignment horizontal="left" wrapText="1" readingOrder="1"/>
    </xf>
    <xf numFmtId="0" fontId="16" fillId="0" borderId="57" xfId="18" applyFont="1" applyBorder="1" applyAlignment="1">
      <alignment horizontal="center" vertical="center"/>
    </xf>
    <xf numFmtId="49" fontId="16" fillId="0" borderId="69" xfId="18" applyNumberFormat="1" applyFont="1" applyBorder="1" applyAlignment="1">
      <alignment shrinkToFit="1"/>
    </xf>
    <xf numFmtId="0" fontId="16" fillId="0" borderId="61" xfId="18" applyFont="1" applyBorder="1" applyAlignment="1">
      <alignment horizontal="center"/>
    </xf>
    <xf numFmtId="0" fontId="16" fillId="0" borderId="15" xfId="18" applyFont="1" applyBorder="1" applyAlignment="1">
      <alignment horizontal="center"/>
    </xf>
    <xf numFmtId="0" fontId="16" fillId="0" borderId="16" xfId="18" applyFont="1" applyBorder="1" applyAlignment="1">
      <alignment horizontal="center"/>
    </xf>
    <xf numFmtId="49" fontId="108" fillId="0" borderId="46" xfId="0" applyNumberFormat="1" applyFont="1" applyBorder="1" applyAlignment="1">
      <alignment horizontal="left" vertical="center" wrapText="1"/>
    </xf>
    <xf numFmtId="49" fontId="90" fillId="0" borderId="59" xfId="0" applyNumberFormat="1" applyFont="1" applyBorder="1" applyAlignment="1">
      <alignment horizontal="center" vertical="center" shrinkToFit="1"/>
    </xf>
    <xf numFmtId="0" fontId="93" fillId="0" borderId="74" xfId="18" applyFont="1" applyBorder="1" applyAlignment="1">
      <alignment horizontal="center"/>
    </xf>
    <xf numFmtId="1" fontId="45" fillId="0" borderId="44" xfId="18" applyNumberFormat="1" applyFont="1" applyBorder="1" applyAlignment="1">
      <alignment horizontal="center"/>
    </xf>
    <xf numFmtId="1" fontId="45" fillId="0" borderId="59" xfId="18" applyNumberFormat="1" applyFont="1" applyBorder="1" applyAlignment="1">
      <alignment horizontal="center"/>
    </xf>
    <xf numFmtId="1" fontId="3" fillId="0" borderId="31" xfId="0" applyNumberFormat="1" applyFont="1" applyBorder="1" applyAlignment="1">
      <alignment horizontal="center" vertical="center"/>
    </xf>
    <xf numFmtId="0" fontId="94" fillId="0" borderId="31" xfId="18" applyFont="1" applyBorder="1" applyAlignment="1">
      <alignment horizontal="center" vertical="center"/>
    </xf>
    <xf numFmtId="49" fontId="16" fillId="0" borderId="15" xfId="18" applyNumberFormat="1" applyFont="1" applyBorder="1" applyAlignment="1">
      <alignment horizontal="center"/>
    </xf>
    <xf numFmtId="49" fontId="80" fillId="0" borderId="10" xfId="18" applyNumberFormat="1" applyFont="1" applyBorder="1" applyAlignment="1">
      <alignment horizontal="center" vertical="center"/>
    </xf>
    <xf numFmtId="1" fontId="16" fillId="0" borderId="37" xfId="18" applyNumberFormat="1" applyFont="1" applyBorder="1" applyAlignment="1">
      <alignment horizontal="center" vertical="center"/>
    </xf>
    <xf numFmtId="49" fontId="3" fillId="0" borderId="41" xfId="18" applyNumberFormat="1" applyFont="1" applyBorder="1" applyAlignment="1">
      <alignment horizontal="center"/>
    </xf>
    <xf numFmtId="0" fontId="90" fillId="0" borderId="66" xfId="18" applyFont="1" applyBorder="1" applyAlignment="1">
      <alignment horizontal="center"/>
    </xf>
    <xf numFmtId="0" fontId="84" fillId="0" borderId="33" xfId="0" applyFont="1" applyBorder="1" applyAlignment="1">
      <alignment wrapText="1"/>
    </xf>
    <xf numFmtId="0" fontId="45" fillId="0" borderId="29" xfId="18" applyFont="1" applyBorder="1" applyAlignment="1">
      <alignment horizontal="center"/>
    </xf>
    <xf numFmtId="0" fontId="54" fillId="0" borderId="12" xfId="18" applyFont="1" applyBorder="1" applyAlignment="1">
      <alignment horizontal="center" vertical="center"/>
    </xf>
    <xf numFmtId="1" fontId="51" fillId="0" borderId="37" xfId="18" applyNumberFormat="1" applyFont="1" applyBorder="1" applyAlignment="1">
      <alignment horizontal="center" vertical="center"/>
    </xf>
    <xf numFmtId="0" fontId="51" fillId="0" borderId="19" xfId="18" applyFont="1" applyBorder="1" applyAlignment="1">
      <alignment horizontal="center" vertical="center"/>
    </xf>
    <xf numFmtId="0" fontId="45" fillId="0" borderId="30" xfId="0" applyFont="1" applyBorder="1" applyAlignment="1">
      <alignment horizontal="left" vertical="center"/>
    </xf>
    <xf numFmtId="0" fontId="51" fillId="0" borderId="33" xfId="18" applyFont="1" applyBorder="1" applyAlignment="1">
      <alignment horizontal="center"/>
    </xf>
    <xf numFmtId="0" fontId="51" fillId="0" borderId="10" xfId="18" applyFont="1" applyBorder="1" applyAlignment="1">
      <alignment horizontal="center" wrapText="1"/>
    </xf>
    <xf numFmtId="0" fontId="51" fillId="0" borderId="10" xfId="18" applyFont="1" applyBorder="1" applyAlignment="1">
      <alignment horizontal="center"/>
    </xf>
    <xf numFmtId="0" fontId="51" fillId="0" borderId="64" xfId="18" applyFont="1" applyBorder="1" applyAlignment="1">
      <alignment horizontal="center" vertical="center"/>
    </xf>
    <xf numFmtId="49" fontId="51" fillId="0" borderId="10" xfId="18" applyNumberFormat="1" applyFont="1" applyBorder="1" applyAlignment="1">
      <alignment horizontal="center" wrapText="1"/>
    </xf>
    <xf numFmtId="0" fontId="51" fillId="0" borderId="40" xfId="18" applyFont="1" applyBorder="1" applyAlignment="1">
      <alignment horizontal="center" wrapText="1"/>
    </xf>
    <xf numFmtId="1" fontId="92" fillId="0" borderId="49" xfId="0" applyNumberFormat="1" applyFont="1" applyBorder="1" applyAlignment="1">
      <alignment horizontal="center" vertical="center"/>
    </xf>
    <xf numFmtId="1" fontId="92" fillId="0" borderId="22" xfId="0" applyNumberFormat="1" applyFont="1" applyBorder="1" applyAlignment="1">
      <alignment horizontal="center" vertical="center"/>
    </xf>
    <xf numFmtId="0" fontId="14" fillId="16" borderId="52" xfId="18" applyFont="1" applyFill="1" applyBorder="1" applyAlignment="1">
      <alignment horizontal="left" vertical="center" wrapText="1"/>
    </xf>
    <xf numFmtId="49" fontId="90" fillId="0" borderId="33" xfId="18" applyNumberFormat="1" applyFont="1" applyBorder="1" applyAlignment="1">
      <alignment horizontal="left" vertical="top" wrapText="1"/>
    </xf>
    <xf numFmtId="49" fontId="90" fillId="0" borderId="10" xfId="18" applyNumberFormat="1" applyFont="1" applyBorder="1" applyAlignment="1">
      <alignment horizontal="center" vertical="top" wrapText="1" shrinkToFit="1"/>
    </xf>
    <xf numFmtId="49" fontId="90" fillId="0" borderId="40" xfId="18" applyNumberFormat="1" applyFont="1" applyBorder="1" applyAlignment="1">
      <alignment horizontal="center" vertical="top" wrapText="1" shrinkToFit="1"/>
    </xf>
    <xf numFmtId="2" fontId="14" fillId="0" borderId="13" xfId="20" applyNumberFormat="1" applyFont="1" applyBorder="1" applyAlignment="1">
      <alignment horizontal="center" vertical="center" wrapText="1"/>
    </xf>
    <xf numFmtId="2" fontId="14" fillId="0" borderId="14" xfId="20" applyNumberFormat="1" applyFont="1" applyBorder="1" applyAlignment="1">
      <alignment horizontal="center" vertical="center" wrapText="1"/>
    </xf>
    <xf numFmtId="2" fontId="14" fillId="0" borderId="51" xfId="20" applyNumberFormat="1" applyFont="1" applyBorder="1" applyAlignment="1">
      <alignment horizontal="center" vertical="center" wrapText="1"/>
    </xf>
    <xf numFmtId="0" fontId="14" fillId="16" borderId="14" xfId="20" applyFont="1" applyFill="1" applyBorder="1" applyAlignment="1">
      <alignment horizontal="center" vertical="center"/>
    </xf>
    <xf numFmtId="0" fontId="14" fillId="16" borderId="51" xfId="20" applyFont="1" applyFill="1" applyBorder="1" applyAlignment="1">
      <alignment horizontal="center" vertical="center"/>
    </xf>
    <xf numFmtId="0" fontId="14" fillId="0" borderId="13" xfId="20" applyFont="1" applyBorder="1" applyAlignment="1">
      <alignment vertical="center"/>
    </xf>
    <xf numFmtId="1" fontId="13" fillId="0" borderId="137" xfId="20" applyNumberFormat="1" applyFont="1" applyBorder="1" applyAlignment="1">
      <alignment horizontal="center" vertical="center"/>
    </xf>
    <xf numFmtId="1" fontId="13" fillId="0" borderId="134" xfId="20" applyNumberFormat="1" applyFont="1" applyBorder="1" applyAlignment="1">
      <alignment horizontal="center" vertical="center"/>
    </xf>
    <xf numFmtId="1" fontId="88" fillId="0" borderId="52" xfId="20" applyNumberFormat="1" applyFont="1" applyBorder="1" applyAlignment="1">
      <alignment horizontal="center" vertical="center"/>
    </xf>
    <xf numFmtId="1" fontId="84" fillId="0" borderId="14" xfId="20" applyNumberFormat="1" applyFont="1" applyBorder="1" applyAlignment="1">
      <alignment horizontal="center" vertical="center"/>
    </xf>
    <xf numFmtId="1" fontId="84" fillId="0" borderId="51" xfId="20" applyNumberFormat="1" applyFont="1" applyBorder="1" applyAlignment="1">
      <alignment horizontal="center" vertical="center"/>
    </xf>
    <xf numFmtId="1" fontId="3" fillId="0" borderId="10" xfId="20" applyNumberFormat="1" applyFont="1" applyBorder="1" applyAlignment="1">
      <alignment horizontal="center" vertical="center"/>
    </xf>
    <xf numFmtId="1" fontId="3" fillId="0" borderId="40" xfId="20" applyNumberFormat="1" applyFont="1" applyBorder="1" applyAlignment="1">
      <alignment horizontal="center" vertical="center"/>
    </xf>
    <xf numFmtId="1" fontId="5" fillId="0" borderId="43" xfId="0" applyNumberFormat="1" applyFont="1" applyBorder="1" applyAlignment="1">
      <alignment horizontal="center" vertical="center"/>
    </xf>
    <xf numFmtId="1" fontId="5" fillId="16" borderId="31" xfId="0" applyNumberFormat="1" applyFont="1" applyFill="1" applyBorder="1" applyAlignment="1">
      <alignment horizontal="center" vertical="center"/>
    </xf>
    <xf numFmtId="1" fontId="5" fillId="16" borderId="18" xfId="0" applyNumberFormat="1" applyFont="1" applyFill="1" applyBorder="1" applyAlignment="1">
      <alignment horizontal="center" vertical="center"/>
    </xf>
    <xf numFmtId="1" fontId="5" fillId="0" borderId="18" xfId="0" applyNumberFormat="1" applyFont="1" applyBorder="1" applyAlignment="1">
      <alignment horizontal="center" vertical="center"/>
    </xf>
    <xf numFmtId="1" fontId="5" fillId="16" borderId="48" xfId="0" applyNumberFormat="1" applyFont="1" applyFill="1" applyBorder="1" applyAlignment="1">
      <alignment horizontal="center" vertical="center"/>
    </xf>
    <xf numFmtId="49" fontId="3" fillId="0" borderId="35" xfId="0" applyNumberFormat="1" applyFont="1" applyBorder="1" applyAlignment="1">
      <alignment horizontal="center" vertical="center" shrinkToFit="1"/>
    </xf>
    <xf numFmtId="0" fontId="84" fillId="0" borderId="10" xfId="18" applyFont="1" applyBorder="1" applyAlignment="1">
      <alignment horizontal="center" vertical="center"/>
    </xf>
    <xf numFmtId="0" fontId="3" fillId="0" borderId="33" xfId="18" applyFont="1" applyBorder="1" applyAlignment="1">
      <alignment wrapText="1"/>
    </xf>
    <xf numFmtId="0" fontId="45" fillId="0" borderId="40" xfId="18" applyFont="1" applyBorder="1" applyAlignment="1">
      <alignment horizontal="center"/>
    </xf>
    <xf numFmtId="1" fontId="3" fillId="0" borderId="76" xfId="18" applyNumberFormat="1" applyFont="1" applyBorder="1" applyAlignment="1">
      <alignment horizontal="center" vertical="center"/>
    </xf>
    <xf numFmtId="1" fontId="3" fillId="0" borderId="66" xfId="18" applyNumberFormat="1" applyFont="1" applyBorder="1" applyAlignment="1">
      <alignment horizontal="center" vertical="center"/>
    </xf>
    <xf numFmtId="0" fontId="45" fillId="0" borderId="10" xfId="18" applyFont="1" applyBorder="1" applyAlignment="1">
      <alignment horizontal="right"/>
    </xf>
    <xf numFmtId="1" fontId="3" fillId="0" borderId="10" xfId="0" applyNumberFormat="1" applyFont="1" applyBorder="1" applyAlignment="1">
      <alignment horizontal="center"/>
    </xf>
    <xf numFmtId="0" fontId="3" fillId="0" borderId="10" xfId="0" applyFont="1" applyBorder="1"/>
    <xf numFmtId="1" fontId="3" fillId="0" borderId="40" xfId="0" applyNumberFormat="1" applyFont="1" applyBorder="1" applyAlignment="1">
      <alignment horizontal="center"/>
    </xf>
    <xf numFmtId="0" fontId="106" fillId="0" borderId="145" xfId="0" applyFont="1" applyBorder="1" applyAlignment="1">
      <alignment horizontal="center" vertical="center"/>
    </xf>
    <xf numFmtId="0" fontId="106" fillId="0" borderId="18" xfId="0" applyFont="1" applyBorder="1" applyAlignment="1">
      <alignment horizontal="center" vertical="center"/>
    </xf>
    <xf numFmtId="1" fontId="97" fillId="0" borderId="29" xfId="20" applyNumberFormat="1" applyFont="1" applyBorder="1" applyAlignment="1">
      <alignment horizontal="center" vertical="center"/>
    </xf>
    <xf numFmtId="1" fontId="97" fillId="0" borderId="21" xfId="20" applyNumberFormat="1" applyFont="1" applyBorder="1" applyAlignment="1">
      <alignment horizontal="center" vertical="center"/>
    </xf>
    <xf numFmtId="0" fontId="106" fillId="0" borderId="31" xfId="0" applyFont="1" applyBorder="1" applyAlignment="1">
      <alignment horizontal="center" vertical="center"/>
    </xf>
    <xf numFmtId="0" fontId="106" fillId="0" borderId="48" xfId="0" applyFont="1" applyBorder="1" applyAlignment="1">
      <alignment horizontal="center" vertical="center"/>
    </xf>
    <xf numFmtId="1" fontId="97" fillId="0" borderId="31" xfId="20" applyNumberFormat="1" applyFont="1" applyBorder="1" applyAlignment="1">
      <alignment horizontal="center" vertical="center"/>
    </xf>
    <xf numFmtId="1" fontId="97" fillId="0" borderId="48" xfId="20" applyNumberFormat="1" applyFont="1" applyBorder="1" applyAlignment="1">
      <alignment horizontal="center" vertical="center"/>
    </xf>
    <xf numFmtId="1" fontId="97" fillId="0" borderId="33" xfId="20" applyNumberFormat="1" applyFont="1" applyBorder="1" applyAlignment="1">
      <alignment horizontal="center" vertical="center"/>
    </xf>
    <xf numFmtId="1" fontId="97" fillId="0" borderId="10" xfId="20" applyNumberFormat="1" applyFont="1" applyBorder="1" applyAlignment="1">
      <alignment horizontal="center" vertical="center"/>
    </xf>
    <xf numFmtId="1" fontId="97" fillId="0" borderId="40" xfId="20" applyNumberFormat="1" applyFont="1" applyBorder="1" applyAlignment="1">
      <alignment horizontal="center" vertical="center"/>
    </xf>
    <xf numFmtId="1" fontId="45" fillId="0" borderId="16" xfId="18" applyNumberFormat="1" applyFont="1" applyBorder="1" applyAlignment="1">
      <alignment horizontal="center"/>
    </xf>
    <xf numFmtId="49" fontId="13" fillId="0" borderId="15" xfId="20" applyNumberFormat="1" applyFont="1" applyBorder="1" applyAlignment="1">
      <alignment horizontal="center" vertical="center" wrapText="1"/>
    </xf>
    <xf numFmtId="49" fontId="13" fillId="0" borderId="62" xfId="20" applyNumberFormat="1" applyFont="1" applyBorder="1" applyAlignment="1">
      <alignment horizontal="center" vertical="center"/>
    </xf>
    <xf numFmtId="49" fontId="13" fillId="0" borderId="23" xfId="20" applyNumberFormat="1" applyFont="1" applyBorder="1" applyAlignment="1">
      <alignment horizontal="center" vertical="center" wrapText="1"/>
    </xf>
    <xf numFmtId="49" fontId="13" fillId="0" borderId="34" xfId="20" applyNumberFormat="1" applyFont="1" applyBorder="1" applyAlignment="1">
      <alignment horizontal="center" vertical="center"/>
    </xf>
    <xf numFmtId="1" fontId="84" fillId="0" borderId="46" xfId="20" applyNumberFormat="1" applyFont="1" applyBorder="1" applyAlignment="1">
      <alignment horizontal="center" vertical="center"/>
    </xf>
    <xf numFmtId="1" fontId="84" fillId="0" borderId="44" xfId="20" applyNumberFormat="1" applyFont="1" applyBorder="1" applyAlignment="1">
      <alignment horizontal="center" vertical="center"/>
    </xf>
    <xf numFmtId="1" fontId="84" fillId="0" borderId="59" xfId="20" applyNumberFormat="1" applyFont="1" applyBorder="1" applyAlignment="1">
      <alignment horizontal="center" vertical="center"/>
    </xf>
    <xf numFmtId="49" fontId="3" fillId="0" borderId="77" xfId="20" applyNumberFormat="1" applyFont="1" applyBorder="1" applyAlignment="1">
      <alignment vertical="center" wrapText="1"/>
    </xf>
    <xf numFmtId="49" fontId="44" fillId="0" borderId="12" xfId="20" applyNumberFormat="1" applyFont="1" applyBorder="1" applyAlignment="1">
      <alignment vertical="center" wrapText="1"/>
    </xf>
    <xf numFmtId="49" fontId="44" fillId="0" borderId="28" xfId="20" applyNumberFormat="1" applyFont="1" applyBorder="1" applyAlignment="1">
      <alignment vertical="center" wrapText="1"/>
    </xf>
    <xf numFmtId="49" fontId="3" fillId="0" borderId="50" xfId="20" applyNumberFormat="1" applyFont="1" applyBorder="1" applyAlignment="1">
      <alignment vertical="center" wrapText="1"/>
    </xf>
    <xf numFmtId="49" fontId="3" fillId="0" borderId="18" xfId="20" applyNumberFormat="1" applyFont="1" applyBorder="1" applyAlignment="1">
      <alignment horizontal="center" vertical="center" wrapText="1"/>
    </xf>
    <xf numFmtId="49" fontId="3" fillId="0" borderId="30" xfId="20" applyNumberFormat="1" applyFont="1" applyBorder="1" applyAlignment="1">
      <alignment horizontal="center" vertical="center"/>
    </xf>
    <xf numFmtId="49" fontId="3" fillId="0" borderId="11" xfId="20" applyNumberFormat="1" applyFont="1" applyBorder="1" applyAlignment="1">
      <alignment horizontal="left" vertical="center" wrapText="1"/>
    </xf>
    <xf numFmtId="49" fontId="3" fillId="0" borderId="10" xfId="20" applyNumberFormat="1" applyFont="1" applyBorder="1" applyAlignment="1">
      <alignment horizontal="center" vertical="center" wrapText="1"/>
    </xf>
    <xf numFmtId="49" fontId="3" fillId="0" borderId="32" xfId="20" applyNumberFormat="1" applyFont="1" applyBorder="1" applyAlignment="1">
      <alignment horizontal="center" vertical="center"/>
    </xf>
    <xf numFmtId="2" fontId="3" fillId="0" borderId="18" xfId="20" applyNumberFormat="1" applyFont="1" applyBorder="1" applyAlignment="1">
      <alignment horizontal="center" vertical="center" wrapText="1"/>
    </xf>
    <xf numFmtId="0" fontId="113" fillId="0" borderId="0" xfId="20" applyFont="1" applyAlignment="1">
      <alignment horizontal="center"/>
    </xf>
    <xf numFmtId="0" fontId="54" fillId="0" borderId="0" xfId="20" applyFont="1"/>
    <xf numFmtId="0" fontId="54" fillId="0" borderId="0" xfId="0" applyFont="1" applyAlignment="1">
      <alignment horizontal="left"/>
    </xf>
    <xf numFmtId="0" fontId="54" fillId="0" borderId="0" xfId="20" applyFont="1" applyAlignment="1">
      <alignment horizontal="left"/>
    </xf>
    <xf numFmtId="0" fontId="54" fillId="0" borderId="0" xfId="20" applyFont="1" applyAlignment="1">
      <alignment horizontal="center"/>
    </xf>
    <xf numFmtId="0" fontId="114" fillId="0" borderId="0" xfId="20" applyFont="1" applyAlignment="1">
      <alignment horizontal="center"/>
    </xf>
    <xf numFmtId="0" fontId="45" fillId="0" borderId="0" xfId="20" applyFont="1" applyAlignment="1">
      <alignment horizontal="center" vertical="center"/>
    </xf>
    <xf numFmtId="0" fontId="115" fillId="0" borderId="25" xfId="20" applyFont="1" applyBorder="1" applyAlignment="1">
      <alignment horizontal="center" vertical="center"/>
    </xf>
    <xf numFmtId="2" fontId="14" fillId="0" borderId="81" xfId="20" applyNumberFormat="1" applyFont="1" applyBorder="1" applyAlignment="1">
      <alignment horizontal="center" vertical="center" wrapText="1"/>
    </xf>
    <xf numFmtId="0" fontId="14" fillId="0" borderId="69" xfId="20" applyFont="1" applyBorder="1" applyAlignment="1">
      <alignment vertical="center"/>
    </xf>
    <xf numFmtId="2" fontId="3" fillId="0" borderId="59" xfId="20" applyNumberFormat="1" applyFont="1" applyBorder="1" applyAlignment="1">
      <alignment horizontal="center" vertical="center" wrapText="1"/>
    </xf>
    <xf numFmtId="1" fontId="43" fillId="0" borderId="18" xfId="18" applyNumberFormat="1" applyFont="1" applyBorder="1" applyAlignment="1">
      <alignment horizontal="center"/>
    </xf>
    <xf numFmtId="0" fontId="3" fillId="0" borderId="31" xfId="0" applyFont="1" applyBorder="1" applyAlignment="1">
      <alignment horizontal="left" vertical="center" wrapText="1" readingOrder="1"/>
    </xf>
    <xf numFmtId="0" fontId="5" fillId="0" borderId="18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49" fontId="3" fillId="0" borderId="31" xfId="0" applyNumberFormat="1" applyFont="1" applyBorder="1" applyAlignment="1">
      <alignment horizontal="left" shrinkToFit="1"/>
    </xf>
    <xf numFmtId="49" fontId="3" fillId="0" borderId="18" xfId="0" applyNumberFormat="1" applyFont="1" applyBorder="1" applyAlignment="1">
      <alignment horizontal="center" shrinkToFit="1"/>
    </xf>
    <xf numFmtId="49" fontId="3" fillId="0" borderId="48" xfId="0" applyNumberFormat="1" applyFont="1" applyBorder="1" applyAlignment="1">
      <alignment horizontal="center" shrinkToFit="1"/>
    </xf>
    <xf numFmtId="0" fontId="45" fillId="0" borderId="31" xfId="18" applyFont="1" applyBorder="1"/>
    <xf numFmtId="1" fontId="3" fillId="0" borderId="16" xfId="0" applyNumberFormat="1" applyFont="1" applyBorder="1" applyAlignment="1">
      <alignment horizontal="center" vertical="center"/>
    </xf>
    <xf numFmtId="0" fontId="45" fillId="0" borderId="48" xfId="0" applyFont="1" applyBorder="1" applyAlignment="1">
      <alignment horizontal="center"/>
    </xf>
    <xf numFmtId="1" fontId="45" fillId="0" borderId="17" xfId="18" applyNumberFormat="1" applyFont="1" applyBorder="1" applyAlignment="1">
      <alignment horizontal="center"/>
    </xf>
    <xf numFmtId="0" fontId="3" fillId="0" borderId="50" xfId="18" applyFont="1" applyBorder="1" applyAlignment="1">
      <alignment horizontal="center"/>
    </xf>
    <xf numFmtId="0" fontId="3" fillId="0" borderId="18" xfId="18" applyFont="1" applyBorder="1" applyAlignment="1">
      <alignment horizontal="right"/>
    </xf>
    <xf numFmtId="1" fontId="3" fillId="0" borderId="18" xfId="18" applyNumberFormat="1" applyFont="1" applyBorder="1" applyAlignment="1">
      <alignment horizontal="right"/>
    </xf>
    <xf numFmtId="0" fontId="3" fillId="0" borderId="18" xfId="18" applyFont="1" applyBorder="1" applyAlignment="1">
      <alignment vertical="center"/>
    </xf>
    <xf numFmtId="1" fontId="3" fillId="0" borderId="21" xfId="18" applyNumberFormat="1" applyFont="1" applyBorder="1" applyAlignment="1">
      <alignment horizontal="center"/>
    </xf>
    <xf numFmtId="0" fontId="5" fillId="0" borderId="0" xfId="18" applyFont="1" applyAlignment="1">
      <alignment vertical="center"/>
    </xf>
    <xf numFmtId="0" fontId="13" fillId="0" borderId="0" xfId="18" applyFont="1" applyAlignment="1">
      <alignment vertical="center"/>
    </xf>
    <xf numFmtId="0" fontId="3" fillId="0" borderId="56" xfId="0" applyFont="1" applyBorder="1"/>
    <xf numFmtId="49" fontId="3" fillId="0" borderId="12" xfId="18" applyNumberFormat="1" applyFont="1" applyBorder="1" applyAlignment="1">
      <alignment horizontal="center" vertical="center" shrinkToFit="1"/>
    </xf>
    <xf numFmtId="1" fontId="3" fillId="0" borderId="12" xfId="18" applyNumberFormat="1" applyFont="1" applyBorder="1" applyAlignment="1">
      <alignment horizontal="center" vertical="center"/>
    </xf>
    <xf numFmtId="49" fontId="84" fillId="0" borderId="18" xfId="18" applyNumberFormat="1" applyFont="1" applyBorder="1" applyAlignment="1">
      <alignment horizontal="center" vertical="center" shrinkToFit="1"/>
    </xf>
    <xf numFmtId="49" fontId="84" fillId="0" borderId="48" xfId="18" applyNumberFormat="1" applyFont="1" applyBorder="1" applyAlignment="1">
      <alignment horizontal="center" vertical="center" shrinkToFit="1"/>
    </xf>
    <xf numFmtId="1" fontId="95" fillId="0" borderId="18" xfId="18" applyNumberFormat="1" applyFont="1" applyBorder="1" applyAlignment="1">
      <alignment horizontal="center"/>
    </xf>
    <xf numFmtId="1" fontId="121" fillId="0" borderId="48" xfId="18" applyNumberFormat="1" applyFont="1" applyBorder="1" applyAlignment="1">
      <alignment horizontal="center" vertical="center"/>
    </xf>
    <xf numFmtId="0" fontId="119" fillId="0" borderId="0" xfId="18" applyFont="1" applyAlignment="1">
      <alignment vertical="center"/>
    </xf>
    <xf numFmtId="0" fontId="119" fillId="0" borderId="14" xfId="18" applyFont="1" applyBorder="1"/>
    <xf numFmtId="0" fontId="119" fillId="0" borderId="31" xfId="18" applyFont="1" applyBorder="1" applyAlignment="1">
      <alignment horizontal="center"/>
    </xf>
    <xf numFmtId="49" fontId="119" fillId="0" borderId="18" xfId="18" applyNumberFormat="1" applyFont="1" applyBorder="1" applyAlignment="1">
      <alignment horizontal="center"/>
    </xf>
    <xf numFmtId="0" fontId="119" fillId="0" borderId="18" xfId="18" applyFont="1" applyBorder="1" applyAlignment="1">
      <alignment horizontal="center" vertical="center"/>
    </xf>
    <xf numFmtId="0" fontId="119" fillId="0" borderId="18" xfId="18" applyFont="1" applyBorder="1" applyAlignment="1">
      <alignment horizontal="center" wrapText="1"/>
    </xf>
    <xf numFmtId="0" fontId="122" fillId="0" borderId="31" xfId="0" applyFont="1" applyBorder="1" applyAlignment="1">
      <alignment horizontal="center" vertical="center"/>
    </xf>
    <xf numFmtId="0" fontId="122" fillId="0" borderId="18" xfId="0" applyFont="1" applyBorder="1" applyAlignment="1">
      <alignment horizontal="center" vertical="center"/>
    </xf>
    <xf numFmtId="1" fontId="122" fillId="0" borderId="18" xfId="0" applyNumberFormat="1" applyFont="1" applyBorder="1" applyAlignment="1">
      <alignment horizontal="center" vertical="center"/>
    </xf>
    <xf numFmtId="1" fontId="119" fillId="0" borderId="18" xfId="0" applyNumberFormat="1" applyFont="1" applyBorder="1" applyAlignment="1">
      <alignment horizontal="center" vertical="center"/>
    </xf>
    <xf numFmtId="1" fontId="119" fillId="0" borderId="44" xfId="18" applyNumberFormat="1" applyFont="1" applyBorder="1" applyAlignment="1">
      <alignment horizontal="center" vertical="center"/>
    </xf>
    <xf numFmtId="49" fontId="123" fillId="0" borderId="61" xfId="18" applyNumberFormat="1" applyFont="1" applyBorder="1" applyAlignment="1">
      <alignment horizontal="left" vertical="center" shrinkToFit="1"/>
    </xf>
    <xf numFmtId="49" fontId="119" fillId="0" borderId="15" xfId="18" applyNumberFormat="1" applyFont="1" applyBorder="1" applyAlignment="1">
      <alignment horizontal="center" vertical="center" shrinkToFit="1"/>
    </xf>
    <xf numFmtId="1" fontId="121" fillId="0" borderId="52" xfId="18" applyNumberFormat="1" applyFont="1" applyBorder="1" applyAlignment="1">
      <alignment horizontal="center" vertical="center"/>
    </xf>
    <xf numFmtId="49" fontId="119" fillId="0" borderId="31" xfId="0" applyNumberFormat="1" applyFont="1" applyBorder="1" applyAlignment="1">
      <alignment horizontal="left" vertical="center"/>
    </xf>
    <xf numFmtId="0" fontId="125" fillId="0" borderId="31" xfId="18" applyFont="1" applyBorder="1"/>
    <xf numFmtId="1" fontId="123" fillId="0" borderId="61" xfId="18" applyNumberFormat="1" applyFont="1" applyBorder="1" applyAlignment="1">
      <alignment horizontal="center" vertical="center"/>
    </xf>
    <xf numFmtId="1" fontId="123" fillId="0" borderId="69" xfId="18" applyNumberFormat="1" applyFont="1" applyBorder="1" applyAlignment="1">
      <alignment horizontal="center" vertical="center"/>
    </xf>
    <xf numFmtId="0" fontId="45" fillId="0" borderId="93" xfId="20" applyFont="1" applyBorder="1" applyAlignment="1">
      <alignment horizontal="center" vertical="center"/>
    </xf>
    <xf numFmtId="0" fontId="45" fillId="0" borderId="82" xfId="20" applyFont="1" applyBorder="1" applyAlignment="1">
      <alignment horizontal="center" vertical="center"/>
    </xf>
    <xf numFmtId="0" fontId="45" fillId="0" borderId="72" xfId="20" applyFont="1" applyBorder="1" applyAlignment="1">
      <alignment horizontal="center" vertical="center"/>
    </xf>
    <xf numFmtId="49" fontId="13" fillId="0" borderId="10" xfId="20" applyNumberFormat="1" applyFont="1" applyBorder="1" applyAlignment="1">
      <alignment horizontal="left" vertical="center" wrapText="1"/>
    </xf>
    <xf numFmtId="49" fontId="14" fillId="0" borderId="10" xfId="20" applyNumberFormat="1" applyFont="1" applyBorder="1" applyAlignment="1">
      <alignment horizontal="left" vertical="center" wrapText="1"/>
    </xf>
    <xf numFmtId="2" fontId="13" fillId="0" borderId="42" xfId="20" applyNumberFormat="1" applyFont="1" applyBorder="1" applyAlignment="1">
      <alignment horizontal="center" vertical="center" wrapText="1"/>
    </xf>
    <xf numFmtId="49" fontId="14" fillId="0" borderId="12" xfId="20" applyNumberFormat="1" applyFont="1" applyBorder="1" applyAlignment="1">
      <alignment horizontal="center" vertical="center" wrapText="1"/>
    </xf>
    <xf numFmtId="49" fontId="14" fillId="0" borderId="18" xfId="20" applyNumberFormat="1" applyFont="1" applyBorder="1" applyAlignment="1">
      <alignment horizontal="center" vertical="center" wrapText="1"/>
    </xf>
    <xf numFmtId="49" fontId="14" fillId="0" borderId="10" xfId="20" applyNumberFormat="1" applyFont="1" applyBorder="1" applyAlignment="1">
      <alignment horizontal="center" vertical="center" wrapText="1"/>
    </xf>
    <xf numFmtId="49" fontId="14" fillId="0" borderId="22" xfId="20" applyNumberFormat="1" applyFont="1" applyBorder="1" applyAlignment="1">
      <alignment horizontal="center" vertical="center" wrapText="1"/>
    </xf>
    <xf numFmtId="49" fontId="14" fillId="0" borderId="44" xfId="20" applyNumberFormat="1" applyFont="1" applyBorder="1" applyAlignment="1">
      <alignment horizontal="center" vertical="center" wrapText="1"/>
    </xf>
    <xf numFmtId="0" fontId="54" fillId="0" borderId="36" xfId="20" applyFont="1" applyBorder="1" applyAlignment="1">
      <alignment horizontal="center" vertical="center"/>
    </xf>
    <xf numFmtId="49" fontId="13" fillId="0" borderId="0" xfId="20" applyNumberFormat="1" applyFont="1" applyAlignment="1">
      <alignment horizontal="center" vertical="center" wrapText="1"/>
    </xf>
    <xf numFmtId="0" fontId="54" fillId="0" borderId="0" xfId="20" applyFont="1" applyAlignment="1">
      <alignment horizontal="center" vertical="center"/>
    </xf>
    <xf numFmtId="49" fontId="14" fillId="0" borderId="0" xfId="20" applyNumberFormat="1" applyFont="1" applyAlignment="1">
      <alignment horizontal="left" vertical="center" wrapText="1"/>
    </xf>
    <xf numFmtId="2" fontId="13" fillId="0" borderId="22" xfId="20" applyNumberFormat="1" applyFont="1" applyBorder="1" applyAlignment="1">
      <alignment horizontal="center" vertical="center" wrapText="1"/>
    </xf>
    <xf numFmtId="0" fontId="4" fillId="0" borderId="0" xfId="20" applyFont="1" applyAlignment="1">
      <alignment horizontal="center" vertical="center"/>
    </xf>
    <xf numFmtId="49" fontId="13" fillId="0" borderId="12" xfId="20" applyNumberFormat="1" applyFont="1" applyBorder="1" applyAlignment="1">
      <alignment horizontal="center" vertical="center" wrapText="1"/>
    </xf>
    <xf numFmtId="49" fontId="13" fillId="0" borderId="18" xfId="20" applyNumberFormat="1" applyFont="1" applyBorder="1" applyAlignment="1">
      <alignment horizontal="center" vertical="center" wrapText="1"/>
    </xf>
    <xf numFmtId="49" fontId="13" fillId="0" borderId="10" xfId="20" applyNumberFormat="1" applyFont="1" applyBorder="1" applyAlignment="1">
      <alignment horizontal="center" vertical="center" wrapText="1"/>
    </xf>
    <xf numFmtId="49" fontId="14" fillId="0" borderId="12" xfId="20" applyNumberFormat="1" applyFont="1" applyBorder="1" applyAlignment="1">
      <alignment vertical="center" wrapText="1"/>
    </xf>
    <xf numFmtId="49" fontId="14" fillId="0" borderId="18" xfId="20" applyNumberFormat="1" applyFont="1" applyBorder="1" applyAlignment="1">
      <alignment vertical="center" wrapText="1"/>
    </xf>
    <xf numFmtId="1" fontId="3" fillId="0" borderId="48" xfId="18" applyNumberFormat="1" applyFont="1" applyBorder="1" applyAlignment="1">
      <alignment horizontal="center"/>
    </xf>
    <xf numFmtId="0" fontId="14" fillId="0" borderId="18" xfId="18" applyFont="1" applyBorder="1" applyAlignment="1">
      <alignment horizontal="right"/>
    </xf>
    <xf numFmtId="1" fontId="14" fillId="0" borderId="18" xfId="18" applyNumberFormat="1" applyFont="1" applyBorder="1" applyAlignment="1">
      <alignment horizontal="right"/>
    </xf>
    <xf numFmtId="49" fontId="46" fillId="0" borderId="18" xfId="18" applyNumberFormat="1" applyFont="1" applyBorder="1" applyAlignment="1">
      <alignment horizontal="center"/>
    </xf>
    <xf numFmtId="0" fontId="3" fillId="0" borderId="50" xfId="18" applyFont="1" applyBorder="1" applyAlignment="1">
      <alignment horizontal="right"/>
    </xf>
    <xf numFmtId="0" fontId="90" fillId="0" borderId="18" xfId="18" applyFont="1" applyBorder="1" applyAlignment="1">
      <alignment horizontal="right"/>
    </xf>
    <xf numFmtId="0" fontId="3" fillId="0" borderId="14" xfId="18" applyFont="1" applyBorder="1"/>
    <xf numFmtId="0" fontId="3" fillId="0" borderId="31" xfId="18" applyFont="1" applyBorder="1" applyAlignment="1">
      <alignment horizontal="center"/>
    </xf>
    <xf numFmtId="0" fontId="43" fillId="0" borderId="48" xfId="18" applyFont="1" applyBorder="1" applyAlignment="1">
      <alignment horizontal="center"/>
    </xf>
    <xf numFmtId="0" fontId="75" fillId="0" borderId="31" xfId="0" applyFont="1" applyBorder="1" applyAlignment="1">
      <alignment horizontal="center" vertical="center"/>
    </xf>
    <xf numFmtId="0" fontId="75" fillId="0" borderId="18" xfId="0" applyFont="1" applyBorder="1" applyAlignment="1">
      <alignment horizontal="center" vertical="center"/>
    </xf>
    <xf numFmtId="1" fontId="75" fillId="0" borderId="18" xfId="0" applyNumberFormat="1" applyFont="1" applyBorder="1" applyAlignment="1">
      <alignment horizontal="center" vertical="center"/>
    </xf>
    <xf numFmtId="1" fontId="61" fillId="0" borderId="18" xfId="0" applyNumberFormat="1" applyFont="1" applyBorder="1" applyAlignment="1">
      <alignment horizontal="center" vertical="center"/>
    </xf>
    <xf numFmtId="0" fontId="3" fillId="0" borderId="10" xfId="18" applyFont="1" applyBorder="1" applyAlignment="1">
      <alignment horizontal="center" vertical="center"/>
    </xf>
    <xf numFmtId="49" fontId="16" fillId="0" borderId="72" xfId="18" applyNumberFormat="1" applyFont="1" applyBorder="1" applyAlignment="1">
      <alignment horizontal="left" shrinkToFit="1"/>
    </xf>
    <xf numFmtId="0" fontId="16" fillId="0" borderId="38" xfId="18" applyFont="1" applyBorder="1" applyAlignment="1">
      <alignment horizontal="center"/>
    </xf>
    <xf numFmtId="49" fontId="16" fillId="0" borderId="23" xfId="18" applyNumberFormat="1" applyFont="1" applyBorder="1" applyAlignment="1">
      <alignment horizontal="center"/>
    </xf>
    <xf numFmtId="0" fontId="16" fillId="0" borderId="23" xfId="18" applyFont="1" applyBorder="1" applyAlignment="1">
      <alignment horizontal="center" vertical="center"/>
    </xf>
    <xf numFmtId="0" fontId="16" fillId="0" borderId="23" xfId="18" applyFont="1" applyBorder="1" applyAlignment="1">
      <alignment horizontal="center"/>
    </xf>
    <xf numFmtId="0" fontId="16" fillId="0" borderId="24" xfId="18" applyFont="1" applyBorder="1" applyAlignment="1">
      <alignment horizontal="center"/>
    </xf>
    <xf numFmtId="0" fontId="16" fillId="0" borderId="19" xfId="18" applyFont="1" applyBorder="1" applyAlignment="1">
      <alignment horizontal="right"/>
    </xf>
    <xf numFmtId="1" fontId="16" fillId="0" borderId="24" xfId="18" applyNumberFormat="1" applyFont="1" applyBorder="1" applyAlignment="1">
      <alignment horizontal="right"/>
    </xf>
    <xf numFmtId="0" fontId="3" fillId="0" borderId="49" xfId="18" applyFont="1" applyBorder="1" applyAlignment="1">
      <alignment horizontal="right"/>
    </xf>
    <xf numFmtId="0" fontId="3" fillId="0" borderId="22" xfId="18" applyFont="1" applyBorder="1" applyAlignment="1">
      <alignment horizontal="right"/>
    </xf>
    <xf numFmtId="0" fontId="43" fillId="0" borderId="22" xfId="18" applyFont="1" applyBorder="1" applyAlignment="1">
      <alignment horizontal="center"/>
    </xf>
    <xf numFmtId="1" fontId="14" fillId="0" borderId="22" xfId="18" applyNumberFormat="1" applyFont="1" applyBorder="1" applyAlignment="1">
      <alignment horizontal="right"/>
    </xf>
    <xf numFmtId="1" fontId="3" fillId="0" borderId="18" xfId="18" applyNumberFormat="1" applyFont="1" applyBorder="1" applyAlignment="1">
      <alignment horizontal="center"/>
    </xf>
    <xf numFmtId="49" fontId="3" fillId="0" borderId="31" xfId="0" applyNumberFormat="1" applyFont="1" applyBorder="1" applyAlignment="1">
      <alignment horizontal="left" vertical="center"/>
    </xf>
    <xf numFmtId="0" fontId="43" fillId="0" borderId="31" xfId="0" applyFont="1" applyBorder="1" applyAlignment="1">
      <alignment horizontal="center"/>
    </xf>
    <xf numFmtId="0" fontId="3" fillId="0" borderId="33" xfId="18" applyFont="1" applyBorder="1" applyAlignment="1">
      <alignment horizontal="left" vertical="center"/>
    </xf>
    <xf numFmtId="49" fontId="14" fillId="0" borderId="10" xfId="18" applyNumberFormat="1" applyFont="1" applyBorder="1" applyAlignment="1">
      <alignment horizontal="center" vertical="center" shrinkToFit="1"/>
    </xf>
    <xf numFmtId="0" fontId="43" fillId="0" borderId="31" xfId="0" applyFont="1" applyBorder="1" applyAlignment="1">
      <alignment horizontal="center" vertical="center"/>
    </xf>
    <xf numFmtId="49" fontId="14" fillId="0" borderId="49" xfId="18" applyNumberFormat="1" applyFont="1" applyBorder="1" applyAlignment="1">
      <alignment horizontal="center" vertical="center" shrinkToFit="1"/>
    </xf>
    <xf numFmtId="0" fontId="14" fillId="0" borderId="22" xfId="18" applyFont="1" applyBorder="1" applyAlignment="1">
      <alignment horizontal="center" vertical="center"/>
    </xf>
    <xf numFmtId="0" fontId="3" fillId="0" borderId="35" xfId="18" applyFont="1" applyBorder="1" applyAlignment="1">
      <alignment horizontal="center"/>
    </xf>
    <xf numFmtId="0" fontId="3" fillId="0" borderId="0" xfId="0" applyFont="1" applyAlignment="1">
      <alignment wrapText="1"/>
    </xf>
    <xf numFmtId="49" fontId="14" fillId="0" borderId="43" xfId="18" applyNumberFormat="1" applyFont="1" applyBorder="1" applyAlignment="1">
      <alignment horizontal="center" vertical="center" shrinkToFit="1"/>
    </xf>
    <xf numFmtId="0" fontId="3" fillId="0" borderId="50" xfId="18" applyFont="1" applyBorder="1" applyAlignment="1">
      <alignment vertical="center"/>
    </xf>
    <xf numFmtId="0" fontId="14" fillId="0" borderId="18" xfId="18" applyFont="1" applyBorder="1" applyAlignment="1">
      <alignment horizontal="center"/>
    </xf>
    <xf numFmtId="0" fontId="43" fillId="0" borderId="31" xfId="18" applyFont="1" applyBorder="1" applyAlignment="1">
      <alignment horizontal="center"/>
    </xf>
    <xf numFmtId="49" fontId="3" fillId="0" borderId="18" xfId="18" applyNumberFormat="1" applyFont="1" applyBorder="1" applyAlignment="1">
      <alignment horizontal="center" vertical="center" wrapText="1" shrinkToFit="1"/>
    </xf>
    <xf numFmtId="0" fontId="3" fillId="0" borderId="0" xfId="18" applyFont="1" applyAlignment="1">
      <alignment horizontal="center"/>
    </xf>
    <xf numFmtId="0" fontId="2" fillId="0" borderId="18" xfId="18" applyFont="1" applyBorder="1" applyAlignment="1">
      <alignment horizontal="center" wrapText="1"/>
    </xf>
    <xf numFmtId="1" fontId="3" fillId="0" borderId="31" xfId="18" applyNumberFormat="1" applyFont="1" applyBorder="1" applyAlignment="1">
      <alignment horizontal="center"/>
    </xf>
    <xf numFmtId="49" fontId="5" fillId="0" borderId="39" xfId="18" applyNumberFormat="1" applyFont="1" applyBorder="1" applyAlignment="1">
      <alignment shrinkToFit="1"/>
    </xf>
    <xf numFmtId="0" fontId="5" fillId="0" borderId="57" xfId="18" applyFont="1" applyBorder="1" applyAlignment="1">
      <alignment horizontal="center"/>
    </xf>
    <xf numFmtId="0" fontId="5" fillId="0" borderId="26" xfId="18" applyFont="1" applyBorder="1" applyAlignment="1">
      <alignment horizontal="center" vertical="center"/>
    </xf>
    <xf numFmtId="0" fontId="5" fillId="0" borderId="27" xfId="18" applyFont="1" applyBorder="1" applyAlignment="1">
      <alignment horizontal="center"/>
    </xf>
    <xf numFmtId="0" fontId="3" fillId="0" borderId="29" xfId="0" applyFont="1" applyBorder="1" applyAlignment="1">
      <alignment wrapText="1"/>
    </xf>
    <xf numFmtId="1" fontId="5" fillId="0" borderId="50" xfId="0" applyNumberFormat="1" applyFont="1" applyBorder="1" applyAlignment="1">
      <alignment horizontal="center" vertical="center"/>
    </xf>
    <xf numFmtId="0" fontId="3" fillId="0" borderId="30" xfId="18" applyFont="1" applyBorder="1" applyAlignment="1">
      <alignment horizontal="center"/>
    </xf>
    <xf numFmtId="1" fontId="3" fillId="0" borderId="31" xfId="0" applyNumberFormat="1" applyFont="1" applyBorder="1" applyAlignment="1">
      <alignment horizontal="left" vertical="center" shrinkToFit="1"/>
    </xf>
    <xf numFmtId="1" fontId="3" fillId="0" borderId="18" xfId="0" applyNumberFormat="1" applyFont="1" applyBorder="1" applyAlignment="1">
      <alignment horizontal="center" vertical="center" shrinkToFit="1"/>
    </xf>
    <xf numFmtId="1" fontId="3" fillId="0" borderId="48" xfId="0" applyNumberFormat="1" applyFont="1" applyBorder="1" applyAlignment="1">
      <alignment horizontal="center" vertical="center" shrinkToFit="1"/>
    </xf>
    <xf numFmtId="49" fontId="14" fillId="0" borderId="12" xfId="0" applyNumberFormat="1" applyFont="1" applyBorder="1" applyAlignment="1">
      <alignment horizontal="center" vertical="center" shrinkToFit="1"/>
    </xf>
    <xf numFmtId="49" fontId="14" fillId="0" borderId="21" xfId="0" applyNumberFormat="1" applyFont="1" applyBorder="1" applyAlignment="1">
      <alignment horizontal="center" vertical="center" shrinkToFit="1"/>
    </xf>
    <xf numFmtId="0" fontId="14" fillId="0" borderId="18" xfId="0" applyFont="1" applyBorder="1" applyAlignment="1">
      <alignment horizontal="center" vertical="center"/>
    </xf>
    <xf numFmtId="0" fontId="55" fillId="0" borderId="18" xfId="0" applyFont="1" applyBorder="1" applyAlignment="1">
      <alignment horizontal="center" vertical="center"/>
    </xf>
    <xf numFmtId="0" fontId="55" fillId="0" borderId="48" xfId="0" applyFont="1" applyBorder="1" applyAlignment="1">
      <alignment horizontal="center" vertical="center"/>
    </xf>
    <xf numFmtId="1" fontId="47" fillId="0" borderId="18" xfId="18" applyNumberFormat="1" applyFont="1" applyBorder="1" applyAlignment="1">
      <alignment horizontal="center"/>
    </xf>
    <xf numFmtId="0" fontId="3" fillId="0" borderId="47" xfId="18" applyFont="1" applyBorder="1" applyAlignment="1">
      <alignment horizontal="center"/>
    </xf>
    <xf numFmtId="0" fontId="3" fillId="0" borderId="31" xfId="0" applyFont="1" applyBorder="1"/>
    <xf numFmtId="49" fontId="3" fillId="0" borderId="48" xfId="18" applyNumberFormat="1" applyFont="1" applyBorder="1" applyAlignment="1">
      <alignment horizontal="center" vertical="center" shrinkToFit="1"/>
    </xf>
    <xf numFmtId="0" fontId="43" fillId="0" borderId="18" xfId="18" applyFont="1" applyBorder="1" applyAlignment="1">
      <alignment horizontal="center" vertical="center"/>
    </xf>
    <xf numFmtId="1" fontId="13" fillId="0" borderId="58" xfId="20" applyNumberFormat="1" applyFont="1" applyBorder="1" applyAlignment="1">
      <alignment horizontal="center" vertical="center"/>
    </xf>
    <xf numFmtId="1" fontId="84" fillId="0" borderId="77" xfId="20" applyNumberFormat="1" applyFont="1" applyBorder="1" applyAlignment="1">
      <alignment horizontal="center" vertical="center"/>
    </xf>
    <xf numFmtId="1" fontId="84" fillId="0" borderId="17" xfId="20" applyNumberFormat="1" applyFont="1" applyBorder="1" applyAlignment="1">
      <alignment horizontal="center" vertical="center"/>
    </xf>
    <xf numFmtId="0" fontId="43" fillId="0" borderId="12" xfId="0" applyFont="1" applyBorder="1" applyAlignment="1">
      <alignment horizontal="center"/>
    </xf>
    <xf numFmtId="0" fontId="3" fillId="0" borderId="29" xfId="0" applyFont="1" applyBorder="1"/>
    <xf numFmtId="49" fontId="3" fillId="0" borderId="28" xfId="18" applyNumberFormat="1" applyFont="1" applyBorder="1" applyAlignment="1">
      <alignment horizontal="center" vertical="center" shrinkToFit="1"/>
    </xf>
    <xf numFmtId="49" fontId="3" fillId="0" borderId="30" xfId="18" applyNumberFormat="1" applyFont="1" applyBorder="1" applyAlignment="1">
      <alignment horizontal="center" vertical="center" shrinkToFit="1"/>
    </xf>
    <xf numFmtId="49" fontId="14" fillId="0" borderId="18" xfId="18" applyNumberFormat="1" applyFont="1" applyBorder="1" applyAlignment="1">
      <alignment horizontal="center" vertical="center" shrinkToFit="1"/>
    </xf>
    <xf numFmtId="49" fontId="3" fillId="0" borderId="18" xfId="18" applyNumberFormat="1" applyFont="1" applyBorder="1" applyAlignment="1">
      <alignment horizontal="center" vertical="center"/>
    </xf>
    <xf numFmtId="0" fontId="3" fillId="0" borderId="18" xfId="18" applyFont="1" applyBorder="1" applyAlignment="1">
      <alignment horizontal="center" vertical="center" wrapText="1"/>
    </xf>
    <xf numFmtId="0" fontId="3" fillId="0" borderId="48" xfId="18" applyFont="1" applyBorder="1" applyAlignment="1">
      <alignment horizontal="center" vertical="center"/>
    </xf>
    <xf numFmtId="0" fontId="112" fillId="0" borderId="18" xfId="0" applyFont="1" applyBorder="1" applyAlignment="1">
      <alignment wrapText="1"/>
    </xf>
    <xf numFmtId="0" fontId="84" fillId="0" borderId="31" xfId="18" applyFont="1" applyBorder="1" applyAlignment="1">
      <alignment horizontal="center" vertical="center"/>
    </xf>
    <xf numFmtId="0" fontId="41" fillId="0" borderId="31" xfId="0" applyFont="1" applyBorder="1" applyAlignment="1">
      <alignment wrapText="1"/>
    </xf>
    <xf numFmtId="0" fontId="41" fillId="0" borderId="31" xfId="0" applyFont="1" applyBorder="1" applyAlignment="1">
      <alignment vertical="top" wrapText="1"/>
    </xf>
    <xf numFmtId="49" fontId="3" fillId="0" borderId="44" xfId="18" applyNumberFormat="1" applyFont="1" applyBorder="1" applyAlignment="1">
      <alignment horizontal="center"/>
    </xf>
    <xf numFmtId="0" fontId="3" fillId="0" borderId="44" xfId="18" applyFont="1" applyBorder="1" applyAlignment="1">
      <alignment horizontal="center" wrapText="1"/>
    </xf>
    <xf numFmtId="0" fontId="3" fillId="0" borderId="45" xfId="18" applyFont="1" applyBorder="1" applyAlignment="1">
      <alignment horizontal="center"/>
    </xf>
    <xf numFmtId="1" fontId="14" fillId="0" borderId="44" xfId="0" applyNumberFormat="1" applyFont="1" applyBorder="1" applyAlignment="1">
      <alignment horizontal="center" vertical="center"/>
    </xf>
    <xf numFmtId="1" fontId="16" fillId="0" borderId="41" xfId="0" applyNumberFormat="1" applyFont="1" applyBorder="1" applyAlignment="1">
      <alignment horizontal="center" vertical="center"/>
    </xf>
    <xf numFmtId="49" fontId="3" fillId="0" borderId="44" xfId="0" applyNumberFormat="1" applyFont="1" applyBorder="1" applyAlignment="1">
      <alignment horizontal="center" vertical="center" shrinkToFit="1"/>
    </xf>
    <xf numFmtId="0" fontId="3" fillId="0" borderId="12" xfId="18" applyFont="1" applyBorder="1" applyAlignment="1">
      <alignment horizontal="center" vertical="center"/>
    </xf>
    <xf numFmtId="0" fontId="3" fillId="0" borderId="21" xfId="18" applyFont="1" applyBorder="1" applyAlignment="1">
      <alignment horizontal="center" vertical="center"/>
    </xf>
    <xf numFmtId="1" fontId="14" fillId="0" borderId="12" xfId="0" applyNumberFormat="1" applyFont="1" applyBorder="1" applyAlignment="1">
      <alignment horizontal="center" vertical="center"/>
    </xf>
    <xf numFmtId="1" fontId="15" fillId="0" borderId="12" xfId="0" applyNumberFormat="1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21" xfId="0" applyNumberFormat="1" applyFont="1" applyBorder="1" applyAlignment="1">
      <alignment horizontal="center" vertical="center"/>
    </xf>
    <xf numFmtId="1" fontId="16" fillId="0" borderId="48" xfId="0" applyNumberFormat="1" applyFont="1" applyBorder="1" applyAlignment="1">
      <alignment horizontal="center" vertical="center"/>
    </xf>
    <xf numFmtId="0" fontId="3" fillId="0" borderId="32" xfId="18" applyFont="1" applyBorder="1" applyAlignment="1">
      <alignment horizontal="center"/>
    </xf>
    <xf numFmtId="0" fontId="3" fillId="0" borderId="12" xfId="18" applyFont="1" applyBorder="1" applyAlignment="1">
      <alignment horizontal="center"/>
    </xf>
    <xf numFmtId="1" fontId="58" fillId="0" borderId="10" xfId="18" applyNumberFormat="1" applyFont="1" applyBorder="1" applyAlignment="1">
      <alignment horizontal="center"/>
    </xf>
    <xf numFmtId="0" fontId="58" fillId="0" borderId="10" xfId="18" applyFont="1" applyBorder="1" applyAlignment="1">
      <alignment horizontal="center"/>
    </xf>
    <xf numFmtId="1" fontId="14" fillId="0" borderId="18" xfId="0" applyNumberFormat="1" applyFont="1" applyBorder="1" applyAlignment="1">
      <alignment horizontal="center" vertical="center" shrinkToFit="1"/>
    </xf>
    <xf numFmtId="0" fontId="14" fillId="0" borderId="18" xfId="0" applyFont="1" applyBorder="1" applyAlignment="1">
      <alignment vertical="center"/>
    </xf>
    <xf numFmtId="0" fontId="5" fillId="0" borderId="18" xfId="18" applyFont="1" applyBorder="1" applyAlignment="1">
      <alignment horizontal="center"/>
    </xf>
    <xf numFmtId="1" fontId="15" fillId="0" borderId="21" xfId="0" applyNumberFormat="1" applyFont="1" applyBorder="1" applyAlignment="1">
      <alignment horizontal="center" vertical="center"/>
    </xf>
    <xf numFmtId="1" fontId="13" fillId="0" borderId="17" xfId="0" applyNumberFormat="1" applyFont="1" applyBorder="1" applyAlignment="1">
      <alignment horizontal="center" vertical="center"/>
    </xf>
    <xf numFmtId="1" fontId="15" fillId="0" borderId="48" xfId="0" applyNumberFormat="1" applyFont="1" applyBorder="1" applyAlignment="1">
      <alignment horizontal="center" vertical="center"/>
    </xf>
    <xf numFmtId="1" fontId="14" fillId="0" borderId="31" xfId="0" applyNumberFormat="1" applyFont="1" applyBorder="1" applyAlignment="1">
      <alignment horizontal="left" vertical="center" shrinkToFit="1"/>
    </xf>
    <xf numFmtId="1" fontId="55" fillId="0" borderId="10" xfId="18" applyNumberFormat="1" applyFont="1" applyBorder="1" applyAlignment="1">
      <alignment horizontal="center" vertical="center"/>
    </xf>
    <xf numFmtId="1" fontId="55" fillId="0" borderId="40" xfId="18" applyNumberFormat="1" applyFont="1" applyBorder="1" applyAlignment="1">
      <alignment horizontal="center" vertical="center"/>
    </xf>
    <xf numFmtId="1" fontId="14" fillId="0" borderId="74" xfId="0" applyNumberFormat="1" applyFont="1" applyBorder="1" applyAlignment="1">
      <alignment horizontal="center" vertical="center"/>
    </xf>
    <xf numFmtId="1" fontId="14" fillId="0" borderId="48" xfId="0" applyNumberFormat="1" applyFont="1" applyBorder="1" applyAlignment="1">
      <alignment horizontal="center" vertical="center" shrinkToFit="1"/>
    </xf>
    <xf numFmtId="1" fontId="14" fillId="0" borderId="31" xfId="0" applyNumberFormat="1" applyFont="1" applyBorder="1" applyAlignment="1">
      <alignment horizontal="left" vertical="top" wrapText="1"/>
    </xf>
    <xf numFmtId="1" fontId="13" fillId="0" borderId="76" xfId="0" applyNumberFormat="1" applyFont="1" applyBorder="1" applyAlignment="1">
      <alignment horizontal="center" vertical="center"/>
    </xf>
    <xf numFmtId="49" fontId="3" fillId="0" borderId="31" xfId="0" applyNumberFormat="1" applyFont="1" applyBorder="1" applyAlignment="1">
      <alignment horizontal="left" vertical="center" wrapText="1"/>
    </xf>
    <xf numFmtId="49" fontId="45" fillId="0" borderId="18" xfId="0" applyNumberFormat="1" applyFont="1" applyBorder="1" applyAlignment="1">
      <alignment horizontal="center" vertical="center" shrinkToFit="1"/>
    </xf>
    <xf numFmtId="49" fontId="45" fillId="0" borderId="30" xfId="0" applyNumberFormat="1" applyFont="1" applyBorder="1" applyAlignment="1">
      <alignment horizontal="center" vertical="center" shrinkToFit="1"/>
    </xf>
    <xf numFmtId="1" fontId="45" fillId="0" borderId="48" xfId="0" applyNumberFormat="1" applyFont="1" applyBorder="1" applyAlignment="1">
      <alignment horizontal="center" vertical="center"/>
    </xf>
    <xf numFmtId="0" fontId="55" fillId="0" borderId="18" xfId="0" applyFont="1" applyBorder="1" applyAlignment="1">
      <alignment horizontal="center"/>
    </xf>
    <xf numFmtId="1" fontId="55" fillId="0" borderId="18" xfId="0" applyNumberFormat="1" applyFont="1" applyBorder="1" applyAlignment="1">
      <alignment horizontal="center"/>
    </xf>
    <xf numFmtId="0" fontId="3" fillId="0" borderId="31" xfId="0" applyFont="1" applyBorder="1" applyAlignment="1">
      <alignment horizontal="left"/>
    </xf>
    <xf numFmtId="0" fontId="59" fillId="0" borderId="18" xfId="0" applyFont="1" applyBorder="1" applyAlignment="1">
      <alignment horizontal="center"/>
    </xf>
    <xf numFmtId="0" fontId="41" fillId="0" borderId="31" xfId="0" applyFont="1" applyBorder="1"/>
    <xf numFmtId="0" fontId="55" fillId="0" borderId="50" xfId="0" applyFont="1" applyBorder="1" applyAlignment="1">
      <alignment horizontal="center"/>
    </xf>
    <xf numFmtId="0" fontId="67" fillId="0" borderId="31" xfId="0" applyFont="1" applyBorder="1" applyAlignment="1">
      <alignment vertical="center" wrapText="1"/>
    </xf>
    <xf numFmtId="1" fontId="63" fillId="0" borderId="18" xfId="0" applyNumberFormat="1" applyFont="1" applyBorder="1" applyAlignment="1">
      <alignment horizontal="center"/>
    </xf>
    <xf numFmtId="1" fontId="55" fillId="0" borderId="50" xfId="0" applyNumberFormat="1" applyFont="1" applyBorder="1" applyAlignment="1">
      <alignment horizontal="center" vertical="center"/>
    </xf>
    <xf numFmtId="0" fontId="107" fillId="0" borderId="18" xfId="0" applyFont="1" applyBorder="1" applyAlignment="1">
      <alignment horizontal="left" vertical="center" wrapText="1"/>
    </xf>
    <xf numFmtId="1" fontId="92" fillId="0" borderId="18" xfId="0" applyNumberFormat="1" applyFont="1" applyBorder="1" applyAlignment="1">
      <alignment horizontal="center" vertical="center"/>
    </xf>
    <xf numFmtId="0" fontId="90" fillId="0" borderId="18" xfId="0" applyFont="1" applyBorder="1" applyAlignment="1">
      <alignment horizontal="center" vertical="center"/>
    </xf>
    <xf numFmtId="1" fontId="90" fillId="0" borderId="18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/>
    </xf>
    <xf numFmtId="49" fontId="3" fillId="0" borderId="28" xfId="0" applyNumberFormat="1" applyFont="1" applyBorder="1" applyAlignment="1">
      <alignment horizontal="center" vertical="center" shrinkToFit="1"/>
    </xf>
    <xf numFmtId="0" fontId="43" fillId="0" borderId="29" xfId="0" applyFont="1" applyBorder="1" applyAlignment="1">
      <alignment horizontal="center"/>
    </xf>
    <xf numFmtId="1" fontId="43" fillId="0" borderId="12" xfId="0" applyNumberFormat="1" applyFont="1" applyBorder="1" applyAlignment="1">
      <alignment horizontal="center"/>
    </xf>
    <xf numFmtId="49" fontId="3" fillId="0" borderId="31" xfId="0" applyNumberFormat="1" applyFont="1" applyBorder="1" applyAlignment="1">
      <alignment horizontal="left" vertical="center" shrinkToFit="1"/>
    </xf>
    <xf numFmtId="1" fontId="3" fillId="0" borderId="31" xfId="0" applyNumberFormat="1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1" fontId="47" fillId="0" borderId="18" xfId="0" applyNumberFormat="1" applyFont="1" applyBorder="1" applyAlignment="1">
      <alignment horizontal="center" vertical="center"/>
    </xf>
    <xf numFmtId="1" fontId="47" fillId="0" borderId="48" xfId="0" applyNumberFormat="1" applyFont="1" applyBorder="1" applyAlignment="1">
      <alignment horizontal="center" vertical="center"/>
    </xf>
    <xf numFmtId="49" fontId="41" fillId="0" borderId="31" xfId="0" applyNumberFormat="1" applyFont="1" applyBorder="1" applyAlignment="1">
      <alignment horizontal="left" vertical="center" wrapText="1"/>
    </xf>
    <xf numFmtId="0" fontId="3" fillId="0" borderId="18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49" fontId="3" fillId="0" borderId="31" xfId="0" applyNumberFormat="1" applyFont="1" applyBorder="1" applyAlignment="1">
      <alignment horizontal="left" vertical="top" wrapText="1"/>
    </xf>
    <xf numFmtId="49" fontId="3" fillId="0" borderId="12" xfId="18" applyNumberFormat="1" applyFont="1" applyBorder="1" applyAlignment="1">
      <alignment horizontal="center"/>
    </xf>
    <xf numFmtId="0" fontId="14" fillId="0" borderId="12" xfId="18" applyFont="1" applyBorder="1" applyAlignment="1">
      <alignment horizontal="center" vertical="center"/>
    </xf>
    <xf numFmtId="0" fontId="3" fillId="0" borderId="12" xfId="18" applyFont="1" applyBorder="1" applyAlignment="1">
      <alignment horizontal="center" wrapText="1"/>
    </xf>
    <xf numFmtId="0" fontId="3" fillId="0" borderId="21" xfId="18" applyFont="1" applyBorder="1" applyAlignment="1">
      <alignment horizontal="center"/>
    </xf>
    <xf numFmtId="1" fontId="3" fillId="0" borderId="96" xfId="18" applyNumberFormat="1" applyFont="1" applyBorder="1" applyAlignment="1">
      <alignment horizontal="center" vertical="center"/>
    </xf>
    <xf numFmtId="49" fontId="14" fillId="0" borderId="33" xfId="0" applyNumberFormat="1" applyFont="1" applyBorder="1" applyAlignment="1">
      <alignment horizontal="left" vertical="center" shrinkToFit="1"/>
    </xf>
    <xf numFmtId="1" fontId="3" fillId="0" borderId="31" xfId="18" applyNumberFormat="1" applyFont="1" applyBorder="1" applyAlignment="1">
      <alignment horizontal="center" vertical="center"/>
    </xf>
    <xf numFmtId="0" fontId="14" fillId="0" borderId="10" xfId="18" applyFont="1" applyBorder="1" applyAlignment="1">
      <alignment horizontal="center"/>
    </xf>
    <xf numFmtId="0" fontId="16" fillId="0" borderId="67" xfId="18" applyFont="1" applyBorder="1" applyAlignment="1">
      <alignment horizontal="center"/>
    </xf>
    <xf numFmtId="0" fontId="16" fillId="0" borderId="41" xfId="18" applyFont="1" applyBorder="1" applyAlignment="1">
      <alignment horizontal="center"/>
    </xf>
    <xf numFmtId="1" fontId="16" fillId="0" borderId="96" xfId="18" applyNumberFormat="1" applyFont="1" applyBorder="1" applyAlignment="1">
      <alignment horizontal="center" vertical="center"/>
    </xf>
    <xf numFmtId="0" fontId="85" fillId="0" borderId="0" xfId="18" applyFont="1" applyAlignment="1">
      <alignment vertical="center"/>
    </xf>
    <xf numFmtId="1" fontId="14" fillId="0" borderId="12" xfId="18" applyNumberFormat="1" applyFont="1" applyBorder="1" applyAlignment="1">
      <alignment horizontal="center" vertical="center"/>
    </xf>
    <xf numFmtId="49" fontId="14" fillId="0" borderId="18" xfId="18" applyNumberFormat="1" applyFont="1" applyBorder="1" applyAlignment="1">
      <alignment horizontal="center" vertical="center"/>
    </xf>
    <xf numFmtId="0" fontId="51" fillId="0" borderId="0" xfId="18" applyFont="1" applyAlignment="1">
      <alignment vertical="center"/>
    </xf>
    <xf numFmtId="0" fontId="72" fillId="0" borderId="0" xfId="18" applyFont="1" applyAlignment="1">
      <alignment vertical="center"/>
    </xf>
    <xf numFmtId="1" fontId="14" fillId="0" borderId="31" xfId="0" applyNumberFormat="1" applyFont="1" applyBorder="1" applyAlignment="1">
      <alignment horizontal="left" vertical="top" wrapText="1" shrinkToFit="1"/>
    </xf>
    <xf numFmtId="0" fontId="90" fillId="0" borderId="31" xfId="0" applyFont="1" applyBorder="1" applyAlignment="1">
      <alignment vertical="top" wrapText="1"/>
    </xf>
    <xf numFmtId="49" fontId="90" fillId="0" borderId="18" xfId="0" applyNumberFormat="1" applyFont="1" applyBorder="1" applyAlignment="1">
      <alignment horizontal="center" vertical="center" shrinkToFit="1"/>
    </xf>
    <xf numFmtId="0" fontId="90" fillId="0" borderId="48" xfId="0" applyFont="1" applyBorder="1" applyAlignment="1">
      <alignment horizontal="center" vertical="center" shrinkToFit="1"/>
    </xf>
    <xf numFmtId="0" fontId="91" fillId="0" borderId="31" xfId="0" applyFont="1" applyBorder="1" applyAlignment="1">
      <alignment horizontal="center" vertical="center"/>
    </xf>
    <xf numFmtId="1" fontId="91" fillId="0" borderId="18" xfId="0" applyNumberFormat="1" applyFont="1" applyBorder="1" applyAlignment="1">
      <alignment horizontal="center" vertical="center"/>
    </xf>
    <xf numFmtId="1" fontId="91" fillId="0" borderId="18" xfId="0" applyNumberFormat="1" applyFont="1" applyBorder="1" applyAlignment="1">
      <alignment horizontal="center"/>
    </xf>
    <xf numFmtId="1" fontId="90" fillId="0" borderId="48" xfId="0" applyNumberFormat="1" applyFont="1" applyBorder="1" applyAlignment="1">
      <alignment horizontal="center" vertical="center"/>
    </xf>
    <xf numFmtId="0" fontId="51" fillId="0" borderId="67" xfId="18" applyFont="1" applyBorder="1" applyAlignment="1">
      <alignment horizontal="center" vertical="center"/>
    </xf>
    <xf numFmtId="0" fontId="51" fillId="0" borderId="0" xfId="18" applyFont="1" applyAlignment="1">
      <alignment horizontal="center" vertical="center"/>
    </xf>
    <xf numFmtId="0" fontId="45" fillId="0" borderId="67" xfId="18" applyFont="1" applyBorder="1" applyAlignment="1">
      <alignment horizontal="center" vertical="center"/>
    </xf>
    <xf numFmtId="49" fontId="51" fillId="0" borderId="93" xfId="18" applyNumberFormat="1" applyFont="1" applyBorder="1" applyAlignment="1">
      <alignment shrinkToFit="1"/>
    </xf>
    <xf numFmtId="0" fontId="51" fillId="0" borderId="61" xfId="18" applyFont="1" applyBorder="1" applyAlignment="1">
      <alignment horizontal="center"/>
    </xf>
    <xf numFmtId="0" fontId="51" fillId="0" borderId="15" xfId="18" applyFont="1" applyBorder="1" applyAlignment="1">
      <alignment horizontal="center" wrapText="1"/>
    </xf>
    <xf numFmtId="0" fontId="51" fillId="0" borderId="15" xfId="18" applyFont="1" applyBorder="1" applyAlignment="1">
      <alignment horizontal="center"/>
    </xf>
    <xf numFmtId="0" fontId="51" fillId="0" borderId="16" xfId="18" applyFont="1" applyBorder="1" applyAlignment="1">
      <alignment horizontal="center"/>
    </xf>
    <xf numFmtId="49" fontId="51" fillId="0" borderId="29" xfId="18" applyNumberFormat="1" applyFont="1" applyBorder="1" applyAlignment="1">
      <alignment shrinkToFit="1"/>
    </xf>
    <xf numFmtId="0" fontId="51" fillId="0" borderId="12" xfId="18" applyFont="1" applyBorder="1" applyAlignment="1">
      <alignment horizontal="center"/>
    </xf>
    <xf numFmtId="0" fontId="51" fillId="0" borderId="12" xfId="18" applyFont="1" applyBorder="1" applyAlignment="1">
      <alignment horizontal="center" wrapText="1"/>
    </xf>
    <xf numFmtId="0" fontId="51" fillId="0" borderId="21" xfId="18" applyFont="1" applyBorder="1" applyAlignment="1">
      <alignment horizontal="center"/>
    </xf>
    <xf numFmtId="0" fontId="45" fillId="0" borderId="33" xfId="18" applyFont="1" applyBorder="1"/>
    <xf numFmtId="1" fontId="51" fillId="16" borderId="37" xfId="18" applyNumberFormat="1" applyFont="1" applyFill="1" applyBorder="1" applyAlignment="1">
      <alignment horizontal="center"/>
    </xf>
    <xf numFmtId="0" fontId="93" fillId="0" borderId="31" xfId="0" applyFont="1" applyBorder="1" applyAlignment="1">
      <alignment horizontal="center" vertical="center"/>
    </xf>
    <xf numFmtId="0" fontId="3" fillId="0" borderId="31" xfId="18" applyFont="1" applyBorder="1" applyAlignment="1">
      <alignment wrapText="1"/>
    </xf>
    <xf numFmtId="0" fontId="3" fillId="0" borderId="18" xfId="18" applyFont="1" applyBorder="1" applyAlignment="1">
      <alignment horizontal="center" vertical="top"/>
    </xf>
    <xf numFmtId="0" fontId="3" fillId="0" borderId="18" xfId="18" applyFont="1" applyBorder="1" applyAlignment="1">
      <alignment horizontal="center" vertical="top" wrapText="1"/>
    </xf>
    <xf numFmtId="0" fontId="3" fillId="0" borderId="30" xfId="18" applyFont="1" applyBorder="1" applyAlignment="1">
      <alignment horizontal="center" vertical="top"/>
    </xf>
    <xf numFmtId="0" fontId="3" fillId="0" borderId="31" xfId="18" applyFont="1" applyBorder="1" applyAlignment="1">
      <alignment horizontal="center" vertical="top"/>
    </xf>
    <xf numFmtId="0" fontId="90" fillId="0" borderId="18" xfId="18" applyFont="1" applyBorder="1" applyAlignment="1">
      <alignment horizontal="center" vertical="top"/>
    </xf>
    <xf numFmtId="0" fontId="76" fillId="0" borderId="18" xfId="18" applyFont="1" applyBorder="1" applyAlignment="1">
      <alignment horizontal="center" vertical="top"/>
    </xf>
    <xf numFmtId="0" fontId="3" fillId="0" borderId="48" xfId="18" applyFont="1" applyBorder="1" applyAlignment="1">
      <alignment horizontal="center" vertical="top"/>
    </xf>
    <xf numFmtId="1" fontId="3" fillId="0" borderId="50" xfId="18" applyNumberFormat="1" applyFont="1" applyBorder="1" applyAlignment="1">
      <alignment horizontal="center" vertical="center"/>
    </xf>
    <xf numFmtId="0" fontId="90" fillId="0" borderId="30" xfId="0" applyFont="1" applyBorder="1" applyAlignment="1">
      <alignment horizontal="center" vertical="center" shrinkToFit="1"/>
    </xf>
    <xf numFmtId="0" fontId="43" fillId="0" borderId="18" xfId="18" applyFont="1" applyBorder="1" applyAlignment="1">
      <alignment horizontal="center" vertical="top"/>
    </xf>
    <xf numFmtId="1" fontId="3" fillId="0" borderId="18" xfId="18" applyNumberFormat="1" applyFont="1" applyBorder="1" applyAlignment="1">
      <alignment horizontal="center" vertical="top"/>
    </xf>
    <xf numFmtId="1" fontId="3" fillId="0" borderId="48" xfId="18" applyNumberFormat="1" applyFont="1" applyBorder="1" applyAlignment="1">
      <alignment horizontal="center" vertical="top"/>
    </xf>
    <xf numFmtId="0" fontId="45" fillId="0" borderId="46" xfId="18" applyFont="1" applyBorder="1"/>
    <xf numFmtId="0" fontId="3" fillId="0" borderId="44" xfId="18" applyFont="1" applyBorder="1" applyAlignment="1">
      <alignment horizontal="center" vertical="top"/>
    </xf>
    <xf numFmtId="49" fontId="3" fillId="0" borderId="44" xfId="18" applyNumberFormat="1" applyFont="1" applyBorder="1" applyAlignment="1">
      <alignment horizontal="center" vertical="top"/>
    </xf>
    <xf numFmtId="0" fontId="3" fillId="0" borderId="45" xfId="18" applyFont="1" applyBorder="1" applyAlignment="1">
      <alignment horizontal="center" vertical="top"/>
    </xf>
    <xf numFmtId="1" fontId="3" fillId="0" borderId="74" xfId="18" applyNumberFormat="1" applyFont="1" applyBorder="1" applyAlignment="1">
      <alignment horizontal="center" vertical="center"/>
    </xf>
    <xf numFmtId="0" fontId="3" fillId="0" borderId="33" xfId="0" applyFont="1" applyBorder="1" applyAlignment="1">
      <alignment wrapText="1"/>
    </xf>
    <xf numFmtId="1" fontId="14" fillId="0" borderId="10" xfId="0" applyNumberFormat="1" applyFont="1" applyBorder="1" applyAlignment="1">
      <alignment horizontal="center" vertical="center" shrinkToFit="1"/>
    </xf>
    <xf numFmtId="1" fontId="55" fillId="0" borderId="10" xfId="0" applyNumberFormat="1" applyFont="1" applyBorder="1" applyAlignment="1">
      <alignment horizontal="center" vertical="center" shrinkToFit="1"/>
    </xf>
    <xf numFmtId="1" fontId="55" fillId="0" borderId="32" xfId="0" applyNumberFormat="1" applyFont="1" applyBorder="1" applyAlignment="1">
      <alignment horizontal="center" vertical="center" shrinkToFit="1"/>
    </xf>
    <xf numFmtId="1" fontId="55" fillId="0" borderId="33" xfId="0" applyNumberFormat="1" applyFont="1" applyBorder="1" applyAlignment="1">
      <alignment horizontal="center" vertical="center"/>
    </xf>
    <xf numFmtId="0" fontId="3" fillId="0" borderId="10" xfId="18" applyFont="1" applyBorder="1" applyAlignment="1">
      <alignment horizontal="center" vertical="top"/>
    </xf>
    <xf numFmtId="0" fontId="14" fillId="0" borderId="10" xfId="18" applyFont="1" applyBorder="1" applyAlignment="1">
      <alignment horizontal="center" vertical="top"/>
    </xf>
    <xf numFmtId="1" fontId="3" fillId="0" borderId="10" xfId="18" applyNumberFormat="1" applyFont="1" applyBorder="1" applyAlignment="1">
      <alignment horizontal="center" vertical="top"/>
    </xf>
    <xf numFmtId="1" fontId="3" fillId="0" borderId="40" xfId="18" applyNumberFormat="1" applyFont="1" applyBorder="1" applyAlignment="1">
      <alignment horizontal="center" vertical="top"/>
    </xf>
    <xf numFmtId="49" fontId="88" fillId="0" borderId="70" xfId="18" applyNumberFormat="1" applyFont="1" applyBorder="1" applyAlignment="1">
      <alignment shrinkToFit="1"/>
    </xf>
    <xf numFmtId="0" fontId="88" fillId="0" borderId="36" xfId="18" applyFont="1" applyBorder="1" applyAlignment="1">
      <alignment horizontal="center" vertical="top"/>
    </xf>
    <xf numFmtId="49" fontId="88" fillId="0" borderId="41" xfId="18" applyNumberFormat="1" applyFont="1" applyBorder="1" applyAlignment="1">
      <alignment horizontal="center" vertical="top"/>
    </xf>
    <xf numFmtId="0" fontId="88" fillId="0" borderId="41" xfId="18" applyFont="1" applyBorder="1" applyAlignment="1">
      <alignment horizontal="center" vertical="top"/>
    </xf>
    <xf numFmtId="0" fontId="88" fillId="0" borderId="66" xfId="18" applyFont="1" applyBorder="1" applyAlignment="1">
      <alignment horizontal="center" vertical="top"/>
    </xf>
    <xf numFmtId="0" fontId="88" fillId="0" borderId="67" xfId="18" applyFont="1" applyBorder="1" applyAlignment="1">
      <alignment horizontal="center" vertical="top"/>
    </xf>
    <xf numFmtId="1" fontId="3" fillId="0" borderId="37" xfId="18" applyNumberFormat="1" applyFont="1" applyBorder="1" applyAlignment="1">
      <alignment horizontal="center" vertical="center"/>
    </xf>
    <xf numFmtId="0" fontId="3" fillId="0" borderId="132" xfId="18" applyFont="1" applyBorder="1"/>
    <xf numFmtId="49" fontId="14" fillId="0" borderId="29" xfId="18" applyNumberFormat="1" applyFont="1" applyBorder="1" applyAlignment="1">
      <alignment horizontal="center" vertical="center" shrinkToFit="1"/>
    </xf>
    <xf numFmtId="0" fontId="3" fillId="0" borderId="77" xfId="18" applyFont="1" applyBorder="1" applyAlignment="1">
      <alignment horizontal="center"/>
    </xf>
    <xf numFmtId="0" fontId="43" fillId="0" borderId="12" xfId="18" applyFont="1" applyBorder="1" applyAlignment="1">
      <alignment horizontal="center"/>
    </xf>
    <xf numFmtId="1" fontId="3" fillId="0" borderId="63" xfId="18" applyNumberFormat="1" applyFont="1" applyBorder="1" applyAlignment="1">
      <alignment horizontal="center" vertical="center"/>
    </xf>
    <xf numFmtId="49" fontId="14" fillId="0" borderId="31" xfId="18" applyNumberFormat="1" applyFont="1" applyBorder="1" applyAlignment="1">
      <alignment horizontal="center" vertical="center" shrinkToFit="1"/>
    </xf>
    <xf numFmtId="49" fontId="84" fillId="0" borderId="32" xfId="0" applyNumberFormat="1" applyFont="1" applyBorder="1" applyAlignment="1">
      <alignment horizontal="center" vertical="center" shrinkToFit="1"/>
    </xf>
    <xf numFmtId="0" fontId="95" fillId="0" borderId="33" xfId="0" applyFont="1" applyBorder="1" applyAlignment="1">
      <alignment horizontal="center"/>
    </xf>
    <xf numFmtId="0" fontId="95" fillId="0" borderId="10" xfId="0" applyFont="1" applyBorder="1" applyAlignment="1">
      <alignment horizontal="center"/>
    </xf>
    <xf numFmtId="0" fontId="84" fillId="0" borderId="10" xfId="0" applyFont="1" applyBorder="1" applyAlignment="1">
      <alignment horizontal="center" vertical="center"/>
    </xf>
    <xf numFmtId="1" fontId="84" fillId="0" borderId="10" xfId="0" applyNumberFormat="1" applyFont="1" applyBorder="1" applyAlignment="1">
      <alignment horizontal="center" vertical="center"/>
    </xf>
    <xf numFmtId="1" fontId="5" fillId="0" borderId="71" xfId="0" applyNumberFormat="1" applyFont="1" applyBorder="1" applyAlignment="1">
      <alignment horizontal="center" vertical="center"/>
    </xf>
    <xf numFmtId="1" fontId="16" fillId="0" borderId="36" xfId="0" applyNumberFormat="1" applyFont="1" applyBorder="1" applyAlignment="1">
      <alignment horizontal="left" vertical="center" shrinkToFit="1"/>
    </xf>
    <xf numFmtId="1" fontId="16" fillId="0" borderId="41" xfId="0" applyNumberFormat="1" applyFont="1" applyBorder="1" applyAlignment="1">
      <alignment horizontal="center" vertical="center" shrinkToFit="1"/>
    </xf>
    <xf numFmtId="0" fontId="107" fillId="0" borderId="29" xfId="29" applyFont="1" applyBorder="1" applyAlignment="1">
      <alignment horizontal="left" vertical="top" wrapText="1"/>
    </xf>
    <xf numFmtId="49" fontId="84" fillId="0" borderId="12" xfId="0" applyNumberFormat="1" applyFont="1" applyBorder="1" applyAlignment="1">
      <alignment horizontal="center" vertical="center" shrinkToFit="1"/>
    </xf>
    <xf numFmtId="1" fontId="96" fillId="0" borderId="12" xfId="0" applyNumberFormat="1" applyFont="1" applyBorder="1" applyAlignment="1">
      <alignment horizontal="center" vertical="center"/>
    </xf>
    <xf numFmtId="1" fontId="84" fillId="0" borderId="12" xfId="0" applyNumberFormat="1" applyFont="1" applyBorder="1" applyAlignment="1">
      <alignment horizontal="center" vertical="center"/>
    </xf>
    <xf numFmtId="0" fontId="84" fillId="0" borderId="12" xfId="0" applyFont="1" applyBorder="1" applyAlignment="1">
      <alignment horizontal="center" vertical="center"/>
    </xf>
    <xf numFmtId="49" fontId="49" fillId="0" borderId="31" xfId="0" applyNumberFormat="1" applyFont="1" applyBorder="1" applyAlignment="1">
      <alignment horizontal="left" vertical="center" wrapText="1" readingOrder="1"/>
    </xf>
    <xf numFmtId="1" fontId="55" fillId="0" borderId="18" xfId="0" applyNumberFormat="1" applyFont="1" applyBorder="1" applyAlignment="1">
      <alignment horizontal="center" vertical="center" shrinkToFit="1"/>
    </xf>
    <xf numFmtId="1" fontId="55" fillId="0" borderId="31" xfId="0" applyNumberFormat="1" applyFont="1" applyBorder="1" applyAlignment="1">
      <alignment horizontal="center" vertical="center"/>
    </xf>
    <xf numFmtId="0" fontId="117" fillId="0" borderId="18" xfId="0" applyFont="1" applyBorder="1"/>
    <xf numFmtId="0" fontId="58" fillId="0" borderId="11" xfId="0" applyFont="1" applyBorder="1" applyAlignment="1">
      <alignment horizontal="center"/>
    </xf>
    <xf numFmtId="0" fontId="14" fillId="0" borderId="10" xfId="0" applyFont="1" applyBorder="1" applyAlignment="1">
      <alignment vertical="center"/>
    </xf>
    <xf numFmtId="0" fontId="43" fillId="0" borderId="31" xfId="18" applyFont="1" applyBorder="1" applyAlignment="1">
      <alignment horizontal="center" vertical="center" wrapText="1"/>
    </xf>
    <xf numFmtId="49" fontId="84" fillId="0" borderId="38" xfId="18" applyNumberFormat="1" applyFont="1" applyBorder="1" applyAlignment="1">
      <alignment horizontal="left" vertical="center" shrinkToFit="1"/>
    </xf>
    <xf numFmtId="49" fontId="84" fillId="0" borderId="23" xfId="18" applyNumberFormat="1" applyFont="1" applyBorder="1" applyAlignment="1">
      <alignment horizontal="center" vertical="center" shrinkToFit="1"/>
    </xf>
    <xf numFmtId="0" fontId="84" fillId="0" borderId="24" xfId="18" applyFont="1" applyBorder="1" applyAlignment="1">
      <alignment horizontal="center" vertical="center" shrinkToFit="1"/>
    </xf>
    <xf numFmtId="1" fontId="84" fillId="0" borderId="19" xfId="18" applyNumberFormat="1" applyFont="1" applyBorder="1" applyAlignment="1">
      <alignment horizontal="center" vertical="center"/>
    </xf>
    <xf numFmtId="1" fontId="96" fillId="0" borderId="19" xfId="18" applyNumberFormat="1" applyFont="1" applyBorder="1" applyAlignment="1">
      <alignment horizontal="center" vertical="center"/>
    </xf>
    <xf numFmtId="49" fontId="107" fillId="0" borderId="31" xfId="0" applyNumberFormat="1" applyFont="1" applyBorder="1" applyAlignment="1">
      <alignment horizontal="left" vertical="top" wrapText="1" shrinkToFit="1"/>
    </xf>
    <xf numFmtId="0" fontId="84" fillId="0" borderId="30" xfId="0" applyFont="1" applyBorder="1" applyAlignment="1">
      <alignment horizontal="center" vertical="center" shrinkToFit="1"/>
    </xf>
    <xf numFmtId="0" fontId="107" fillId="0" borderId="33" xfId="0" applyFont="1" applyBorder="1" applyAlignment="1">
      <alignment horizontal="left" vertical="center" wrapText="1"/>
    </xf>
    <xf numFmtId="1" fontId="3" fillId="0" borderId="47" xfId="0" applyNumberFormat="1" applyFont="1" applyBorder="1" applyAlignment="1">
      <alignment horizontal="center" vertical="center"/>
    </xf>
    <xf numFmtId="1" fontId="16" fillId="0" borderId="38" xfId="0" applyNumberFormat="1" applyFont="1" applyBorder="1" applyAlignment="1">
      <alignment horizontal="left" vertical="center" shrinkToFit="1"/>
    </xf>
    <xf numFmtId="1" fontId="16" fillId="0" borderId="23" xfId="0" applyNumberFormat="1" applyFont="1" applyBorder="1" applyAlignment="1">
      <alignment horizontal="center" vertical="center" shrinkToFit="1"/>
    </xf>
    <xf numFmtId="1" fontId="16" fillId="0" borderId="24" xfId="0" applyNumberFormat="1" applyFont="1" applyBorder="1" applyAlignment="1">
      <alignment horizontal="center" vertical="center" shrinkToFit="1"/>
    </xf>
    <xf numFmtId="1" fontId="16" fillId="0" borderId="67" xfId="0" applyNumberFormat="1" applyFont="1" applyBorder="1" applyAlignment="1">
      <alignment horizontal="center" vertical="center"/>
    </xf>
    <xf numFmtId="1" fontId="5" fillId="0" borderId="70" xfId="0" applyNumberFormat="1" applyFont="1" applyBorder="1" applyAlignment="1">
      <alignment horizontal="center" vertical="center"/>
    </xf>
    <xf numFmtId="0" fontId="3" fillId="0" borderId="43" xfId="0" applyFont="1" applyBorder="1" applyAlignment="1">
      <alignment horizontal="left" vertical="center"/>
    </xf>
    <xf numFmtId="0" fontId="44" fillId="0" borderId="22" xfId="0" applyFont="1" applyBorder="1" applyAlignment="1">
      <alignment horizontal="center" vertical="center"/>
    </xf>
    <xf numFmtId="49" fontId="3" fillId="0" borderId="55" xfId="0" applyNumberFormat="1" applyFont="1" applyBorder="1" applyAlignment="1">
      <alignment horizontal="center" vertical="center" shrinkToFit="1"/>
    </xf>
    <xf numFmtId="1" fontId="3" fillId="0" borderId="29" xfId="0" applyNumberFormat="1" applyFont="1" applyBorder="1" applyAlignment="1">
      <alignment horizontal="center" vertical="center"/>
    </xf>
    <xf numFmtId="1" fontId="43" fillId="0" borderId="12" xfId="0" applyNumberFormat="1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/>
    </xf>
    <xf numFmtId="49" fontId="41" fillId="0" borderId="31" xfId="0" applyNumberFormat="1" applyFont="1" applyBorder="1" applyAlignment="1">
      <alignment horizontal="left" vertical="center"/>
    </xf>
    <xf numFmtId="1" fontId="47" fillId="0" borderId="31" xfId="0" applyNumberFormat="1" applyFont="1" applyBorder="1" applyAlignment="1">
      <alignment horizontal="center" vertical="center"/>
    </xf>
    <xf numFmtId="1" fontId="80" fillId="0" borderId="38" xfId="0" applyNumberFormat="1" applyFont="1" applyBorder="1" applyAlignment="1">
      <alignment horizontal="left" vertical="top" wrapText="1"/>
    </xf>
    <xf numFmtId="1" fontId="14" fillId="0" borderId="23" xfId="0" applyNumberFormat="1" applyFont="1" applyBorder="1" applyAlignment="1">
      <alignment horizontal="center" vertical="center" shrinkToFit="1"/>
    </xf>
    <xf numFmtId="1" fontId="14" fillId="0" borderId="34" xfId="0" applyNumberFormat="1" applyFont="1" applyBorder="1" applyAlignment="1">
      <alignment horizontal="center" vertical="center" shrinkToFit="1"/>
    </xf>
    <xf numFmtId="1" fontId="3" fillId="0" borderId="38" xfId="0" applyNumberFormat="1" applyFont="1" applyBorder="1" applyAlignment="1">
      <alignment horizontal="left" vertical="center" shrinkToFit="1"/>
    </xf>
    <xf numFmtId="1" fontId="3" fillId="0" borderId="23" xfId="0" applyNumberFormat="1" applyFont="1" applyBorder="1" applyAlignment="1">
      <alignment horizontal="center" vertical="center" shrinkToFit="1"/>
    </xf>
    <xf numFmtId="1" fontId="3" fillId="0" borderId="24" xfId="0" applyNumberFormat="1" applyFont="1" applyBorder="1" applyAlignment="1">
      <alignment horizontal="center" vertical="center" shrinkToFit="1"/>
    </xf>
    <xf numFmtId="1" fontId="3" fillId="0" borderId="38" xfId="0" applyNumberFormat="1" applyFont="1" applyBorder="1" applyAlignment="1">
      <alignment horizontal="center" vertical="center"/>
    </xf>
    <xf numFmtId="1" fontId="3" fillId="0" borderId="23" xfId="0" applyNumberFormat="1" applyFont="1" applyBorder="1" applyAlignment="1">
      <alignment horizontal="center" vertical="center"/>
    </xf>
    <xf numFmtId="1" fontId="15" fillId="0" borderId="38" xfId="0" applyNumberFormat="1" applyFont="1" applyBorder="1" applyAlignment="1">
      <alignment horizontal="left" vertical="center" shrinkToFit="1"/>
    </xf>
    <xf numFmtId="1" fontId="15" fillId="0" borderId="23" xfId="0" applyNumberFormat="1" applyFont="1" applyBorder="1" applyAlignment="1">
      <alignment horizontal="center" vertical="center" shrinkToFit="1"/>
    </xf>
    <xf numFmtId="1" fontId="15" fillId="0" borderId="34" xfId="0" applyNumberFormat="1" applyFont="1" applyBorder="1" applyAlignment="1">
      <alignment horizontal="center" vertical="center" shrinkToFit="1"/>
    </xf>
    <xf numFmtId="1" fontId="15" fillId="0" borderId="38" xfId="0" applyNumberFormat="1" applyFont="1" applyBorder="1" applyAlignment="1">
      <alignment horizontal="center" vertical="center"/>
    </xf>
    <xf numFmtId="1" fontId="13" fillId="0" borderId="13" xfId="0" applyNumberFormat="1" applyFont="1" applyBorder="1" applyAlignment="1">
      <alignment horizontal="center" vertical="center"/>
    </xf>
    <xf numFmtId="1" fontId="3" fillId="0" borderId="29" xfId="0" applyNumberFormat="1" applyFont="1" applyBorder="1" applyAlignment="1">
      <alignment horizontal="left" vertical="center" wrapText="1"/>
    </xf>
    <xf numFmtId="1" fontId="3" fillId="0" borderId="12" xfId="0" applyNumberFormat="1" applyFont="1" applyBorder="1" applyAlignment="1">
      <alignment horizontal="center" vertical="center" shrinkToFit="1"/>
    </xf>
    <xf numFmtId="1" fontId="74" fillId="0" borderId="12" xfId="0" applyNumberFormat="1" applyFont="1" applyBorder="1" applyAlignment="1">
      <alignment horizontal="center" vertical="center" shrinkToFit="1"/>
    </xf>
    <xf numFmtId="1" fontId="3" fillId="0" borderId="21" xfId="0" applyNumberFormat="1" applyFont="1" applyBorder="1" applyAlignment="1">
      <alignment horizontal="center" vertical="center" shrinkToFit="1"/>
    </xf>
    <xf numFmtId="1" fontId="15" fillId="0" borderId="38" xfId="0" applyNumberFormat="1" applyFont="1" applyBorder="1" applyAlignment="1">
      <alignment vertical="center" shrinkToFit="1"/>
    </xf>
    <xf numFmtId="1" fontId="15" fillId="0" borderId="24" xfId="0" applyNumberFormat="1" applyFont="1" applyBorder="1" applyAlignment="1">
      <alignment horizontal="center" vertical="center" shrinkToFit="1"/>
    </xf>
    <xf numFmtId="1" fontId="15" fillId="0" borderId="23" xfId="0" applyNumberFormat="1" applyFont="1" applyBorder="1" applyAlignment="1">
      <alignment horizontal="center" vertical="center"/>
    </xf>
    <xf numFmtId="1" fontId="15" fillId="0" borderId="20" xfId="0" applyNumberFormat="1" applyFont="1" applyBorder="1" applyAlignment="1">
      <alignment horizontal="center" vertical="center"/>
    </xf>
    <xf numFmtId="1" fontId="15" fillId="0" borderId="38" xfId="0" applyNumberFormat="1" applyFont="1" applyBorder="1" applyAlignment="1">
      <alignment vertical="center" wrapText="1"/>
    </xf>
    <xf numFmtId="1" fontId="15" fillId="0" borderId="23" xfId="0" applyNumberFormat="1" applyFont="1" applyBorder="1" applyAlignment="1">
      <alignment horizontal="center" vertical="center" wrapText="1"/>
    </xf>
    <xf numFmtId="1" fontId="15" fillId="0" borderId="24" xfId="0" applyNumberFormat="1" applyFont="1" applyBorder="1" applyAlignment="1">
      <alignment horizontal="center" vertical="center"/>
    </xf>
    <xf numFmtId="1" fontId="13" fillId="0" borderId="39" xfId="0" applyNumberFormat="1" applyFont="1" applyBorder="1" applyAlignment="1">
      <alignment horizontal="center" vertical="center"/>
    </xf>
    <xf numFmtId="0" fontId="84" fillId="0" borderId="28" xfId="0" applyFont="1" applyBorder="1" applyAlignment="1">
      <alignment horizontal="center" vertical="center" shrinkToFit="1"/>
    </xf>
    <xf numFmtId="0" fontId="95" fillId="0" borderId="29" xfId="0" applyFont="1" applyBorder="1" applyAlignment="1">
      <alignment horizontal="center"/>
    </xf>
    <xf numFmtId="0" fontId="95" fillId="0" borderId="12" xfId="0" applyFont="1" applyBorder="1" applyAlignment="1">
      <alignment horizontal="center"/>
    </xf>
    <xf numFmtId="0" fontId="84" fillId="0" borderId="12" xfId="0" applyFont="1" applyBorder="1" applyAlignment="1">
      <alignment vertical="center"/>
    </xf>
    <xf numFmtId="1" fontId="95" fillId="0" borderId="12" xfId="0" applyNumberFormat="1" applyFont="1" applyBorder="1" applyAlignment="1">
      <alignment horizontal="center"/>
    </xf>
    <xf numFmtId="1" fontId="84" fillId="0" borderId="21" xfId="0" applyNumberFormat="1" applyFont="1" applyBorder="1" applyAlignment="1">
      <alignment horizontal="center" vertical="center"/>
    </xf>
    <xf numFmtId="49" fontId="84" fillId="0" borderId="31" xfId="0" applyNumberFormat="1" applyFont="1" applyBorder="1" applyAlignment="1">
      <alignment horizontal="left" vertical="top" wrapText="1" shrinkToFit="1"/>
    </xf>
    <xf numFmtId="0" fontId="108" fillId="0" borderId="31" xfId="0" applyFont="1" applyBorder="1" applyAlignment="1">
      <alignment horizontal="left" vertical="top" wrapText="1"/>
    </xf>
    <xf numFmtId="0" fontId="90" fillId="0" borderId="18" xfId="18" applyFont="1" applyBorder="1" applyAlignment="1">
      <alignment horizontal="center" vertical="center"/>
    </xf>
    <xf numFmtId="0" fontId="3" fillId="0" borderId="31" xfId="0" applyFont="1" applyBorder="1" applyAlignment="1">
      <alignment wrapText="1"/>
    </xf>
    <xf numFmtId="0" fontId="55" fillId="0" borderId="30" xfId="0" applyFont="1" applyBorder="1" applyAlignment="1">
      <alignment horizontal="center" vertical="center" shrinkToFit="1"/>
    </xf>
    <xf numFmtId="1" fontId="5" fillId="0" borderId="17" xfId="18" applyNumberFormat="1" applyFont="1" applyBorder="1" applyAlignment="1">
      <alignment horizontal="center" vertical="center"/>
    </xf>
    <xf numFmtId="0" fontId="45" fillId="0" borderId="31" xfId="18" applyFont="1" applyBorder="1" applyAlignment="1">
      <alignment wrapText="1"/>
    </xf>
    <xf numFmtId="0" fontId="45" fillId="0" borderId="30" xfId="18" applyFont="1" applyBorder="1" applyAlignment="1">
      <alignment horizontal="center"/>
    </xf>
    <xf numFmtId="49" fontId="84" fillId="0" borderId="30" xfId="18" applyNumberFormat="1" applyFont="1" applyBorder="1" applyAlignment="1">
      <alignment horizontal="center" vertical="center" shrinkToFit="1"/>
    </xf>
    <xf numFmtId="0" fontId="95" fillId="0" borderId="31" xfId="18" applyFont="1" applyBorder="1" applyAlignment="1">
      <alignment horizontal="center" vertical="center" wrapText="1"/>
    </xf>
    <xf numFmtId="0" fontId="107" fillId="0" borderId="31" xfId="18" applyFont="1" applyBorder="1"/>
    <xf numFmtId="0" fontId="43" fillId="0" borderId="33" xfId="18" applyFont="1" applyBorder="1" applyAlignment="1">
      <alignment horizontal="center" vertical="center" wrapText="1"/>
    </xf>
    <xf numFmtId="1" fontId="84" fillId="0" borderId="10" xfId="18" applyNumberFormat="1" applyFont="1" applyBorder="1" applyAlignment="1">
      <alignment horizontal="center" vertical="center"/>
    </xf>
    <xf numFmtId="0" fontId="45" fillId="0" borderId="44" xfId="18" applyFont="1" applyBorder="1" applyAlignment="1">
      <alignment horizontal="right"/>
    </xf>
    <xf numFmtId="1" fontId="84" fillId="0" borderId="12" xfId="18" applyNumberFormat="1" applyFont="1" applyBorder="1" applyAlignment="1">
      <alignment horizontal="center" vertical="center"/>
    </xf>
    <xf numFmtId="1" fontId="91" fillId="0" borderId="18" xfId="18" applyNumberFormat="1" applyFont="1" applyBorder="1" applyAlignment="1">
      <alignment horizontal="center"/>
    </xf>
    <xf numFmtId="1" fontId="84" fillId="0" borderId="40" xfId="18" applyNumberFormat="1" applyFont="1" applyBorder="1" applyAlignment="1">
      <alignment horizontal="center" vertical="center"/>
    </xf>
    <xf numFmtId="49" fontId="96" fillId="0" borderId="38" xfId="18" applyNumberFormat="1" applyFont="1" applyBorder="1" applyAlignment="1">
      <alignment horizontal="left" vertical="center" shrinkToFit="1"/>
    </xf>
    <xf numFmtId="49" fontId="96" fillId="0" borderId="23" xfId="18" applyNumberFormat="1" applyFont="1" applyBorder="1" applyAlignment="1">
      <alignment horizontal="center" vertical="center" shrinkToFit="1"/>
    </xf>
    <xf numFmtId="0" fontId="96" fillId="0" borderId="24" xfId="18" applyFont="1" applyBorder="1" applyAlignment="1">
      <alignment horizontal="center" vertical="center" shrinkToFit="1"/>
    </xf>
    <xf numFmtId="1" fontId="88" fillId="0" borderId="39" xfId="18" applyNumberFormat="1" applyFont="1" applyBorder="1" applyAlignment="1">
      <alignment horizontal="center" vertical="center"/>
    </xf>
    <xf numFmtId="1" fontId="96" fillId="0" borderId="73" xfId="18" applyNumberFormat="1" applyFont="1" applyBorder="1" applyAlignment="1">
      <alignment horizontal="center" vertical="center"/>
    </xf>
    <xf numFmtId="0" fontId="57" fillId="0" borderId="18" xfId="18" applyFont="1" applyBorder="1" applyAlignment="1">
      <alignment horizontal="center" vertical="center"/>
    </xf>
    <xf numFmtId="0" fontId="57" fillId="0" borderId="48" xfId="18" applyFont="1" applyBorder="1" applyAlignment="1">
      <alignment horizontal="center" vertical="center"/>
    </xf>
    <xf numFmtId="0" fontId="43" fillId="0" borderId="44" xfId="18" applyFont="1" applyBorder="1" applyAlignment="1">
      <alignment horizontal="center" vertical="center"/>
    </xf>
    <xf numFmtId="1" fontId="3" fillId="0" borderId="46" xfId="0" applyNumberFormat="1" applyFont="1" applyBorder="1" applyAlignment="1">
      <alignment horizontal="center" vertical="center"/>
    </xf>
    <xf numFmtId="0" fontId="3" fillId="0" borderId="33" xfId="18" applyFont="1" applyBorder="1" applyAlignment="1">
      <alignment horizontal="left" vertical="top" wrapText="1"/>
    </xf>
    <xf numFmtId="49" fontId="3" fillId="0" borderId="10" xfId="18" applyNumberFormat="1" applyFont="1" applyBorder="1" applyAlignment="1">
      <alignment horizontal="center" vertical="center" wrapText="1" shrinkToFit="1"/>
    </xf>
    <xf numFmtId="49" fontId="3" fillId="0" borderId="32" xfId="18" applyNumberFormat="1" applyFont="1" applyBorder="1" applyAlignment="1">
      <alignment horizontal="center" vertical="center" wrapText="1" shrinkToFit="1"/>
    </xf>
    <xf numFmtId="1" fontId="14" fillId="0" borderId="18" xfId="0" applyNumberFormat="1" applyFont="1" applyBorder="1" applyAlignment="1">
      <alignment horizontal="left" vertical="top" wrapText="1" shrinkToFit="1"/>
    </xf>
    <xf numFmtId="0" fontId="45" fillId="0" borderId="44" xfId="18" applyFont="1" applyBorder="1"/>
    <xf numFmtId="1" fontId="45" fillId="0" borderId="44" xfId="18" applyNumberFormat="1" applyFont="1" applyBorder="1"/>
    <xf numFmtId="1" fontId="45" fillId="0" borderId="12" xfId="18" applyNumberFormat="1" applyFont="1" applyBorder="1" applyAlignment="1">
      <alignment horizontal="center" vertical="top"/>
    </xf>
    <xf numFmtId="0" fontId="3" fillId="0" borderId="74" xfId="18" applyFont="1" applyBorder="1" applyAlignment="1">
      <alignment horizontal="center" vertical="top"/>
    </xf>
    <xf numFmtId="0" fontId="45" fillId="0" borderId="74" xfId="18" applyFont="1" applyBorder="1" applyAlignment="1">
      <alignment horizontal="center" vertical="center"/>
    </xf>
    <xf numFmtId="0" fontId="45" fillId="0" borderId="44" xfId="18" applyFont="1" applyBorder="1" applyAlignment="1">
      <alignment horizontal="center" vertical="center"/>
    </xf>
    <xf numFmtId="0" fontId="45" fillId="0" borderId="31" xfId="18" applyFont="1" applyBorder="1" applyAlignment="1">
      <alignment horizontal="left" vertical="center"/>
    </xf>
    <xf numFmtId="49" fontId="45" fillId="0" borderId="18" xfId="18" applyNumberFormat="1" applyFont="1" applyBorder="1" applyAlignment="1">
      <alignment horizontal="center" vertical="center"/>
    </xf>
    <xf numFmtId="0" fontId="45" fillId="0" borderId="30" xfId="18" applyFont="1" applyBorder="1" applyAlignment="1">
      <alignment horizontal="center" vertical="center"/>
    </xf>
    <xf numFmtId="0" fontId="45" fillId="0" borderId="44" xfId="0" applyFont="1" applyBorder="1" applyAlignment="1">
      <alignment horizontal="center" vertical="center"/>
    </xf>
    <xf numFmtId="0" fontId="45" fillId="0" borderId="45" xfId="0" applyFont="1" applyBorder="1" applyAlignment="1">
      <alignment horizontal="center" vertical="center"/>
    </xf>
    <xf numFmtId="0" fontId="45" fillId="0" borderId="32" xfId="18" applyFont="1" applyBorder="1" applyAlignment="1">
      <alignment horizontal="center"/>
    </xf>
    <xf numFmtId="0" fontId="45" fillId="0" borderId="33" xfId="18" applyFont="1" applyBorder="1" applyAlignment="1">
      <alignment horizontal="center" vertical="center"/>
    </xf>
    <xf numFmtId="0" fontId="54" fillId="0" borderId="10" xfId="18" applyFont="1" applyBorder="1" applyAlignment="1">
      <alignment horizontal="center" vertical="center"/>
    </xf>
    <xf numFmtId="1" fontId="45" fillId="0" borderId="10" xfId="18" applyNumberFormat="1" applyFont="1" applyBorder="1" applyAlignment="1">
      <alignment horizontal="center" vertical="center"/>
    </xf>
    <xf numFmtId="49" fontId="5" fillId="0" borderId="82" xfId="18" applyNumberFormat="1" applyFont="1" applyBorder="1" applyAlignment="1">
      <alignment shrinkToFit="1"/>
    </xf>
    <xf numFmtId="0" fontId="5" fillId="0" borderId="36" xfId="18" applyFont="1" applyBorder="1" applyAlignment="1">
      <alignment horizontal="center"/>
    </xf>
    <xf numFmtId="0" fontId="5" fillId="0" borderId="41" xfId="18" applyFont="1" applyBorder="1" applyAlignment="1">
      <alignment horizontal="center" wrapText="1"/>
    </xf>
    <xf numFmtId="0" fontId="5" fillId="0" borderId="41" xfId="18" applyFont="1" applyBorder="1" applyAlignment="1">
      <alignment horizontal="center"/>
    </xf>
    <xf numFmtId="0" fontId="5" fillId="0" borderId="66" xfId="18" applyFont="1" applyBorder="1" applyAlignment="1">
      <alignment horizontal="center"/>
    </xf>
    <xf numFmtId="0" fontId="5" fillId="0" borderId="36" xfId="18" applyFont="1" applyBorder="1" applyAlignment="1">
      <alignment horizontal="center" vertical="center"/>
    </xf>
    <xf numFmtId="1" fontId="3" fillId="0" borderId="21" xfId="18" applyNumberFormat="1" applyFont="1" applyBorder="1"/>
    <xf numFmtId="1" fontId="14" fillId="0" borderId="29" xfId="18" applyNumberFormat="1" applyFont="1" applyBorder="1" applyAlignment="1">
      <alignment horizontal="center"/>
    </xf>
    <xf numFmtId="1" fontId="14" fillId="0" borderId="12" xfId="18" applyNumberFormat="1" applyFont="1" applyBorder="1" applyAlignment="1">
      <alignment horizontal="center"/>
    </xf>
    <xf numFmtId="1" fontId="14" fillId="0" borderId="21" xfId="18" applyNumberFormat="1" applyFont="1" applyBorder="1" applyAlignment="1">
      <alignment horizontal="center"/>
    </xf>
    <xf numFmtId="0" fontId="13" fillId="0" borderId="18" xfId="0" applyFont="1" applyBorder="1" applyAlignment="1">
      <alignment horizontal="center" vertical="center"/>
    </xf>
    <xf numFmtId="1" fontId="96" fillId="0" borderId="18" xfId="18" applyNumberFormat="1" applyFont="1" applyBorder="1" applyAlignment="1">
      <alignment horizontal="center" vertical="center"/>
    </xf>
    <xf numFmtId="1" fontId="88" fillId="0" borderId="77" xfId="0" applyNumberFormat="1" applyFont="1" applyBorder="1" applyAlignment="1">
      <alignment horizontal="center" vertical="center"/>
    </xf>
    <xf numFmtId="0" fontId="43" fillId="0" borderId="50" xfId="18" applyFont="1" applyBorder="1" applyAlignment="1">
      <alignment horizontal="center" vertical="center" wrapText="1"/>
    </xf>
    <xf numFmtId="1" fontId="84" fillId="0" borderId="50" xfId="18" applyNumberFormat="1" applyFont="1" applyBorder="1" applyAlignment="1">
      <alignment horizontal="center" vertical="center"/>
    </xf>
    <xf numFmtId="1" fontId="84" fillId="0" borderId="11" xfId="0" applyNumberFormat="1" applyFont="1" applyBorder="1" applyAlignment="1">
      <alignment horizontal="center" vertical="center"/>
    </xf>
    <xf numFmtId="49" fontId="84" fillId="0" borderId="21" xfId="0" applyNumberFormat="1" applyFont="1" applyBorder="1" applyAlignment="1">
      <alignment horizontal="center" vertical="center" shrinkToFit="1"/>
    </xf>
    <xf numFmtId="1" fontId="55" fillId="0" borderId="48" xfId="0" applyNumberFormat="1" applyFont="1" applyBorder="1" applyAlignment="1">
      <alignment horizontal="center" vertical="center" shrinkToFit="1"/>
    </xf>
    <xf numFmtId="1" fontId="14" fillId="0" borderId="48" xfId="0" applyNumberFormat="1" applyFont="1" applyBorder="1" applyAlignment="1">
      <alignment horizontal="center" vertical="top" wrapText="1" shrinkToFit="1"/>
    </xf>
    <xf numFmtId="0" fontId="117" fillId="0" borderId="31" xfId="0" applyFont="1" applyBorder="1"/>
    <xf numFmtId="49" fontId="84" fillId="0" borderId="31" xfId="18" applyNumberFormat="1" applyFont="1" applyBorder="1" applyAlignment="1">
      <alignment horizontal="left" vertical="center" shrinkToFit="1"/>
    </xf>
    <xf numFmtId="0" fontId="84" fillId="0" borderId="48" xfId="18" applyFont="1" applyBorder="1" applyAlignment="1">
      <alignment horizontal="center" vertical="center" shrinkToFit="1"/>
    </xf>
    <xf numFmtId="0" fontId="3" fillId="0" borderId="31" xfId="0" applyFont="1" applyBorder="1" applyAlignment="1">
      <alignment vertical="top" wrapText="1"/>
    </xf>
    <xf numFmtId="0" fontId="84" fillId="0" borderId="56" xfId="0" applyFont="1" applyBorder="1"/>
    <xf numFmtId="1" fontId="13" fillId="0" borderId="58" xfId="0" applyNumberFormat="1" applyFont="1" applyBorder="1" applyAlignment="1">
      <alignment horizontal="center" vertical="center"/>
    </xf>
    <xf numFmtId="0" fontId="43" fillId="0" borderId="10" xfId="18" applyFont="1" applyBorder="1" applyAlignment="1">
      <alignment horizontal="center"/>
    </xf>
    <xf numFmtId="1" fontId="15" fillId="0" borderId="36" xfId="0" applyNumberFormat="1" applyFont="1" applyBorder="1" applyAlignment="1">
      <alignment horizontal="left" vertical="center" shrinkToFit="1"/>
    </xf>
    <xf numFmtId="1" fontId="14" fillId="0" borderId="41" xfId="0" applyNumberFormat="1" applyFont="1" applyBorder="1" applyAlignment="1">
      <alignment horizontal="center" vertical="center" shrinkToFit="1"/>
    </xf>
    <xf numFmtId="1" fontId="14" fillId="0" borderId="66" xfId="0" applyNumberFormat="1" applyFont="1" applyBorder="1" applyAlignment="1">
      <alignment horizontal="center" vertical="center" shrinkToFit="1"/>
    </xf>
    <xf numFmtId="1" fontId="15" fillId="0" borderId="36" xfId="0" applyNumberFormat="1" applyFont="1" applyBorder="1" applyAlignment="1">
      <alignment horizontal="center" vertical="center"/>
    </xf>
    <xf numFmtId="0" fontId="59" fillId="0" borderId="18" xfId="0" applyFont="1" applyBorder="1" applyAlignment="1">
      <alignment horizontal="center" vertical="center"/>
    </xf>
    <xf numFmtId="0" fontId="64" fillId="0" borderId="33" xfId="18" applyFont="1" applyBorder="1"/>
    <xf numFmtId="49" fontId="55" fillId="0" borderId="10" xfId="18" applyNumberFormat="1" applyFont="1" applyBorder="1" applyAlignment="1">
      <alignment horizontal="center" vertical="center" shrinkToFit="1"/>
    </xf>
    <xf numFmtId="1" fontId="15" fillId="0" borderId="41" xfId="0" applyNumberFormat="1" applyFont="1" applyBorder="1" applyAlignment="1">
      <alignment horizontal="center" vertical="center" shrinkToFit="1"/>
    </xf>
    <xf numFmtId="1" fontId="15" fillId="0" borderId="66" xfId="0" applyNumberFormat="1" applyFont="1" applyBorder="1" applyAlignment="1">
      <alignment horizontal="center" vertical="center" shrinkToFit="1"/>
    </xf>
    <xf numFmtId="1" fontId="14" fillId="0" borderId="12" xfId="0" applyNumberFormat="1" applyFont="1" applyBorder="1" applyAlignment="1">
      <alignment horizontal="center" vertical="center" shrinkToFit="1"/>
    </xf>
    <xf numFmtId="1" fontId="15" fillId="0" borderId="12" xfId="0" applyNumberFormat="1" applyFont="1" applyBorder="1" applyAlignment="1">
      <alignment horizontal="center" vertical="center" shrinkToFit="1"/>
    </xf>
    <xf numFmtId="1" fontId="15" fillId="0" borderId="10" xfId="0" applyNumberFormat="1" applyFont="1" applyBorder="1" applyAlignment="1">
      <alignment horizontal="center" vertical="center" shrinkToFit="1"/>
    </xf>
    <xf numFmtId="1" fontId="15" fillId="0" borderId="10" xfId="0" applyNumberFormat="1" applyFont="1" applyBorder="1" applyAlignment="1">
      <alignment horizontal="center" vertical="center"/>
    </xf>
    <xf numFmtId="1" fontId="15" fillId="0" borderId="40" xfId="0" applyNumberFormat="1" applyFont="1" applyBorder="1" applyAlignment="1">
      <alignment horizontal="center" vertical="center"/>
    </xf>
    <xf numFmtId="49" fontId="3" fillId="0" borderId="61" xfId="0" applyNumberFormat="1" applyFont="1" applyBorder="1" applyAlignment="1">
      <alignment horizontal="left" vertical="top" wrapText="1" shrinkToFit="1"/>
    </xf>
    <xf numFmtId="49" fontId="3" fillId="0" borderId="15" xfId="0" applyNumberFormat="1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43" fillId="0" borderId="65" xfId="0" applyFont="1" applyBorder="1" applyAlignment="1">
      <alignment horizontal="center" vertical="center"/>
    </xf>
    <xf numFmtId="0" fontId="43" fillId="0" borderId="15" xfId="0" applyFont="1" applyBorder="1" applyAlignment="1">
      <alignment horizontal="center" vertical="center"/>
    </xf>
    <xf numFmtId="1" fontId="43" fillId="0" borderId="15" xfId="0" applyNumberFormat="1" applyFont="1" applyBorder="1" applyAlignment="1">
      <alignment horizontal="center" vertical="center"/>
    </xf>
    <xf numFmtId="1" fontId="59" fillId="0" borderId="15" xfId="0" applyNumberFormat="1" applyFont="1" applyBorder="1" applyAlignment="1">
      <alignment horizontal="center" vertical="center"/>
    </xf>
    <xf numFmtId="1" fontId="5" fillId="0" borderId="21" xfId="0" applyNumberFormat="1" applyFont="1" applyBorder="1" applyAlignment="1">
      <alignment horizontal="center" vertical="center"/>
    </xf>
    <xf numFmtId="1" fontId="91" fillId="0" borderId="44" xfId="0" applyNumberFormat="1" applyFont="1" applyBorder="1" applyAlignment="1">
      <alignment horizontal="center"/>
    </xf>
    <xf numFmtId="1" fontId="90" fillId="0" borderId="44" xfId="0" applyNumberFormat="1" applyFont="1" applyBorder="1" applyAlignment="1">
      <alignment horizontal="center" vertical="center"/>
    </xf>
    <xf numFmtId="1" fontId="89" fillId="0" borderId="71" xfId="0" applyNumberFormat="1" applyFont="1" applyBorder="1" applyAlignment="1">
      <alignment horizontal="center" vertical="center"/>
    </xf>
    <xf numFmtId="0" fontId="90" fillId="0" borderId="0" xfId="0" applyFont="1" applyAlignment="1">
      <alignment vertical="center"/>
    </xf>
    <xf numFmtId="0" fontId="91" fillId="0" borderId="10" xfId="0" applyFont="1" applyBorder="1" applyAlignment="1">
      <alignment horizontal="center"/>
    </xf>
    <xf numFmtId="1" fontId="14" fillId="0" borderId="29" xfId="0" applyNumberFormat="1" applyFont="1" applyBorder="1" applyAlignment="1">
      <alignment horizontal="left" vertical="center" shrinkToFit="1"/>
    </xf>
    <xf numFmtId="1" fontId="84" fillId="0" borderId="31" xfId="0" applyNumberFormat="1" applyFont="1" applyBorder="1" applyAlignment="1">
      <alignment horizontal="center" vertical="center"/>
    </xf>
    <xf numFmtId="1" fontId="3" fillId="0" borderId="40" xfId="0" applyNumberFormat="1" applyFont="1" applyBorder="1" applyAlignment="1">
      <alignment horizontal="center" vertical="center"/>
    </xf>
    <xf numFmtId="1" fontId="5" fillId="0" borderId="68" xfId="0" applyNumberFormat="1" applyFont="1" applyBorder="1" applyAlignment="1">
      <alignment horizontal="center" vertical="center"/>
    </xf>
    <xf numFmtId="0" fontId="58" fillId="0" borderId="77" xfId="0" applyFont="1" applyBorder="1" applyAlignment="1">
      <alignment horizontal="center"/>
    </xf>
    <xf numFmtId="0" fontId="5" fillId="0" borderId="30" xfId="0" applyFont="1" applyBorder="1" applyAlignment="1">
      <alignment horizontal="center" vertical="center"/>
    </xf>
    <xf numFmtId="0" fontId="3" fillId="0" borderId="33" xfId="0" applyFont="1" applyBorder="1" applyAlignment="1">
      <alignment horizontal="left" vertical="center" wrapText="1" readingOrder="1"/>
    </xf>
    <xf numFmtId="0" fontId="43" fillId="0" borderId="11" xfId="0" applyFont="1" applyBorder="1" applyAlignment="1">
      <alignment horizontal="center" vertical="center"/>
    </xf>
    <xf numFmtId="0" fontId="43" fillId="0" borderId="10" xfId="0" applyFont="1" applyBorder="1" applyAlignment="1">
      <alignment horizontal="center" vertical="center"/>
    </xf>
    <xf numFmtId="1" fontId="43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8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49" fontId="3" fillId="0" borderId="19" xfId="0" applyNumberFormat="1" applyFont="1" applyBorder="1" applyAlignment="1">
      <alignment horizontal="center" vertical="center" shrinkToFit="1"/>
    </xf>
    <xf numFmtId="49" fontId="3" fillId="0" borderId="23" xfId="0" applyNumberFormat="1" applyFont="1" applyBorder="1" applyAlignment="1">
      <alignment horizontal="center" vertical="center" shrinkToFit="1"/>
    </xf>
    <xf numFmtId="49" fontId="3" fillId="0" borderId="24" xfId="0" applyNumberFormat="1" applyFont="1" applyBorder="1" applyAlignment="1">
      <alignment horizontal="center" vertical="center" shrinkToFit="1"/>
    </xf>
    <xf numFmtId="1" fontId="16" fillId="0" borderId="72" xfId="0" applyNumberFormat="1" applyFont="1" applyBorder="1" applyAlignment="1">
      <alignment horizontal="center" vertical="center"/>
    </xf>
    <xf numFmtId="49" fontId="3" fillId="0" borderId="29" xfId="0" applyNumberFormat="1" applyFont="1" applyBorder="1" applyAlignment="1">
      <alignment horizontal="left" vertical="center" shrinkToFit="1"/>
    </xf>
    <xf numFmtId="49" fontId="3" fillId="0" borderId="21" xfId="0" applyNumberFormat="1" applyFont="1" applyBorder="1" applyAlignment="1">
      <alignment horizontal="center" vertical="center" shrinkToFit="1"/>
    </xf>
    <xf numFmtId="1" fontId="16" fillId="0" borderId="77" xfId="0" applyNumberFormat="1" applyFont="1" applyBorder="1" applyAlignment="1">
      <alignment horizontal="center" vertical="center"/>
    </xf>
    <xf numFmtId="1" fontId="16" fillId="0" borderId="28" xfId="0" applyNumberFormat="1" applyFont="1" applyBorder="1" applyAlignment="1">
      <alignment horizontal="center" vertical="center"/>
    </xf>
    <xf numFmtId="49" fontId="3" fillId="0" borderId="33" xfId="0" applyNumberFormat="1" applyFont="1" applyBorder="1" applyAlignment="1">
      <alignment horizontal="left" vertical="center" shrinkToFit="1"/>
    </xf>
    <xf numFmtId="49" fontId="3" fillId="0" borderId="34" xfId="0" applyNumberFormat="1" applyFont="1" applyBorder="1" applyAlignment="1">
      <alignment horizontal="center" vertical="center" shrinkToFit="1"/>
    </xf>
    <xf numFmtId="1" fontId="3" fillId="0" borderId="19" xfId="0" applyNumberFormat="1" applyFont="1" applyBorder="1" applyAlignment="1">
      <alignment horizontal="center" vertical="center"/>
    </xf>
    <xf numFmtId="1" fontId="3" fillId="0" borderId="73" xfId="0" applyNumberFormat="1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 shrinkToFit="1"/>
    </xf>
    <xf numFmtId="0" fontId="3" fillId="0" borderId="31" xfId="0" applyFont="1" applyBorder="1" applyAlignment="1">
      <alignment horizontal="left" vertical="top" wrapText="1"/>
    </xf>
    <xf numFmtId="0" fontId="3" fillId="0" borderId="44" xfId="0" applyFont="1" applyBorder="1" applyAlignment="1">
      <alignment horizontal="center"/>
    </xf>
    <xf numFmtId="49" fontId="16" fillId="0" borderId="59" xfId="0" applyNumberFormat="1" applyFont="1" applyBorder="1" applyAlignment="1">
      <alignment horizontal="center" vertical="center" shrinkToFit="1"/>
    </xf>
    <xf numFmtId="1" fontId="16" fillId="0" borderId="74" xfId="0" applyNumberFormat="1" applyFont="1" applyBorder="1" applyAlignment="1">
      <alignment horizontal="center" vertical="center"/>
    </xf>
    <xf numFmtId="1" fontId="16" fillId="0" borderId="44" xfId="0" applyNumberFormat="1" applyFont="1" applyBorder="1" applyAlignment="1">
      <alignment horizontal="center" vertical="center"/>
    </xf>
    <xf numFmtId="1" fontId="16" fillId="0" borderId="10" xfId="0" applyNumberFormat="1" applyFont="1" applyBorder="1" applyAlignment="1">
      <alignment horizontal="center" vertical="center"/>
    </xf>
    <xf numFmtId="1" fontId="16" fillId="0" borderId="32" xfId="0" applyNumberFormat="1" applyFont="1" applyBorder="1" applyAlignment="1">
      <alignment horizontal="center" vertical="center"/>
    </xf>
    <xf numFmtId="49" fontId="16" fillId="0" borderId="39" xfId="0" applyNumberFormat="1" applyFont="1" applyBorder="1" applyAlignment="1">
      <alignment vertical="center" shrinkToFit="1"/>
    </xf>
    <xf numFmtId="49" fontId="16" fillId="0" borderId="65" xfId="0" applyNumberFormat="1" applyFont="1" applyBorder="1" applyAlignment="1">
      <alignment horizontal="center" vertical="center" shrinkToFit="1"/>
    </xf>
    <xf numFmtId="49" fontId="16" fillId="0" borderId="15" xfId="0" applyNumberFormat="1" applyFont="1" applyBorder="1" applyAlignment="1">
      <alignment horizontal="center" vertical="center" shrinkToFit="1"/>
    </xf>
    <xf numFmtId="1" fontId="16" fillId="0" borderId="15" xfId="0" applyNumberFormat="1" applyFont="1" applyBorder="1" applyAlignment="1">
      <alignment horizontal="center" vertical="center"/>
    </xf>
    <xf numFmtId="1" fontId="16" fillId="0" borderId="62" xfId="0" applyNumberFormat="1" applyFont="1" applyBorder="1" applyAlignment="1">
      <alignment horizontal="center" vertical="center"/>
    </xf>
    <xf numFmtId="49" fontId="16" fillId="0" borderId="57" xfId="0" applyNumberFormat="1" applyFont="1" applyBorder="1" applyAlignment="1">
      <alignment vertical="center" shrinkToFit="1"/>
    </xf>
    <xf numFmtId="1" fontId="16" fillId="0" borderId="37" xfId="0" applyNumberFormat="1" applyFont="1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textRotation="90"/>
    </xf>
    <xf numFmtId="49" fontId="16" fillId="0" borderId="0" xfId="0" applyNumberFormat="1" applyFont="1" applyAlignment="1">
      <alignment vertical="center" shrinkToFit="1"/>
    </xf>
    <xf numFmtId="49" fontId="16" fillId="0" borderId="0" xfId="0" applyNumberFormat="1" applyFont="1" applyAlignment="1">
      <alignment horizontal="center" vertical="center" shrinkToFit="1"/>
    </xf>
    <xf numFmtId="1" fontId="16" fillId="0" borderId="0" xfId="0" applyNumberFormat="1" applyFont="1" applyAlignment="1">
      <alignment horizontal="center" vertical="center"/>
    </xf>
    <xf numFmtId="0" fontId="118" fillId="0" borderId="18" xfId="0" applyFont="1" applyBorder="1"/>
    <xf numFmtId="0" fontId="45" fillId="0" borderId="31" xfId="18" applyFont="1" applyBorder="1" applyAlignment="1">
      <alignment horizontal="left"/>
    </xf>
    <xf numFmtId="0" fontId="2" fillId="0" borderId="31" xfId="0" applyFont="1" applyBorder="1" applyAlignment="1">
      <alignment vertical="top" wrapText="1"/>
    </xf>
    <xf numFmtId="0" fontId="14" fillId="0" borderId="48" xfId="0" applyFont="1" applyBorder="1" applyAlignment="1">
      <alignment horizontal="center" vertical="center" shrinkToFit="1"/>
    </xf>
    <xf numFmtId="0" fontId="58" fillId="0" borderId="50" xfId="0" applyFont="1" applyBorder="1" applyAlignment="1">
      <alignment horizontal="center" vertical="center"/>
    </xf>
    <xf numFmtId="0" fontId="3" fillId="0" borderId="31" xfId="0" applyFont="1" applyBorder="1" applyAlignment="1">
      <alignment vertical="center" wrapText="1"/>
    </xf>
    <xf numFmtId="1" fontId="94" fillId="0" borderId="44" xfId="18" applyNumberFormat="1" applyFont="1" applyBorder="1" applyAlignment="1">
      <alignment horizontal="center" vertical="center"/>
    </xf>
    <xf numFmtId="1" fontId="94" fillId="0" borderId="59" xfId="18" applyNumberFormat="1" applyFont="1" applyBorder="1" applyAlignment="1">
      <alignment horizontal="center" vertical="center"/>
    </xf>
    <xf numFmtId="0" fontId="14" fillId="0" borderId="44" xfId="18" applyFont="1" applyBorder="1" applyAlignment="1">
      <alignment horizontal="center" vertical="center"/>
    </xf>
    <xf numFmtId="1" fontId="3" fillId="0" borderId="45" xfId="18" applyNumberFormat="1" applyFont="1" applyBorder="1" applyAlignment="1">
      <alignment horizontal="center" vertical="center"/>
    </xf>
    <xf numFmtId="0" fontId="94" fillId="0" borderId="29" xfId="0" applyFont="1" applyBorder="1"/>
    <xf numFmtId="0" fontId="94" fillId="0" borderId="12" xfId="0" applyFont="1" applyBorder="1" applyAlignment="1">
      <alignment horizontal="center"/>
    </xf>
    <xf numFmtId="49" fontId="94" fillId="0" borderId="12" xfId="0" applyNumberFormat="1" applyFont="1" applyBorder="1" applyAlignment="1">
      <alignment horizontal="center"/>
    </xf>
    <xf numFmtId="0" fontId="94" fillId="0" borderId="21" xfId="0" applyFont="1" applyBorder="1" applyAlignment="1">
      <alignment horizontal="center"/>
    </xf>
    <xf numFmtId="1" fontId="94" fillId="0" borderId="18" xfId="0" applyNumberFormat="1" applyFont="1" applyBorder="1" applyAlignment="1">
      <alignment horizontal="center" vertical="center"/>
    </xf>
    <xf numFmtId="1" fontId="94" fillId="0" borderId="48" xfId="0" applyNumberFormat="1" applyFont="1" applyBorder="1" applyAlignment="1">
      <alignment horizontal="center" vertical="center"/>
    </xf>
    <xf numFmtId="0" fontId="94" fillId="0" borderId="31" xfId="0" applyFont="1" applyBorder="1"/>
    <xf numFmtId="0" fontId="94" fillId="0" borderId="18" xfId="0" applyFont="1" applyBorder="1" applyAlignment="1">
      <alignment horizontal="center"/>
    </xf>
    <xf numFmtId="49" fontId="94" fillId="0" borderId="18" xfId="0" applyNumberFormat="1" applyFont="1" applyBorder="1" applyAlignment="1">
      <alignment horizontal="center"/>
    </xf>
    <xf numFmtId="0" fontId="94" fillId="0" borderId="48" xfId="0" applyFont="1" applyBorder="1" applyAlignment="1">
      <alignment horizontal="center"/>
    </xf>
    <xf numFmtId="0" fontId="94" fillId="0" borderId="48" xfId="0" applyFont="1" applyBorder="1" applyAlignment="1">
      <alignment horizontal="center" vertical="center"/>
    </xf>
    <xf numFmtId="1" fontId="54" fillId="0" borderId="41" xfId="18" applyNumberFormat="1" applyFont="1" applyBorder="1" applyAlignment="1">
      <alignment horizontal="center"/>
    </xf>
    <xf numFmtId="1" fontId="54" fillId="0" borderId="42" xfId="18" applyNumberFormat="1" applyFont="1" applyBorder="1" applyAlignment="1">
      <alignment horizontal="center"/>
    </xf>
    <xf numFmtId="0" fontId="89" fillId="0" borderId="18" xfId="0" applyFont="1" applyBorder="1" applyAlignment="1">
      <alignment horizontal="center" vertical="center"/>
    </xf>
    <xf numFmtId="0" fontId="3" fillId="0" borderId="136" xfId="0" applyFont="1" applyBorder="1"/>
    <xf numFmtId="49" fontId="14" fillId="0" borderId="41" xfId="0" applyNumberFormat="1" applyFont="1" applyBorder="1" applyAlignment="1">
      <alignment horizontal="center" vertical="center" shrinkToFit="1"/>
    </xf>
    <xf numFmtId="49" fontId="14" fillId="0" borderId="42" xfId="0" applyNumberFormat="1" applyFont="1" applyBorder="1" applyAlignment="1">
      <alignment horizontal="center" vertical="center" shrinkToFit="1"/>
    </xf>
    <xf numFmtId="0" fontId="58" fillId="0" borderId="36" xfId="0" applyFont="1" applyBorder="1" applyAlignment="1">
      <alignment horizontal="center"/>
    </xf>
    <xf numFmtId="0" fontId="58" fillId="0" borderId="41" xfId="0" applyFont="1" applyBorder="1" applyAlignment="1">
      <alignment horizontal="center"/>
    </xf>
    <xf numFmtId="1" fontId="58" fillId="0" borderId="41" xfId="0" applyNumberFormat="1" applyFont="1" applyBorder="1" applyAlignment="1">
      <alignment horizontal="center"/>
    </xf>
    <xf numFmtId="0" fontId="59" fillId="0" borderId="41" xfId="0" applyFont="1" applyBorder="1" applyAlignment="1">
      <alignment horizontal="center" vertical="center"/>
    </xf>
    <xf numFmtId="0" fontId="57" fillId="0" borderId="41" xfId="0" applyFont="1" applyBorder="1" applyAlignment="1">
      <alignment horizontal="center" vertical="center"/>
    </xf>
    <xf numFmtId="1" fontId="55" fillId="0" borderId="66" xfId="0" applyNumberFormat="1" applyFont="1" applyBorder="1" applyAlignment="1">
      <alignment horizontal="center" vertical="center"/>
    </xf>
    <xf numFmtId="1" fontId="56" fillId="0" borderId="57" xfId="0" applyNumberFormat="1" applyFont="1" applyBorder="1" applyAlignment="1">
      <alignment horizontal="center" vertical="center"/>
    </xf>
    <xf numFmtId="1" fontId="56" fillId="0" borderId="58" xfId="0" applyNumberFormat="1" applyFont="1" applyBorder="1" applyAlignment="1">
      <alignment horizontal="center" vertical="center"/>
    </xf>
    <xf numFmtId="1" fontId="55" fillId="0" borderId="76" xfId="0" applyNumberFormat="1" applyFont="1" applyBorder="1" applyAlignment="1">
      <alignment horizontal="center" vertical="center"/>
    </xf>
    <xf numFmtId="1" fontId="99" fillId="0" borderId="18" xfId="0" applyNumberFormat="1" applyFont="1" applyBorder="1" applyAlignment="1">
      <alignment horizontal="center"/>
    </xf>
    <xf numFmtId="1" fontId="59" fillId="0" borderId="12" xfId="0" applyNumberFormat="1" applyFont="1" applyBorder="1" applyAlignment="1">
      <alignment horizontal="center" vertical="center"/>
    </xf>
    <xf numFmtId="0" fontId="117" fillId="0" borderId="18" xfId="0" applyFont="1" applyBorder="1" applyAlignment="1">
      <alignment wrapText="1"/>
    </xf>
    <xf numFmtId="0" fontId="117" fillId="0" borderId="18" xfId="0" applyFont="1" applyBorder="1" applyAlignment="1">
      <alignment horizontal="left" vertical="top" wrapText="1"/>
    </xf>
    <xf numFmtId="1" fontId="59" fillId="0" borderId="18" xfId="0" applyNumberFormat="1" applyFont="1" applyBorder="1" applyAlignment="1">
      <alignment horizontal="center" vertical="center"/>
    </xf>
    <xf numFmtId="1" fontId="16" fillId="0" borderId="25" xfId="0" applyNumberFormat="1" applyFont="1" applyBorder="1" applyAlignment="1">
      <alignment horizontal="left" vertical="center" shrinkToFit="1"/>
    </xf>
    <xf numFmtId="1" fontId="16" fillId="0" borderId="26" xfId="0" applyNumberFormat="1" applyFont="1" applyBorder="1" applyAlignment="1">
      <alignment horizontal="center" vertical="center" shrinkToFit="1"/>
    </xf>
    <xf numFmtId="1" fontId="43" fillId="0" borderId="22" xfId="0" applyNumberFormat="1" applyFont="1" applyBorder="1" applyAlignment="1">
      <alignment horizontal="center" vertical="center"/>
    </xf>
    <xf numFmtId="0" fontId="43" fillId="0" borderId="22" xfId="0" applyFont="1" applyBorder="1" applyAlignment="1">
      <alignment horizontal="center" vertical="center"/>
    </xf>
    <xf numFmtId="1" fontId="3" fillId="0" borderId="34" xfId="0" applyNumberFormat="1" applyFont="1" applyBorder="1" applyAlignment="1">
      <alignment horizontal="center" vertical="center" shrinkToFit="1"/>
    </xf>
    <xf numFmtId="1" fontId="3" fillId="0" borderId="28" xfId="0" applyNumberFormat="1" applyFont="1" applyBorder="1" applyAlignment="1">
      <alignment horizontal="center" vertical="center" shrinkToFit="1"/>
    </xf>
    <xf numFmtId="1" fontId="15" fillId="0" borderId="25" xfId="0" applyNumberFormat="1" applyFont="1" applyBorder="1" applyAlignment="1">
      <alignment horizontal="center" vertical="center"/>
    </xf>
    <xf numFmtId="1" fontId="15" fillId="0" borderId="26" xfId="0" applyNumberFormat="1" applyFont="1" applyBorder="1" applyAlignment="1">
      <alignment horizontal="center" vertical="center"/>
    </xf>
    <xf numFmtId="1" fontId="15" fillId="0" borderId="37" xfId="0" applyNumberFormat="1" applyFont="1" applyBorder="1" applyAlignment="1">
      <alignment horizontal="center" vertical="center"/>
    </xf>
    <xf numFmtId="1" fontId="15" fillId="0" borderId="41" xfId="0" applyNumberFormat="1" applyFont="1" applyBorder="1" applyAlignment="1">
      <alignment horizontal="center" vertical="center"/>
    </xf>
    <xf numFmtId="1" fontId="15" fillId="0" borderId="64" xfId="0" applyNumberFormat="1" applyFont="1" applyBorder="1" applyAlignment="1">
      <alignment horizontal="center" vertical="center"/>
    </xf>
    <xf numFmtId="1" fontId="15" fillId="0" borderId="34" xfId="0" applyNumberFormat="1" applyFont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/>
    </xf>
    <xf numFmtId="1" fontId="3" fillId="0" borderId="21" xfId="0" applyNumberFormat="1" applyFont="1" applyBorder="1" applyAlignment="1">
      <alignment horizontal="center"/>
    </xf>
    <xf numFmtId="1" fontId="52" fillId="0" borderId="58" xfId="18" applyNumberFormat="1" applyFont="1" applyBorder="1" applyAlignment="1">
      <alignment horizontal="center"/>
    </xf>
    <xf numFmtId="1" fontId="43" fillId="0" borderId="44" xfId="18" applyNumberFormat="1" applyFont="1" applyBorder="1" applyAlignment="1">
      <alignment horizontal="center" vertical="center"/>
    </xf>
    <xf numFmtId="1" fontId="3" fillId="0" borderId="59" xfId="18" applyNumberFormat="1" applyFont="1" applyBorder="1" applyAlignment="1">
      <alignment horizontal="center" vertical="center"/>
    </xf>
    <xf numFmtId="0" fontId="3" fillId="0" borderId="33" xfId="18" applyFont="1" applyBorder="1" applyAlignment="1">
      <alignment horizontal="center" vertical="center"/>
    </xf>
    <xf numFmtId="1" fontId="3" fillId="0" borderId="10" xfId="18" applyNumberFormat="1" applyFont="1" applyBorder="1" applyAlignment="1">
      <alignment horizontal="center" vertical="center"/>
    </xf>
    <xf numFmtId="1" fontId="3" fillId="0" borderId="40" xfId="18" applyNumberFormat="1" applyFont="1" applyBorder="1" applyAlignment="1">
      <alignment horizontal="center" vertical="center"/>
    </xf>
    <xf numFmtId="1" fontId="16" fillId="0" borderId="61" xfId="0" applyNumberFormat="1" applyFont="1" applyBorder="1" applyAlignment="1">
      <alignment horizontal="center" vertical="center"/>
    </xf>
    <xf numFmtId="1" fontId="16" fillId="0" borderId="69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0" fontId="75" fillId="0" borderId="50" xfId="0" applyFont="1" applyBorder="1" applyAlignment="1">
      <alignment horizontal="center" vertical="center"/>
    </xf>
    <xf numFmtId="0" fontId="3" fillId="0" borderId="82" xfId="18" applyFont="1" applyBorder="1"/>
    <xf numFmtId="0" fontId="3" fillId="0" borderId="67" xfId="18" applyFont="1" applyBorder="1" applyAlignment="1">
      <alignment horizontal="center"/>
    </xf>
    <xf numFmtId="0" fontId="3" fillId="0" borderId="41" xfId="18" applyFont="1" applyBorder="1" applyAlignment="1">
      <alignment horizontal="center" wrapText="1"/>
    </xf>
    <xf numFmtId="0" fontId="3" fillId="0" borderId="42" xfId="18" applyFont="1" applyBorder="1" applyAlignment="1">
      <alignment horizontal="center"/>
    </xf>
    <xf numFmtId="1" fontId="14" fillId="0" borderId="38" xfId="0" applyNumberFormat="1" applyFont="1" applyBorder="1" applyAlignment="1">
      <alignment horizontal="center" vertical="center"/>
    </xf>
    <xf numFmtId="0" fontId="45" fillId="0" borderId="29" xfId="18" applyFont="1" applyBorder="1" applyAlignment="1">
      <alignment wrapText="1"/>
    </xf>
    <xf numFmtId="49" fontId="45" fillId="0" borderId="12" xfId="18" applyNumberFormat="1" applyFont="1" applyBorder="1" applyAlignment="1">
      <alignment horizontal="center"/>
    </xf>
    <xf numFmtId="0" fontId="45" fillId="0" borderId="21" xfId="18" applyFont="1" applyBorder="1" applyAlignment="1">
      <alignment horizontal="center"/>
    </xf>
    <xf numFmtId="0" fontId="45" fillId="0" borderId="50" xfId="18" applyFont="1" applyBorder="1" applyAlignment="1">
      <alignment horizontal="right"/>
    </xf>
    <xf numFmtId="0" fontId="54" fillId="0" borderId="18" xfId="18" applyFont="1" applyBorder="1" applyAlignment="1">
      <alignment horizontal="right" vertical="center"/>
    </xf>
    <xf numFmtId="1" fontId="45" fillId="0" borderId="18" xfId="18" applyNumberFormat="1" applyFont="1" applyBorder="1" applyAlignment="1">
      <alignment horizontal="right" vertical="center"/>
    </xf>
    <xf numFmtId="49" fontId="3" fillId="0" borderId="83" xfId="0" applyNumberFormat="1" applyFont="1" applyBorder="1" applyAlignment="1">
      <alignment horizontal="left" vertical="center" shrinkToFit="1"/>
    </xf>
    <xf numFmtId="1" fontId="93" fillId="0" borderId="50" xfId="18" applyNumberFormat="1" applyFont="1" applyBorder="1" applyAlignment="1">
      <alignment horizontal="center" vertical="top"/>
    </xf>
    <xf numFmtId="1" fontId="93" fillId="0" borderId="18" xfId="18" applyNumberFormat="1" applyFont="1" applyBorder="1" applyAlignment="1">
      <alignment horizontal="center" vertical="top"/>
    </xf>
    <xf numFmtId="0" fontId="93" fillId="0" borderId="18" xfId="18" applyFont="1" applyBorder="1" applyAlignment="1">
      <alignment horizontal="center" vertical="center"/>
    </xf>
    <xf numFmtId="1" fontId="93" fillId="0" borderId="74" xfId="18" applyNumberFormat="1" applyFont="1" applyBorder="1" applyAlignment="1">
      <alignment horizontal="center" vertical="top"/>
    </xf>
    <xf numFmtId="1" fontId="93" fillId="0" borderId="44" xfId="18" applyNumberFormat="1" applyFont="1" applyBorder="1" applyAlignment="1">
      <alignment horizontal="center" vertical="top"/>
    </xf>
    <xf numFmtId="0" fontId="93" fillId="0" borderId="44" xfId="18" applyFont="1" applyBorder="1" applyAlignment="1">
      <alignment horizontal="center" vertical="center"/>
    </xf>
    <xf numFmtId="0" fontId="54" fillId="0" borderId="44" xfId="18" applyFont="1" applyBorder="1" applyAlignment="1">
      <alignment horizontal="right" vertical="center"/>
    </xf>
    <xf numFmtId="1" fontId="45" fillId="0" borderId="44" xfId="18" applyNumberFormat="1" applyFont="1" applyBorder="1" applyAlignment="1">
      <alignment horizontal="right" vertical="center"/>
    </xf>
    <xf numFmtId="0" fontId="3" fillId="0" borderId="46" xfId="18" applyFont="1" applyBorder="1" applyAlignment="1">
      <alignment horizontal="center" vertical="top"/>
    </xf>
    <xf numFmtId="0" fontId="14" fillId="0" borderId="44" xfId="18" applyFont="1" applyBorder="1" applyAlignment="1">
      <alignment horizontal="center" vertical="top"/>
    </xf>
    <xf numFmtId="0" fontId="3" fillId="0" borderId="59" xfId="18" applyFont="1" applyBorder="1" applyAlignment="1">
      <alignment horizontal="center" vertical="top"/>
    </xf>
    <xf numFmtId="1" fontId="3" fillId="0" borderId="44" xfId="18" applyNumberFormat="1" applyFont="1" applyBorder="1" applyAlignment="1">
      <alignment horizontal="center" vertical="top"/>
    </xf>
    <xf numFmtId="1" fontId="52" fillId="0" borderId="37" xfId="18" applyNumberFormat="1" applyFont="1" applyBorder="1" applyAlignment="1">
      <alignment horizontal="center"/>
    </xf>
    <xf numFmtId="49" fontId="14" fillId="0" borderId="16" xfId="0" applyNumberFormat="1" applyFont="1" applyBorder="1" applyAlignment="1">
      <alignment horizontal="center" vertical="center" shrinkToFit="1"/>
    </xf>
    <xf numFmtId="0" fontId="43" fillId="0" borderId="79" xfId="0" applyFont="1" applyBorder="1" applyAlignment="1">
      <alignment horizontal="center"/>
    </xf>
    <xf numFmtId="0" fontId="43" fillId="0" borderId="80" xfId="0" applyFont="1" applyBorder="1" applyAlignment="1">
      <alignment horizontal="center"/>
    </xf>
    <xf numFmtId="1" fontId="43" fillId="0" borderId="80" xfId="0" applyNumberFormat="1" applyFont="1" applyBorder="1" applyAlignment="1">
      <alignment horizontal="center"/>
    </xf>
    <xf numFmtId="0" fontId="59" fillId="0" borderId="12" xfId="0" applyFont="1" applyBorder="1" applyAlignment="1">
      <alignment horizontal="center"/>
    </xf>
    <xf numFmtId="1" fontId="3" fillId="0" borderId="33" xfId="0" applyNumberFormat="1" applyFont="1" applyBorder="1" applyAlignment="1">
      <alignment horizontal="center" vertical="center"/>
    </xf>
    <xf numFmtId="49" fontId="16" fillId="0" borderId="36" xfId="0" applyNumberFormat="1" applyFont="1" applyBorder="1" applyAlignment="1">
      <alignment horizontal="left" vertical="center" shrinkToFit="1"/>
    </xf>
    <xf numFmtId="49" fontId="16" fillId="0" borderId="41" xfId="0" applyNumberFormat="1" applyFont="1" applyBorder="1" applyAlignment="1">
      <alignment horizontal="center" vertical="center" shrinkToFit="1"/>
    </xf>
    <xf numFmtId="49" fontId="16" fillId="0" borderId="66" xfId="0" applyNumberFormat="1" applyFont="1" applyBorder="1" applyAlignment="1">
      <alignment horizontal="center" vertical="center" shrinkToFit="1"/>
    </xf>
    <xf numFmtId="1" fontId="16" fillId="0" borderId="36" xfId="0" applyNumberFormat="1" applyFont="1" applyBorder="1" applyAlignment="1">
      <alignment horizontal="center" vertical="center"/>
    </xf>
    <xf numFmtId="1" fontId="5" fillId="0" borderId="81" xfId="0" applyNumberFormat="1" applyFont="1" applyBorder="1" applyAlignment="1">
      <alignment horizontal="center" vertical="center"/>
    </xf>
    <xf numFmtId="49" fontId="55" fillId="0" borderId="30" xfId="0" applyNumberFormat="1" applyFont="1" applyBorder="1" applyAlignment="1">
      <alignment horizontal="center" vertical="center" shrinkToFit="1"/>
    </xf>
    <xf numFmtId="0" fontId="46" fillId="0" borderId="31" xfId="0" applyFont="1" applyBorder="1" applyAlignment="1">
      <alignment vertical="top" wrapText="1"/>
    </xf>
    <xf numFmtId="0" fontId="46" fillId="0" borderId="31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46" fillId="0" borderId="31" xfId="0" applyNumberFormat="1" applyFont="1" applyBorder="1" applyAlignment="1">
      <alignment horizontal="left" vertical="center" wrapText="1"/>
    </xf>
    <xf numFmtId="1" fontId="43" fillId="0" borderId="31" xfId="0" applyNumberFormat="1" applyFont="1" applyBorder="1" applyAlignment="1">
      <alignment horizontal="center" vertical="center"/>
    </xf>
    <xf numFmtId="49" fontId="3" fillId="0" borderId="32" xfId="0" applyNumberFormat="1" applyFont="1" applyBorder="1" applyAlignment="1">
      <alignment horizontal="center" vertical="center" shrinkToFit="1"/>
    </xf>
    <xf numFmtId="1" fontId="43" fillId="0" borderId="33" xfId="0" applyNumberFormat="1" applyFont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3" fillId="0" borderId="29" xfId="0" applyFont="1" applyBorder="1" applyAlignment="1">
      <alignment vertical="center" wrapText="1"/>
    </xf>
    <xf numFmtId="0" fontId="3" fillId="0" borderId="12" xfId="0" applyFont="1" applyBorder="1" applyAlignment="1">
      <alignment horizontal="center"/>
    </xf>
    <xf numFmtId="49" fontId="16" fillId="0" borderId="28" xfId="0" applyNumberFormat="1" applyFont="1" applyBorder="1" applyAlignment="1">
      <alignment horizontal="center" vertical="center" shrinkToFit="1"/>
    </xf>
    <xf numFmtId="49" fontId="16" fillId="0" borderId="30" xfId="0" applyNumberFormat="1" applyFont="1" applyBorder="1" applyAlignment="1">
      <alignment horizontal="center" vertical="center" shrinkToFit="1"/>
    </xf>
    <xf numFmtId="1" fontId="16" fillId="0" borderId="31" xfId="0" applyNumberFormat="1" applyFont="1" applyBorder="1" applyAlignment="1">
      <alignment horizontal="center" vertical="center"/>
    </xf>
    <xf numFmtId="0" fontId="55" fillId="0" borderId="32" xfId="0" applyFont="1" applyBorder="1" applyAlignment="1">
      <alignment horizontal="center" vertical="center"/>
    </xf>
    <xf numFmtId="0" fontId="55" fillId="0" borderId="43" xfId="0" applyFont="1" applyBorder="1" applyAlignment="1">
      <alignment vertical="center"/>
    </xf>
    <xf numFmtId="49" fontId="55" fillId="0" borderId="23" xfId="0" applyNumberFormat="1" applyFont="1" applyBorder="1" applyAlignment="1">
      <alignment horizontal="center" vertical="center" shrinkToFit="1"/>
    </xf>
    <xf numFmtId="49" fontId="55" fillId="0" borderId="34" xfId="0" applyNumberFormat="1" applyFont="1" applyBorder="1" applyAlignment="1">
      <alignment horizontal="center" vertical="center" shrinkToFit="1"/>
    </xf>
    <xf numFmtId="1" fontId="55" fillId="0" borderId="23" xfId="0" applyNumberFormat="1" applyFont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49" fontId="3" fillId="0" borderId="43" xfId="0" applyNumberFormat="1" applyFont="1" applyBorder="1" applyAlignment="1">
      <alignment horizontal="left" vertical="center"/>
    </xf>
    <xf numFmtId="0" fontId="3" fillId="0" borderId="35" xfId="0" applyFont="1" applyBorder="1" applyAlignment="1">
      <alignment horizontal="center" vertical="center" shrinkToFit="1"/>
    </xf>
    <xf numFmtId="1" fontId="43" fillId="0" borderId="43" xfId="0" applyNumberFormat="1" applyFont="1" applyBorder="1" applyAlignment="1">
      <alignment horizontal="center"/>
    </xf>
    <xf numFmtId="0" fontId="90" fillId="0" borderId="29" xfId="0" applyFont="1" applyBorder="1"/>
    <xf numFmtId="49" fontId="90" fillId="0" borderId="12" xfId="0" applyNumberFormat="1" applyFont="1" applyBorder="1" applyAlignment="1">
      <alignment horizontal="center" vertical="center" shrinkToFit="1"/>
    </xf>
    <xf numFmtId="0" fontId="90" fillId="0" borderId="28" xfId="0" applyFont="1" applyBorder="1" applyAlignment="1">
      <alignment horizontal="center" vertical="center" shrinkToFit="1"/>
    </xf>
    <xf numFmtId="1" fontId="59" fillId="0" borderId="12" xfId="0" applyNumberFormat="1" applyFont="1" applyBorder="1" applyAlignment="1">
      <alignment horizontal="center"/>
    </xf>
    <xf numFmtId="49" fontId="14" fillId="0" borderId="31" xfId="0" applyNumberFormat="1" applyFont="1" applyBorder="1" applyAlignment="1">
      <alignment horizontal="left" vertical="center" shrinkToFit="1"/>
    </xf>
    <xf numFmtId="0" fontId="43" fillId="0" borderId="43" xfId="0" applyFont="1" applyBorder="1" applyAlignment="1">
      <alignment horizontal="center"/>
    </xf>
    <xf numFmtId="49" fontId="16" fillId="0" borderId="39" xfId="0" applyNumberFormat="1" applyFont="1" applyBorder="1" applyAlignment="1">
      <alignment horizontal="left" vertical="center" shrinkToFit="1"/>
    </xf>
    <xf numFmtId="49" fontId="16" fillId="0" borderId="57" xfId="0" applyNumberFormat="1" applyFont="1" applyBorder="1" applyAlignment="1">
      <alignment horizontal="center" vertical="center" shrinkToFit="1"/>
    </xf>
    <xf numFmtId="0" fontId="94" fillId="0" borderId="49" xfId="18" applyFont="1" applyBorder="1" applyAlignment="1">
      <alignment wrapText="1"/>
    </xf>
    <xf numFmtId="0" fontId="94" fillId="0" borderId="22" xfId="18" applyFont="1" applyBorder="1" applyAlignment="1">
      <alignment horizontal="center"/>
    </xf>
    <xf numFmtId="49" fontId="94" fillId="0" borderId="22" xfId="18" applyNumberFormat="1" applyFont="1" applyBorder="1" applyAlignment="1">
      <alignment horizontal="center" wrapText="1"/>
    </xf>
    <xf numFmtId="0" fontId="3" fillId="0" borderId="71" xfId="18" applyFont="1" applyBorder="1" applyAlignment="1">
      <alignment horizontal="center"/>
    </xf>
    <xf numFmtId="49" fontId="5" fillId="0" borderId="20" xfId="18" applyNumberFormat="1" applyFont="1" applyBorder="1" applyAlignment="1">
      <alignment shrinkToFit="1"/>
    </xf>
    <xf numFmtId="0" fontId="5" fillId="0" borderId="19" xfId="18" applyFont="1" applyBorder="1" applyAlignment="1">
      <alignment horizontal="center"/>
    </xf>
    <xf numFmtId="49" fontId="5" fillId="0" borderId="23" xfId="18" applyNumberFormat="1" applyFont="1" applyBorder="1" applyAlignment="1">
      <alignment horizontal="center"/>
    </xf>
    <xf numFmtId="0" fontId="5" fillId="0" borderId="23" xfId="18" applyFont="1" applyBorder="1" applyAlignment="1">
      <alignment horizontal="center" vertical="center"/>
    </xf>
    <xf numFmtId="0" fontId="5" fillId="0" borderId="34" xfId="18" applyFont="1" applyBorder="1" applyAlignment="1">
      <alignment horizontal="center"/>
    </xf>
    <xf numFmtId="0" fontId="5" fillId="0" borderId="24" xfId="18" applyFont="1" applyBorder="1" applyAlignment="1">
      <alignment horizontal="center"/>
    </xf>
    <xf numFmtId="0" fontId="3" fillId="0" borderId="52" xfId="18" applyFont="1" applyBorder="1"/>
    <xf numFmtId="0" fontId="3" fillId="0" borderId="49" xfId="18" applyFont="1" applyBorder="1" applyAlignment="1">
      <alignment horizontal="center"/>
    </xf>
    <xf numFmtId="1" fontId="14" fillId="0" borderId="22" xfId="18" applyNumberFormat="1" applyFont="1" applyBorder="1" applyAlignment="1">
      <alignment horizontal="center"/>
    </xf>
    <xf numFmtId="1" fontId="53" fillId="0" borderId="18" xfId="18" applyNumberFormat="1" applyFont="1" applyBorder="1" applyAlignment="1">
      <alignment horizontal="center"/>
    </xf>
    <xf numFmtId="1" fontId="14" fillId="0" borderId="31" xfId="18" applyNumberFormat="1" applyFont="1" applyBorder="1" applyAlignment="1">
      <alignment horizontal="center"/>
    </xf>
    <xf numFmtId="0" fontId="3" fillId="0" borderId="30" xfId="18" applyFont="1" applyBorder="1" applyAlignment="1">
      <alignment horizontal="center" wrapText="1"/>
    </xf>
    <xf numFmtId="49" fontId="3" fillId="0" borderId="18" xfId="18" applyNumberFormat="1" applyFont="1" applyBorder="1" applyAlignment="1">
      <alignment horizontal="left" vertical="center" wrapText="1"/>
    </xf>
    <xf numFmtId="49" fontId="41" fillId="0" borderId="18" xfId="18" applyNumberFormat="1" applyFont="1" applyBorder="1" applyAlignment="1">
      <alignment horizontal="center" vertical="center" wrapText="1" shrinkToFit="1"/>
    </xf>
    <xf numFmtId="49" fontId="45" fillId="0" borderId="18" xfId="18" applyNumberFormat="1" applyFont="1" applyBorder="1" applyAlignment="1">
      <alignment horizontal="center" vertical="center" shrinkToFit="1"/>
    </xf>
    <xf numFmtId="0" fontId="14" fillId="0" borderId="30" xfId="18" applyFont="1" applyBorder="1" applyAlignment="1">
      <alignment horizontal="center" vertical="center" shrinkToFit="1"/>
    </xf>
    <xf numFmtId="0" fontId="3" fillId="0" borderId="22" xfId="18" applyFont="1" applyBorder="1" applyAlignment="1">
      <alignment horizontal="center" wrapText="1"/>
    </xf>
    <xf numFmtId="0" fontId="43" fillId="0" borderId="35" xfId="18" applyFont="1" applyBorder="1" applyAlignment="1">
      <alignment horizontal="center"/>
    </xf>
    <xf numFmtId="49" fontId="14" fillId="0" borderId="74" xfId="18" applyNumberFormat="1" applyFont="1" applyBorder="1" applyAlignment="1">
      <alignment horizontal="center" vertical="center" shrinkToFit="1"/>
    </xf>
    <xf numFmtId="0" fontId="3" fillId="0" borderId="46" xfId="18" applyFont="1" applyBorder="1" applyAlignment="1">
      <alignment horizontal="center"/>
    </xf>
    <xf numFmtId="1" fontId="3" fillId="0" borderId="44" xfId="18" applyNumberFormat="1" applyFont="1" applyBorder="1" applyAlignment="1">
      <alignment horizontal="center"/>
    </xf>
    <xf numFmtId="0" fontId="5" fillId="0" borderId="120" xfId="18" applyFont="1" applyBorder="1" applyAlignment="1">
      <alignment horizontal="center"/>
    </xf>
    <xf numFmtId="49" fontId="5" fillId="0" borderId="96" xfId="18" applyNumberFormat="1" applyFont="1" applyBorder="1" applyAlignment="1">
      <alignment horizontal="center"/>
    </xf>
    <xf numFmtId="0" fontId="5" fillId="0" borderId="87" xfId="18" applyFont="1" applyBorder="1" applyAlignment="1">
      <alignment horizontal="center"/>
    </xf>
    <xf numFmtId="0" fontId="5" fillId="0" borderId="97" xfId="18" applyFont="1" applyBorder="1" applyAlignment="1">
      <alignment horizontal="center"/>
    </xf>
    <xf numFmtId="0" fontId="5" fillId="0" borderId="128" xfId="18" applyFont="1" applyBorder="1" applyAlignment="1">
      <alignment horizontal="center"/>
    </xf>
    <xf numFmtId="49" fontId="45" fillId="0" borderId="44" xfId="18" applyNumberFormat="1" applyFont="1" applyBorder="1" applyAlignment="1">
      <alignment horizontal="center" wrapText="1"/>
    </xf>
    <xf numFmtId="0" fontId="3" fillId="0" borderId="30" xfId="18" applyFont="1" applyBorder="1"/>
    <xf numFmtId="1" fontId="94" fillId="0" borderId="63" xfId="18" applyNumberFormat="1" applyFont="1" applyBorder="1" applyAlignment="1">
      <alignment horizontal="center" vertical="center"/>
    </xf>
    <xf numFmtId="0" fontId="94" fillId="0" borderId="0" xfId="18" applyFont="1" applyAlignment="1">
      <alignment vertical="center"/>
    </xf>
    <xf numFmtId="1" fontId="45" fillId="0" borderId="76" xfId="18" applyNumberFormat="1" applyFont="1" applyBorder="1" applyAlignment="1">
      <alignment horizontal="center" vertical="center"/>
    </xf>
    <xf numFmtId="0" fontId="51" fillId="0" borderId="40" xfId="18" applyFont="1" applyBorder="1" applyAlignment="1">
      <alignment horizontal="center"/>
    </xf>
    <xf numFmtId="1" fontId="45" fillId="0" borderId="37" xfId="18" applyNumberFormat="1" applyFont="1" applyBorder="1" applyAlignment="1">
      <alignment horizontal="center" vertical="center"/>
    </xf>
    <xf numFmtId="0" fontId="45" fillId="0" borderId="93" xfId="0" applyFont="1" applyBorder="1"/>
    <xf numFmtId="0" fontId="45" fillId="0" borderId="36" xfId="0" applyFont="1" applyBorder="1" applyAlignment="1">
      <alignment horizontal="center"/>
    </xf>
    <xf numFmtId="49" fontId="45" fillId="0" borderId="41" xfId="0" applyNumberFormat="1" applyFont="1" applyBorder="1" applyAlignment="1">
      <alignment horizontal="center" wrapText="1"/>
    </xf>
    <xf numFmtId="0" fontId="45" fillId="0" borderId="41" xfId="0" applyFont="1" applyBorder="1" applyAlignment="1">
      <alignment horizontal="center"/>
    </xf>
    <xf numFmtId="0" fontId="45" fillId="0" borderId="66" xfId="0" applyFont="1" applyBorder="1" applyAlignment="1">
      <alignment horizontal="center"/>
    </xf>
    <xf numFmtId="0" fontId="45" fillId="0" borderId="65" xfId="0" applyFont="1" applyBorder="1"/>
    <xf numFmtId="0" fontId="45" fillId="0" borderId="15" xfId="0" applyFont="1" applyBorder="1"/>
    <xf numFmtId="0" fontId="45" fillId="0" borderId="15" xfId="0" applyFont="1" applyBorder="1" applyAlignment="1">
      <alignment horizontal="center"/>
    </xf>
    <xf numFmtId="1" fontId="45" fillId="0" borderId="15" xfId="0" applyNumberFormat="1" applyFont="1" applyBorder="1"/>
    <xf numFmtId="1" fontId="45" fillId="0" borderId="16" xfId="0" applyNumberFormat="1" applyFont="1" applyBorder="1"/>
    <xf numFmtId="49" fontId="14" fillId="0" borderId="12" xfId="18" applyNumberFormat="1" applyFont="1" applyBorder="1" applyAlignment="1">
      <alignment horizontal="center" vertical="center"/>
    </xf>
    <xf numFmtId="49" fontId="14" fillId="0" borderId="12" xfId="18" applyNumberFormat="1" applyFont="1" applyBorder="1" applyAlignment="1">
      <alignment horizontal="center" vertical="center" shrinkToFit="1"/>
    </xf>
    <xf numFmtId="0" fontId="84" fillId="0" borderId="83" xfId="29" applyFont="1" applyBorder="1" applyAlignment="1">
      <alignment horizontal="left" vertical="center" wrapText="1"/>
    </xf>
    <xf numFmtId="1" fontId="84" fillId="0" borderId="47" xfId="0" applyNumberFormat="1" applyFont="1" applyBorder="1" applyAlignment="1">
      <alignment horizontal="center" vertical="center"/>
    </xf>
    <xf numFmtId="1" fontId="45" fillId="0" borderId="18" xfId="0" applyNumberFormat="1" applyFont="1" applyBorder="1" applyAlignment="1">
      <alignment horizontal="right" vertical="center"/>
    </xf>
    <xf numFmtId="1" fontId="45" fillId="0" borderId="48" xfId="0" applyNumberFormat="1" applyFont="1" applyBorder="1" applyAlignment="1">
      <alignment horizontal="right" vertical="center"/>
    </xf>
    <xf numFmtId="0" fontId="3" fillId="0" borderId="69" xfId="18" applyFont="1" applyBorder="1"/>
    <xf numFmtId="0" fontId="3" fillId="0" borderId="61" xfId="18" applyFont="1" applyBorder="1" applyAlignment="1">
      <alignment horizontal="center"/>
    </xf>
    <xf numFmtId="49" fontId="3" fillId="0" borderId="15" xfId="18" applyNumberFormat="1" applyFont="1" applyBorder="1" applyAlignment="1">
      <alignment horizontal="center"/>
    </xf>
    <xf numFmtId="0" fontId="14" fillId="0" borderId="15" xfId="18" applyFont="1" applyBorder="1" applyAlignment="1">
      <alignment horizontal="center"/>
    </xf>
    <xf numFmtId="0" fontId="3" fillId="0" borderId="15" xfId="18" applyFont="1" applyBorder="1" applyAlignment="1">
      <alignment horizontal="center"/>
    </xf>
    <xf numFmtId="0" fontId="43" fillId="0" borderId="16" xfId="18" applyFont="1" applyBorder="1" applyAlignment="1">
      <alignment horizontal="center"/>
    </xf>
    <xf numFmtId="0" fontId="71" fillId="0" borderId="61" xfId="18" applyFont="1" applyBorder="1" applyAlignment="1">
      <alignment horizontal="center"/>
    </xf>
    <xf numFmtId="0" fontId="47" fillId="0" borderId="15" xfId="18" applyFont="1" applyBorder="1" applyAlignment="1">
      <alignment horizontal="center"/>
    </xf>
    <xf numFmtId="0" fontId="47" fillId="0" borderId="15" xfId="18" applyFont="1" applyBorder="1" applyAlignment="1">
      <alignment horizontal="center" wrapText="1"/>
    </xf>
    <xf numFmtId="1" fontId="47" fillId="0" borderId="15" xfId="18" applyNumberFormat="1" applyFont="1" applyBorder="1" applyAlignment="1">
      <alignment horizontal="center"/>
    </xf>
    <xf numFmtId="0" fontId="3" fillId="0" borderId="16" xfId="18" applyFont="1" applyBorder="1" applyAlignment="1">
      <alignment horizontal="center"/>
    </xf>
    <xf numFmtId="0" fontId="3" fillId="0" borderId="33" xfId="18" applyFont="1" applyBorder="1" applyAlignment="1">
      <alignment horizontal="left"/>
    </xf>
    <xf numFmtId="0" fontId="14" fillId="0" borderId="40" xfId="18" applyFont="1" applyBorder="1" applyAlignment="1">
      <alignment horizontal="center"/>
    </xf>
    <xf numFmtId="1" fontId="53" fillId="0" borderId="48" xfId="18" applyNumberFormat="1" applyFont="1" applyBorder="1" applyAlignment="1">
      <alignment horizontal="center"/>
    </xf>
    <xf numFmtId="0" fontId="14" fillId="0" borderId="31" xfId="0" applyFont="1" applyBorder="1" applyAlignment="1">
      <alignment horizontal="left" vertical="center" readingOrder="1"/>
    </xf>
    <xf numFmtId="49" fontId="45" fillId="0" borderId="48" xfId="0" applyNumberFormat="1" applyFont="1" applyBorder="1" applyAlignment="1">
      <alignment horizontal="center" vertical="center" shrinkToFit="1"/>
    </xf>
    <xf numFmtId="0" fontId="54" fillId="0" borderId="0" xfId="18" applyFont="1" applyAlignment="1">
      <alignment horizontal="center" vertical="center"/>
    </xf>
    <xf numFmtId="0" fontId="112" fillId="0" borderId="31" xfId="0" applyFont="1" applyBorder="1" applyAlignment="1">
      <alignment wrapText="1"/>
    </xf>
    <xf numFmtId="1" fontId="14" fillId="0" borderId="31" xfId="0" applyNumberFormat="1" applyFont="1" applyBorder="1" applyAlignment="1">
      <alignment horizontal="center" vertical="center"/>
    </xf>
    <xf numFmtId="0" fontId="84" fillId="0" borderId="31" xfId="18" applyFont="1" applyBorder="1" applyAlignment="1">
      <alignment horizontal="left" vertical="center"/>
    </xf>
    <xf numFmtId="49" fontId="45" fillId="0" borderId="12" xfId="18" applyNumberFormat="1" applyFont="1" applyBorder="1" applyAlignment="1">
      <alignment horizontal="center" wrapText="1"/>
    </xf>
    <xf numFmtId="0" fontId="45" fillId="0" borderId="49" xfId="18" applyFont="1" applyBorder="1" applyAlignment="1">
      <alignment horizontal="right"/>
    </xf>
    <xf numFmtId="0" fontId="45" fillId="0" borderId="22" xfId="18" applyFont="1" applyBorder="1"/>
    <xf numFmtId="0" fontId="54" fillId="0" borderId="22" xfId="18" applyFont="1" applyBorder="1"/>
    <xf numFmtId="1" fontId="45" fillId="0" borderId="22" xfId="18" applyNumberFormat="1" applyFont="1" applyBorder="1"/>
    <xf numFmtId="0" fontId="107" fillId="0" borderId="31" xfId="0" applyFont="1" applyBorder="1" applyAlignment="1">
      <alignment horizontal="left" vertical="center" wrapText="1"/>
    </xf>
    <xf numFmtId="1" fontId="14" fillId="0" borderId="18" xfId="18" applyNumberFormat="1" applyFont="1" applyBorder="1" applyAlignment="1">
      <alignment horizontal="right" vertical="center"/>
    </xf>
    <xf numFmtId="0" fontId="107" fillId="0" borderId="31" xfId="18" applyFont="1" applyBorder="1" applyAlignment="1">
      <alignment vertical="center"/>
    </xf>
    <xf numFmtId="1" fontId="84" fillId="0" borderId="44" xfId="18" applyNumberFormat="1" applyFont="1" applyBorder="1" applyAlignment="1">
      <alignment horizontal="right" vertical="center"/>
    </xf>
    <xf numFmtId="1" fontId="84" fillId="0" borderId="74" xfId="0" applyNumberFormat="1" applyFont="1" applyBorder="1" applyAlignment="1">
      <alignment horizontal="center" vertical="center"/>
    </xf>
    <xf numFmtId="0" fontId="45" fillId="0" borderId="31" xfId="18" applyFont="1" applyBorder="1" applyAlignment="1">
      <alignment horizontal="left" vertical="center" wrapText="1"/>
    </xf>
    <xf numFmtId="49" fontId="45" fillId="0" borderId="18" xfId="18" applyNumberFormat="1" applyFont="1" applyBorder="1" applyAlignment="1">
      <alignment horizontal="center" vertical="center" wrapText="1"/>
    </xf>
    <xf numFmtId="49" fontId="54" fillId="0" borderId="48" xfId="18" applyNumberFormat="1" applyFont="1" applyBorder="1" applyAlignment="1">
      <alignment horizontal="center" vertical="center" shrinkToFit="1"/>
    </xf>
    <xf numFmtId="1" fontId="54" fillId="0" borderId="74" xfId="18" applyNumberFormat="1" applyFont="1" applyBorder="1" applyAlignment="1">
      <alignment horizontal="center" vertical="center"/>
    </xf>
    <xf numFmtId="1" fontId="54" fillId="0" borderId="44" xfId="18" applyNumberFormat="1" applyFont="1" applyBorder="1" applyAlignment="1">
      <alignment horizontal="center" vertical="center"/>
    </xf>
    <xf numFmtId="1" fontId="14" fillId="0" borderId="44" xfId="18" applyNumberFormat="1" applyFont="1" applyBorder="1" applyAlignment="1">
      <alignment horizontal="right" vertical="center"/>
    </xf>
    <xf numFmtId="0" fontId="45" fillId="0" borderId="33" xfId="18" applyFont="1" applyBorder="1" applyAlignment="1">
      <alignment horizontal="left" vertical="center" wrapText="1"/>
    </xf>
    <xf numFmtId="49" fontId="45" fillId="0" borderId="10" xfId="18" applyNumberFormat="1" applyFont="1" applyBorder="1" applyAlignment="1">
      <alignment horizontal="center" vertical="center" wrapText="1"/>
    </xf>
    <xf numFmtId="49" fontId="54" fillId="0" borderId="40" xfId="18" applyNumberFormat="1" applyFont="1" applyBorder="1" applyAlignment="1">
      <alignment horizontal="center" vertical="center" shrinkToFit="1"/>
    </xf>
    <xf numFmtId="0" fontId="45" fillId="0" borderId="0" xfId="18" applyFont="1" applyAlignment="1">
      <alignment horizontal="center" vertical="center"/>
    </xf>
    <xf numFmtId="49" fontId="86" fillId="0" borderId="38" xfId="18" applyNumberFormat="1" applyFont="1" applyBorder="1" applyAlignment="1">
      <alignment wrapText="1" shrinkToFit="1"/>
    </xf>
    <xf numFmtId="0" fontId="86" fillId="0" borderId="23" xfId="18" applyFont="1" applyBorder="1" applyAlignment="1">
      <alignment horizontal="center"/>
    </xf>
    <xf numFmtId="49" fontId="86" fillId="0" borderId="23" xfId="18" applyNumberFormat="1" applyFont="1" applyBorder="1" applyAlignment="1">
      <alignment horizontal="center"/>
    </xf>
    <xf numFmtId="49" fontId="86" fillId="0" borderId="23" xfId="18" applyNumberFormat="1" applyFont="1" applyBorder="1" applyAlignment="1">
      <alignment horizontal="center" shrinkToFit="1"/>
    </xf>
    <xf numFmtId="0" fontId="86" fillId="0" borderId="23" xfId="18" applyFont="1" applyBorder="1" applyAlignment="1">
      <alignment horizontal="center" shrinkToFit="1"/>
    </xf>
    <xf numFmtId="0" fontId="86" fillId="0" borderId="26" xfId="18" applyFont="1" applyBorder="1" applyAlignment="1">
      <alignment horizontal="right"/>
    </xf>
    <xf numFmtId="1" fontId="86" fillId="0" borderId="37" xfId="18" applyNumberFormat="1" applyFont="1" applyBorder="1" applyAlignment="1">
      <alignment horizontal="center"/>
    </xf>
    <xf numFmtId="49" fontId="3" fillId="0" borderId="12" xfId="18" applyNumberFormat="1" applyFont="1" applyBorder="1" applyAlignment="1">
      <alignment horizontal="center" vertical="center"/>
    </xf>
    <xf numFmtId="0" fontId="3" fillId="0" borderId="12" xfId="18" applyFont="1" applyBorder="1" applyAlignment="1">
      <alignment horizontal="center" vertical="center" wrapText="1"/>
    </xf>
    <xf numFmtId="1" fontId="58" fillId="0" borderId="44" xfId="18" applyNumberFormat="1" applyFont="1" applyBorder="1" applyAlignment="1">
      <alignment horizontal="center" vertical="center"/>
    </xf>
    <xf numFmtId="0" fontId="58" fillId="0" borderId="44" xfId="18" applyFont="1" applyBorder="1" applyAlignment="1">
      <alignment horizontal="center" vertical="center"/>
    </xf>
    <xf numFmtId="1" fontId="14" fillId="0" borderId="44" xfId="18" applyNumberFormat="1" applyFont="1" applyBorder="1" applyAlignment="1">
      <alignment horizontal="center" vertical="center"/>
    </xf>
    <xf numFmtId="1" fontId="14" fillId="0" borderId="59" xfId="18" applyNumberFormat="1" applyFont="1" applyBorder="1" applyAlignment="1">
      <alignment horizontal="center" vertical="center"/>
    </xf>
    <xf numFmtId="0" fontId="112" fillId="0" borderId="18" xfId="0" applyFont="1" applyBorder="1" applyAlignment="1">
      <alignment vertical="center" wrapText="1"/>
    </xf>
    <xf numFmtId="1" fontId="58" fillId="0" borderId="18" xfId="18" applyNumberFormat="1" applyFont="1" applyBorder="1" applyAlignment="1">
      <alignment horizontal="center" vertical="center"/>
    </xf>
    <xf numFmtId="0" fontId="58" fillId="0" borderId="18" xfId="18" applyFont="1" applyBorder="1" applyAlignment="1">
      <alignment horizontal="center" vertical="center"/>
    </xf>
    <xf numFmtId="1" fontId="15" fillId="0" borderId="67" xfId="0" applyNumberFormat="1" applyFont="1" applyBorder="1" applyAlignment="1">
      <alignment horizontal="center" vertical="center"/>
    </xf>
    <xf numFmtId="1" fontId="13" fillId="0" borderId="52" xfId="0" applyNumberFormat="1" applyFont="1" applyBorder="1" applyAlignment="1">
      <alignment horizontal="center" vertical="center"/>
    </xf>
    <xf numFmtId="0" fontId="41" fillId="0" borderId="29" xfId="0" applyFont="1" applyBorder="1" applyAlignment="1">
      <alignment vertical="top" wrapText="1"/>
    </xf>
    <xf numFmtId="49" fontId="3" fillId="0" borderId="21" xfId="18" applyNumberFormat="1" applyFont="1" applyBorder="1" applyAlignment="1">
      <alignment horizontal="center" vertical="center" shrinkToFit="1"/>
    </xf>
    <xf numFmtId="1" fontId="14" fillId="0" borderId="77" xfId="0" applyNumberFormat="1" applyFont="1" applyBorder="1" applyAlignment="1">
      <alignment horizontal="center" vertical="center"/>
    </xf>
    <xf numFmtId="1" fontId="15" fillId="0" borderId="44" xfId="0" applyNumberFormat="1" applyFont="1" applyBorder="1" applyAlignment="1">
      <alignment horizontal="center" vertical="center"/>
    </xf>
    <xf numFmtId="1" fontId="15" fillId="0" borderId="59" xfId="0" applyNumberFormat="1" applyFont="1" applyBorder="1" applyAlignment="1">
      <alignment horizontal="center" vertical="center"/>
    </xf>
    <xf numFmtId="1" fontId="14" fillId="0" borderId="59" xfId="0" applyNumberFormat="1" applyFont="1" applyBorder="1" applyAlignment="1">
      <alignment horizontal="center" vertical="center"/>
    </xf>
    <xf numFmtId="1" fontId="14" fillId="0" borderId="17" xfId="0" applyNumberFormat="1" applyFont="1" applyBorder="1" applyAlignment="1">
      <alignment horizontal="center" vertical="center"/>
    </xf>
    <xf numFmtId="0" fontId="112" fillId="0" borderId="31" xfId="0" applyFont="1" applyBorder="1" applyAlignment="1">
      <alignment vertical="center" wrapText="1"/>
    </xf>
    <xf numFmtId="0" fontId="112" fillId="0" borderId="31" xfId="0" applyFont="1" applyBorder="1" applyAlignment="1">
      <alignment vertical="top" wrapText="1"/>
    </xf>
    <xf numFmtId="0" fontId="112" fillId="0" borderId="33" xfId="0" applyFont="1" applyBorder="1" applyAlignment="1">
      <alignment vertical="center" wrapText="1"/>
    </xf>
    <xf numFmtId="49" fontId="3" fillId="0" borderId="10" xfId="18" applyNumberFormat="1" applyFont="1" applyBorder="1" applyAlignment="1">
      <alignment horizontal="center" vertical="center"/>
    </xf>
    <xf numFmtId="0" fontId="3" fillId="0" borderId="10" xfId="18" applyFont="1" applyBorder="1" applyAlignment="1">
      <alignment horizontal="center" vertical="center" wrapText="1"/>
    </xf>
    <xf numFmtId="0" fontId="3" fillId="0" borderId="40" xfId="18" applyFont="1" applyBorder="1" applyAlignment="1">
      <alignment horizontal="center" vertical="center"/>
    </xf>
    <xf numFmtId="1" fontId="58" fillId="0" borderId="10" xfId="18" applyNumberFormat="1" applyFont="1" applyBorder="1" applyAlignment="1">
      <alignment horizontal="center" vertical="center"/>
    </xf>
    <xf numFmtId="0" fontId="58" fillId="0" borderId="10" xfId="18" applyFont="1" applyBorder="1" applyAlignment="1">
      <alignment horizontal="center" vertical="center"/>
    </xf>
    <xf numFmtId="0" fontId="111" fillId="0" borderId="18" xfId="0" applyFont="1" applyBorder="1"/>
    <xf numFmtId="0" fontId="49" fillId="0" borderId="18" xfId="18" applyFont="1" applyBorder="1" applyAlignment="1">
      <alignment horizontal="center" vertical="center"/>
    </xf>
    <xf numFmtId="1" fontId="41" fillId="0" borderId="18" xfId="18" applyNumberFormat="1" applyFont="1" applyBorder="1" applyAlignment="1">
      <alignment horizontal="center" vertical="center"/>
    </xf>
    <xf numFmtId="0" fontId="41" fillId="0" borderId="30" xfId="18" applyFont="1" applyBorder="1"/>
    <xf numFmtId="0" fontId="41" fillId="0" borderId="31" xfId="18" applyFont="1" applyBorder="1" applyAlignment="1">
      <alignment horizontal="center"/>
    </xf>
    <xf numFmtId="0" fontId="80" fillId="0" borderId="18" xfId="18" applyFont="1" applyBorder="1" applyAlignment="1">
      <alignment horizontal="center" vertical="center"/>
    </xf>
    <xf numFmtId="0" fontId="41" fillId="0" borderId="18" xfId="18" applyFont="1" applyBorder="1" applyAlignment="1">
      <alignment horizontal="center" vertical="center" wrapText="1"/>
    </xf>
    <xf numFmtId="0" fontId="41" fillId="0" borderId="48" xfId="18" applyFont="1" applyBorder="1" applyAlignment="1">
      <alignment horizontal="center" vertical="center"/>
    </xf>
    <xf numFmtId="0" fontId="41" fillId="0" borderId="50" xfId="18" applyFont="1" applyBorder="1" applyAlignment="1">
      <alignment horizontal="center" vertical="center"/>
    </xf>
    <xf numFmtId="0" fontId="41" fillId="0" borderId="45" xfId="18" applyFont="1" applyBorder="1"/>
    <xf numFmtId="0" fontId="41" fillId="0" borderId="46" xfId="18" applyFont="1" applyBorder="1" applyAlignment="1">
      <alignment horizontal="center"/>
    </xf>
    <xf numFmtId="49" fontId="46" fillId="0" borderId="44" xfId="18" applyNumberFormat="1" applyFont="1" applyBorder="1" applyAlignment="1">
      <alignment horizontal="center"/>
    </xf>
    <xf numFmtId="0" fontId="46" fillId="0" borderId="44" xfId="18" applyFont="1" applyBorder="1" applyAlignment="1">
      <alignment horizontal="center"/>
    </xf>
    <xf numFmtId="0" fontId="41" fillId="0" borderId="44" xfId="18" applyFont="1" applyBorder="1" applyAlignment="1">
      <alignment horizontal="center" vertical="center"/>
    </xf>
    <xf numFmtId="0" fontId="41" fillId="0" borderId="59" xfId="18" applyFont="1" applyBorder="1" applyAlignment="1">
      <alignment horizontal="center" vertical="center"/>
    </xf>
    <xf numFmtId="0" fontId="41" fillId="0" borderId="74" xfId="18" applyFont="1" applyBorder="1" applyAlignment="1">
      <alignment horizontal="center" vertical="center"/>
    </xf>
    <xf numFmtId="0" fontId="49" fillId="0" borderId="44" xfId="18" applyFont="1" applyBorder="1" applyAlignment="1">
      <alignment horizontal="center" vertical="center"/>
    </xf>
    <xf numFmtId="1" fontId="49" fillId="0" borderId="44" xfId="18" applyNumberFormat="1" applyFont="1" applyBorder="1" applyAlignment="1">
      <alignment horizontal="center" vertical="center"/>
    </xf>
    <xf numFmtId="1" fontId="41" fillId="0" borderId="44" xfId="18" applyNumberFormat="1" applyFont="1" applyBorder="1" applyAlignment="1">
      <alignment horizontal="center" vertical="center"/>
    </xf>
    <xf numFmtId="49" fontId="46" fillId="0" borderId="26" xfId="18" applyNumberFormat="1" applyFont="1" applyBorder="1" applyAlignment="1">
      <alignment horizontal="center"/>
    </xf>
    <xf numFmtId="0" fontId="46" fillId="0" borderId="26" xfId="18" applyFont="1" applyBorder="1" applyAlignment="1">
      <alignment horizontal="center"/>
    </xf>
    <xf numFmtId="1" fontId="41" fillId="0" borderId="26" xfId="18" applyNumberFormat="1" applyFont="1" applyBorder="1" applyAlignment="1">
      <alignment horizontal="center" vertical="center"/>
    </xf>
    <xf numFmtId="1" fontId="41" fillId="0" borderId="37" xfId="18" applyNumberFormat="1" applyFont="1" applyBorder="1" applyAlignment="1">
      <alignment horizontal="center" vertical="center"/>
    </xf>
    <xf numFmtId="1" fontId="41" fillId="0" borderId="22" xfId="18" applyNumberFormat="1" applyFont="1" applyBorder="1" applyAlignment="1">
      <alignment horizontal="center" vertical="center"/>
    </xf>
    <xf numFmtId="0" fontId="41" fillId="0" borderId="57" xfId="18" applyFont="1" applyBorder="1" applyAlignment="1">
      <alignment horizontal="center" vertical="center"/>
    </xf>
    <xf numFmtId="0" fontId="41" fillId="0" borderId="43" xfId="18" applyFont="1" applyBorder="1" applyAlignment="1">
      <alignment horizontal="center"/>
    </xf>
    <xf numFmtId="49" fontId="49" fillId="0" borderId="22" xfId="18" applyNumberFormat="1" applyFont="1" applyBorder="1" applyAlignment="1">
      <alignment horizontal="center" vertical="center"/>
    </xf>
    <xf numFmtId="0" fontId="49" fillId="0" borderId="22" xfId="18" applyFont="1" applyBorder="1" applyAlignment="1">
      <alignment horizontal="center"/>
    </xf>
    <xf numFmtId="1" fontId="41" fillId="0" borderId="49" xfId="18" applyNumberFormat="1" applyFont="1" applyBorder="1" applyAlignment="1">
      <alignment horizontal="center" vertical="center"/>
    </xf>
    <xf numFmtId="0" fontId="49" fillId="0" borderId="31" xfId="18" applyFont="1" applyBorder="1" applyAlignment="1">
      <alignment vertical="center"/>
    </xf>
    <xf numFmtId="0" fontId="49" fillId="0" borderId="18" xfId="18" applyFont="1" applyBorder="1" applyAlignment="1">
      <alignment vertical="center"/>
    </xf>
    <xf numFmtId="0" fontId="49" fillId="0" borderId="48" xfId="18" applyFont="1" applyBorder="1" applyAlignment="1">
      <alignment horizontal="center" vertical="center"/>
    </xf>
    <xf numFmtId="0" fontId="49" fillId="0" borderId="50" xfId="18" applyFont="1" applyBorder="1" applyAlignment="1">
      <alignment horizontal="center" vertical="center"/>
    </xf>
    <xf numFmtId="49" fontId="49" fillId="0" borderId="18" xfId="18" applyNumberFormat="1" applyFont="1" applyBorder="1" applyAlignment="1">
      <alignment horizontal="center" vertical="center"/>
    </xf>
    <xf numFmtId="49" fontId="49" fillId="0" borderId="31" xfId="18" applyNumberFormat="1" applyFont="1" applyBorder="1" applyAlignment="1">
      <alignment horizontal="center" vertical="center" shrinkToFit="1"/>
    </xf>
    <xf numFmtId="49" fontId="49" fillId="0" borderId="48" xfId="18" applyNumberFormat="1" applyFont="1" applyBorder="1" applyAlignment="1">
      <alignment horizontal="center" vertical="center" shrinkToFit="1"/>
    </xf>
    <xf numFmtId="1" fontId="49" fillId="0" borderId="50" xfId="18" applyNumberFormat="1" applyFont="1" applyBorder="1" applyAlignment="1">
      <alignment horizontal="center" vertical="center"/>
    </xf>
    <xf numFmtId="0" fontId="41" fillId="0" borderId="33" xfId="18" applyFont="1" applyBorder="1" applyAlignment="1">
      <alignment horizontal="center"/>
    </xf>
    <xf numFmtId="49" fontId="41" fillId="0" borderId="10" xfId="18" applyNumberFormat="1" applyFont="1" applyBorder="1" applyAlignment="1">
      <alignment horizontal="center" vertical="center"/>
    </xf>
    <xf numFmtId="0" fontId="41" fillId="0" borderId="10" xfId="18" applyFont="1" applyBorder="1" applyAlignment="1">
      <alignment horizontal="center"/>
    </xf>
    <xf numFmtId="1" fontId="41" fillId="0" borderId="50" xfId="18" applyNumberFormat="1" applyFont="1" applyBorder="1" applyAlignment="1">
      <alignment horizontal="center" vertical="center"/>
    </xf>
    <xf numFmtId="49" fontId="3" fillId="0" borderId="50" xfId="18" applyNumberFormat="1" applyFont="1" applyBorder="1" applyAlignment="1">
      <alignment shrinkToFit="1"/>
    </xf>
    <xf numFmtId="0" fontId="41" fillId="0" borderId="18" xfId="18" applyFont="1" applyBorder="1" applyAlignment="1">
      <alignment horizontal="center"/>
    </xf>
    <xf numFmtId="0" fontId="41" fillId="0" borderId="18" xfId="18" applyFont="1" applyBorder="1"/>
    <xf numFmtId="0" fontId="49" fillId="0" borderId="18" xfId="18" applyFont="1" applyBorder="1"/>
    <xf numFmtId="1" fontId="41" fillId="0" borderId="18" xfId="18" applyNumberFormat="1" applyFont="1" applyBorder="1"/>
    <xf numFmtId="0" fontId="3" fillId="0" borderId="74" xfId="18" applyFont="1" applyBorder="1"/>
    <xf numFmtId="0" fontId="41" fillId="0" borderId="44" xfId="18" applyFont="1" applyBorder="1" applyAlignment="1">
      <alignment horizontal="center"/>
    </xf>
    <xf numFmtId="0" fontId="41" fillId="0" borderId="44" xfId="18" applyFont="1" applyBorder="1" applyAlignment="1">
      <alignment horizontal="right"/>
    </xf>
    <xf numFmtId="0" fontId="49" fillId="0" borderId="44" xfId="18" applyFont="1" applyBorder="1" applyAlignment="1">
      <alignment horizontal="right" vertical="center"/>
    </xf>
    <xf numFmtId="1" fontId="49" fillId="0" borderId="44" xfId="18" applyNumberFormat="1" applyFont="1" applyBorder="1" applyAlignment="1">
      <alignment horizontal="right" vertical="center"/>
    </xf>
    <xf numFmtId="1" fontId="41" fillId="0" borderId="44" xfId="18" applyNumberFormat="1" applyFont="1" applyBorder="1" applyAlignment="1">
      <alignment horizontal="right"/>
    </xf>
    <xf numFmtId="1" fontId="38" fillId="0" borderId="29" xfId="18" applyNumberFormat="1" applyBorder="1" applyAlignment="1">
      <alignment horizontal="center"/>
    </xf>
    <xf numFmtId="1" fontId="43" fillId="0" borderId="12" xfId="18" applyNumberFormat="1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1" fontId="38" fillId="0" borderId="31" xfId="18" applyNumberFormat="1" applyBorder="1" applyAlignment="1">
      <alignment horizontal="center"/>
    </xf>
    <xf numFmtId="1" fontId="84" fillId="0" borderId="18" xfId="18" applyNumberFormat="1" applyFont="1" applyBorder="1" applyAlignment="1">
      <alignment vertical="center"/>
    </xf>
    <xf numFmtId="1" fontId="88" fillId="0" borderId="48" xfId="18" applyNumberFormat="1" applyFont="1" applyBorder="1" applyAlignment="1">
      <alignment horizontal="center" vertical="center"/>
    </xf>
    <xf numFmtId="0" fontId="3" fillId="0" borderId="80" xfId="0" applyFont="1" applyBorder="1"/>
    <xf numFmtId="0" fontId="38" fillId="0" borderId="31" xfId="18" applyBorder="1" applyAlignment="1">
      <alignment horizontal="center" vertical="center" wrapText="1"/>
    </xf>
    <xf numFmtId="0" fontId="119" fillId="0" borderId="56" xfId="0" applyFont="1" applyBorder="1"/>
    <xf numFmtId="49" fontId="119" fillId="0" borderId="18" xfId="18" applyNumberFormat="1" applyFont="1" applyBorder="1" applyAlignment="1">
      <alignment horizontal="center" vertical="center" shrinkToFit="1"/>
    </xf>
    <xf numFmtId="0" fontId="120" fillId="0" borderId="31" xfId="18" applyFont="1" applyBorder="1" applyAlignment="1">
      <alignment horizontal="center" vertical="center" wrapText="1"/>
    </xf>
    <xf numFmtId="1" fontId="120" fillId="0" borderId="18" xfId="18" applyNumberFormat="1" applyFont="1" applyBorder="1" applyAlignment="1">
      <alignment horizontal="center"/>
    </xf>
    <xf numFmtId="1" fontId="119" fillId="0" borderId="18" xfId="18" applyNumberFormat="1" applyFont="1" applyBorder="1" applyAlignment="1">
      <alignment vertical="center"/>
    </xf>
    <xf numFmtId="1" fontId="119" fillId="0" borderId="18" xfId="18" applyNumberFormat="1" applyFont="1" applyBorder="1" applyAlignment="1">
      <alignment horizontal="center" vertical="center"/>
    </xf>
    <xf numFmtId="1" fontId="119" fillId="0" borderId="31" xfId="0" applyNumberFormat="1" applyFont="1" applyBorder="1" applyAlignment="1">
      <alignment horizontal="center" vertical="center"/>
    </xf>
    <xf numFmtId="1" fontId="119" fillId="0" borderId="44" xfId="18" applyNumberFormat="1" applyFont="1" applyBorder="1" applyAlignment="1">
      <alignment vertical="center"/>
    </xf>
    <xf numFmtId="1" fontId="120" fillId="0" borderId="44" xfId="18" applyNumberFormat="1" applyFont="1" applyBorder="1" applyAlignment="1">
      <alignment horizontal="center"/>
    </xf>
    <xf numFmtId="0" fontId="119" fillId="0" borderId="29" xfId="0" applyFont="1" applyBorder="1"/>
    <xf numFmtId="49" fontId="119" fillId="0" borderId="18" xfId="0" applyNumberFormat="1" applyFont="1" applyBorder="1" applyAlignment="1">
      <alignment horizontal="center" vertical="center" shrinkToFit="1"/>
    </xf>
    <xf numFmtId="49" fontId="119" fillId="0" borderId="28" xfId="18" applyNumberFormat="1" applyFont="1" applyBorder="1" applyAlignment="1">
      <alignment horizontal="center" vertical="center" shrinkToFit="1"/>
    </xf>
    <xf numFmtId="0" fontId="120" fillId="0" borderId="29" xfId="18" applyFont="1" applyBorder="1" applyAlignment="1">
      <alignment horizontal="center"/>
    </xf>
    <xf numFmtId="0" fontId="120" fillId="0" borderId="12" xfId="18" applyFont="1" applyBorder="1" applyAlignment="1">
      <alignment horizontal="center"/>
    </xf>
    <xf numFmtId="1" fontId="120" fillId="0" borderId="12" xfId="18" applyNumberFormat="1" applyFont="1" applyBorder="1" applyAlignment="1">
      <alignment horizontal="center"/>
    </xf>
    <xf numFmtId="1" fontId="124" fillId="0" borderId="12" xfId="18" applyNumberFormat="1" applyFont="1" applyBorder="1" applyAlignment="1">
      <alignment horizontal="center"/>
    </xf>
    <xf numFmtId="1" fontId="119" fillId="0" borderId="12" xfId="18" applyNumberFormat="1" applyFont="1" applyBorder="1" applyAlignment="1">
      <alignment horizontal="center" vertical="center"/>
    </xf>
    <xf numFmtId="1" fontId="119" fillId="0" borderId="21" xfId="18" applyNumberFormat="1" applyFont="1" applyBorder="1" applyAlignment="1">
      <alignment horizontal="center" vertical="center"/>
    </xf>
    <xf numFmtId="1" fontId="121" fillId="0" borderId="17" xfId="18" applyNumberFormat="1" applyFont="1" applyBorder="1" applyAlignment="1">
      <alignment horizontal="center" vertical="center"/>
    </xf>
    <xf numFmtId="49" fontId="119" fillId="0" borderId="30" xfId="0" applyNumberFormat="1" applyFont="1" applyBorder="1" applyAlignment="1">
      <alignment horizontal="center" vertical="center" shrinkToFit="1"/>
    </xf>
    <xf numFmtId="0" fontId="120" fillId="0" borderId="31" xfId="0" applyFont="1" applyBorder="1" applyAlignment="1">
      <alignment horizontal="center"/>
    </xf>
    <xf numFmtId="0" fontId="120" fillId="0" borderId="18" xfId="0" applyFont="1" applyBorder="1" applyAlignment="1">
      <alignment horizontal="center"/>
    </xf>
    <xf numFmtId="1" fontId="120" fillId="0" borderId="18" xfId="0" applyNumberFormat="1" applyFont="1" applyBorder="1" applyAlignment="1">
      <alignment horizontal="center"/>
    </xf>
    <xf numFmtId="0" fontId="120" fillId="0" borderId="18" xfId="18" applyFont="1" applyBorder="1" applyAlignment="1">
      <alignment horizontal="center"/>
    </xf>
    <xf numFmtId="1" fontId="119" fillId="0" borderId="48" xfId="18" applyNumberFormat="1" applyFont="1" applyBorder="1" applyAlignment="1">
      <alignment horizontal="center" vertical="center"/>
    </xf>
    <xf numFmtId="49" fontId="125" fillId="0" borderId="18" xfId="0" applyNumberFormat="1" applyFont="1" applyBorder="1" applyAlignment="1">
      <alignment horizontal="center" vertical="center" shrinkToFit="1"/>
    </xf>
    <xf numFmtId="49" fontId="125" fillId="0" borderId="30" xfId="0" applyNumberFormat="1" applyFont="1" applyBorder="1" applyAlignment="1">
      <alignment horizontal="center" vertical="center" shrinkToFit="1"/>
    </xf>
    <xf numFmtId="1" fontId="125" fillId="0" borderId="31" xfId="0" applyNumberFormat="1" applyFont="1" applyBorder="1" applyAlignment="1">
      <alignment horizontal="center" vertical="center"/>
    </xf>
    <xf numFmtId="1" fontId="125" fillId="0" borderId="18" xfId="0" applyNumberFormat="1" applyFont="1" applyBorder="1" applyAlignment="1">
      <alignment horizontal="center" vertical="center"/>
    </xf>
    <xf numFmtId="49" fontId="119" fillId="0" borderId="30" xfId="18" applyNumberFormat="1" applyFont="1" applyBorder="1" applyAlignment="1">
      <alignment horizontal="center" vertical="center" shrinkToFit="1"/>
    </xf>
    <xf numFmtId="1" fontId="123" fillId="0" borderId="31" xfId="18" applyNumberFormat="1" applyFont="1" applyBorder="1" applyAlignment="1">
      <alignment horizontal="center" vertical="center"/>
    </xf>
    <xf numFmtId="1" fontId="123" fillId="0" borderId="18" xfId="18" applyNumberFormat="1" applyFont="1" applyBorder="1" applyAlignment="1">
      <alignment horizontal="center" vertical="center"/>
    </xf>
    <xf numFmtId="0" fontId="126" fillId="0" borderId="43" xfId="18" applyFont="1" applyBorder="1"/>
    <xf numFmtId="49" fontId="119" fillId="0" borderId="22" xfId="18" applyNumberFormat="1" applyFont="1" applyBorder="1" applyAlignment="1">
      <alignment horizontal="center" vertical="center" shrinkToFit="1"/>
    </xf>
    <xf numFmtId="49" fontId="119" fillId="0" borderId="35" xfId="18" applyNumberFormat="1" applyFont="1" applyBorder="1" applyAlignment="1">
      <alignment horizontal="center" vertical="center" shrinkToFit="1"/>
    </xf>
    <xf numFmtId="1" fontId="119" fillId="0" borderId="17" xfId="18" applyNumberFormat="1" applyFont="1" applyBorder="1" applyAlignment="1">
      <alignment horizontal="center" vertical="center"/>
    </xf>
    <xf numFmtId="1" fontId="3" fillId="0" borderId="55" xfId="18" applyNumberFormat="1" applyFont="1" applyBorder="1" applyAlignment="1">
      <alignment horizontal="center" vertical="center"/>
    </xf>
    <xf numFmtId="1" fontId="84" fillId="0" borderId="39" xfId="18" applyNumberFormat="1" applyFont="1" applyBorder="1" applyAlignment="1">
      <alignment horizontal="center" vertical="center"/>
    </xf>
    <xf numFmtId="0" fontId="84" fillId="0" borderId="29" xfId="0" applyFont="1" applyBorder="1"/>
    <xf numFmtId="49" fontId="84" fillId="0" borderId="12" xfId="18" applyNumberFormat="1" applyFont="1" applyBorder="1" applyAlignment="1">
      <alignment horizontal="center" vertical="center" shrinkToFit="1"/>
    </xf>
    <xf numFmtId="49" fontId="84" fillId="0" borderId="28" xfId="18" applyNumberFormat="1" applyFont="1" applyBorder="1" applyAlignment="1">
      <alignment horizontal="center" vertical="center" shrinkToFit="1"/>
    </xf>
    <xf numFmtId="1" fontId="95" fillId="0" borderId="29" xfId="18" applyNumberFormat="1" applyFont="1" applyBorder="1" applyAlignment="1">
      <alignment horizontal="center"/>
    </xf>
    <xf numFmtId="1" fontId="88" fillId="0" borderId="17" xfId="18" applyNumberFormat="1" applyFont="1" applyBorder="1" applyAlignment="1">
      <alignment horizontal="center" vertical="center"/>
    </xf>
    <xf numFmtId="1" fontId="95" fillId="0" borderId="31" xfId="18" applyNumberFormat="1" applyFont="1" applyBorder="1" applyAlignment="1">
      <alignment horizontal="center"/>
    </xf>
    <xf numFmtId="0" fontId="95" fillId="0" borderId="33" xfId="18" applyFont="1" applyBorder="1" applyAlignment="1">
      <alignment horizontal="center" vertical="center" wrapText="1"/>
    </xf>
    <xf numFmtId="1" fontId="84" fillId="0" borderId="33" xfId="18" applyNumberFormat="1" applyFont="1" applyBorder="1" applyAlignment="1">
      <alignment horizontal="left" vertical="center" shrinkToFit="1"/>
    </xf>
    <xf numFmtId="1" fontId="84" fillId="0" borderId="10" xfId="18" applyNumberFormat="1" applyFont="1" applyBorder="1" applyAlignment="1">
      <alignment horizontal="center" vertical="center" shrinkToFit="1"/>
    </xf>
    <xf numFmtId="1" fontId="84" fillId="0" borderId="40" xfId="18" applyNumberFormat="1" applyFont="1" applyBorder="1" applyAlignment="1">
      <alignment horizontal="center" vertical="center" shrinkToFit="1"/>
    </xf>
    <xf numFmtId="1" fontId="84" fillId="0" borderId="11" xfId="18" applyNumberFormat="1" applyFont="1" applyBorder="1" applyAlignment="1">
      <alignment horizontal="center" vertical="center"/>
    </xf>
    <xf numFmtId="49" fontId="5" fillId="0" borderId="0" xfId="18" applyNumberFormat="1" applyFont="1" applyAlignment="1">
      <alignment shrinkToFit="1"/>
    </xf>
    <xf numFmtId="0" fontId="5" fillId="0" borderId="67" xfId="18" applyFont="1" applyBorder="1" applyAlignment="1">
      <alignment horizontal="center"/>
    </xf>
    <xf numFmtId="49" fontId="5" fillId="0" borderId="41" xfId="18" applyNumberFormat="1" applyFont="1" applyBorder="1" applyAlignment="1">
      <alignment horizontal="center"/>
    </xf>
    <xf numFmtId="0" fontId="59" fillId="0" borderId="44" xfId="0" applyFont="1" applyBorder="1" applyAlignment="1">
      <alignment horizontal="center"/>
    </xf>
    <xf numFmtId="0" fontId="57" fillId="0" borderId="44" xfId="0" applyFont="1" applyBorder="1" applyAlignment="1">
      <alignment horizontal="center"/>
    </xf>
    <xf numFmtId="1" fontId="55" fillId="0" borderId="44" xfId="0" applyNumberFormat="1" applyFont="1" applyBorder="1" applyAlignment="1">
      <alignment horizontal="center"/>
    </xf>
    <xf numFmtId="0" fontId="41" fillId="0" borderId="18" xfId="0" applyFont="1" applyBorder="1" applyAlignment="1">
      <alignment horizontal="left" vertical="center" wrapText="1"/>
    </xf>
    <xf numFmtId="1" fontId="3" fillId="0" borderId="59" xfId="18" applyNumberFormat="1" applyFont="1" applyBorder="1" applyAlignment="1">
      <alignment horizontal="center" vertical="top"/>
    </xf>
    <xf numFmtId="0" fontId="3" fillId="0" borderId="21" xfId="0" applyFont="1" applyBorder="1" applyAlignment="1">
      <alignment horizontal="center" vertical="center" shrinkToFit="1"/>
    </xf>
    <xf numFmtId="0" fontId="3" fillId="0" borderId="18" xfId="0" applyFont="1" applyBorder="1"/>
    <xf numFmtId="1" fontId="3" fillId="0" borderId="48" xfId="0" applyNumberFormat="1" applyFont="1" applyBorder="1" applyAlignment="1">
      <alignment horizontal="center"/>
    </xf>
    <xf numFmtId="0" fontId="108" fillId="0" borderId="144" xfId="0" applyFont="1" applyBorder="1" applyAlignment="1">
      <alignment horizontal="left" vertical="top" wrapText="1"/>
    </xf>
    <xf numFmtId="49" fontId="3" fillId="0" borderId="43" xfId="0" applyNumberFormat="1" applyFont="1" applyBorder="1" applyAlignment="1">
      <alignment horizontal="center" vertical="center" shrinkToFit="1"/>
    </xf>
    <xf numFmtId="0" fontId="90" fillId="0" borderId="22" xfId="18" applyFont="1" applyBorder="1" applyAlignment="1">
      <alignment horizontal="center" vertical="center"/>
    </xf>
    <xf numFmtId="0" fontId="5" fillId="0" borderId="67" xfId="18" applyFont="1" applyBorder="1" applyAlignment="1">
      <alignment horizontal="center" vertical="center"/>
    </xf>
    <xf numFmtId="49" fontId="107" fillId="0" borderId="33" xfId="0" applyNumberFormat="1" applyFont="1" applyBorder="1" applyAlignment="1">
      <alignment horizontal="left" vertical="top" wrapText="1" shrinkToFit="1"/>
    </xf>
    <xf numFmtId="1" fontId="14" fillId="0" borderId="28" xfId="0" applyNumberFormat="1" applyFont="1" applyBorder="1" applyAlignment="1">
      <alignment horizontal="center" vertical="center" shrinkToFit="1"/>
    </xf>
    <xf numFmtId="1" fontId="84" fillId="0" borderId="30" xfId="0" applyNumberFormat="1" applyFont="1" applyBorder="1" applyAlignment="1">
      <alignment horizontal="center" vertical="center" shrinkToFit="1"/>
    </xf>
    <xf numFmtId="0" fontId="84" fillId="0" borderId="30" xfId="18" applyFont="1" applyBorder="1" applyAlignment="1">
      <alignment horizontal="center" vertical="center" shrinkToFit="1"/>
    </xf>
    <xf numFmtId="1" fontId="84" fillId="0" borderId="31" xfId="18" applyNumberFormat="1" applyFont="1" applyBorder="1" applyAlignment="1">
      <alignment horizontal="center" vertical="center"/>
    </xf>
    <xf numFmtId="1" fontId="84" fillId="0" borderId="33" xfId="18" applyNumberFormat="1" applyFont="1" applyBorder="1" applyAlignment="1">
      <alignment horizontal="center" vertical="center"/>
    </xf>
    <xf numFmtId="1" fontId="96" fillId="0" borderId="10" xfId="18" applyNumberFormat="1" applyFont="1" applyBorder="1" applyAlignment="1">
      <alignment horizontal="center" vertical="center"/>
    </xf>
    <xf numFmtId="1" fontId="3" fillId="0" borderId="28" xfId="0" applyNumberFormat="1" applyFont="1" applyBorder="1" applyAlignment="1">
      <alignment horizontal="center" vertical="center"/>
    </xf>
    <xf numFmtId="1" fontId="16" fillId="0" borderId="30" xfId="0" applyNumberFormat="1" applyFont="1" applyBorder="1" applyAlignment="1">
      <alignment horizontal="center" vertical="center"/>
    </xf>
    <xf numFmtId="1" fontId="96" fillId="0" borderId="30" xfId="0" applyNumberFormat="1" applyFont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 vertical="center"/>
    </xf>
    <xf numFmtId="1" fontId="5" fillId="0" borderId="76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1" fontId="88" fillId="0" borderId="14" xfId="0" applyNumberFormat="1" applyFont="1" applyBorder="1" applyAlignment="1">
      <alignment horizontal="center" vertical="center"/>
    </xf>
    <xf numFmtId="0" fontId="43" fillId="0" borderId="12" xfId="18" applyFont="1" applyBorder="1" applyAlignment="1">
      <alignment horizontal="center" vertical="center"/>
    </xf>
    <xf numFmtId="1" fontId="58" fillId="0" borderId="12" xfId="18" applyNumberFormat="1" applyFont="1" applyBorder="1" applyAlignment="1">
      <alignment horizontal="center"/>
    </xf>
    <xf numFmtId="0" fontId="58" fillId="0" borderId="12" xfId="18" applyFont="1" applyBorder="1" applyAlignment="1">
      <alignment horizontal="center"/>
    </xf>
    <xf numFmtId="1" fontId="61" fillId="0" borderId="12" xfId="18" applyNumberFormat="1" applyFont="1" applyBorder="1" applyAlignment="1">
      <alignment horizontal="center" vertical="center"/>
    </xf>
    <xf numFmtId="0" fontId="57" fillId="0" borderId="12" xfId="18" applyFont="1" applyBorder="1" applyAlignment="1">
      <alignment horizontal="center" vertical="center"/>
    </xf>
    <xf numFmtId="0" fontId="57" fillId="0" borderId="21" xfId="18" applyFont="1" applyBorder="1" applyAlignment="1">
      <alignment horizontal="center" vertical="center"/>
    </xf>
    <xf numFmtId="0" fontId="5" fillId="0" borderId="18" xfId="18" applyFont="1" applyBorder="1" applyAlignment="1">
      <alignment horizontal="center" vertical="center"/>
    </xf>
    <xf numFmtId="0" fontId="5" fillId="0" borderId="48" xfId="18" applyFont="1" applyBorder="1" applyAlignment="1">
      <alignment horizontal="center" vertical="center"/>
    </xf>
    <xf numFmtId="0" fontId="43" fillId="0" borderId="31" xfId="18" applyFont="1" applyBorder="1" applyAlignment="1">
      <alignment horizontal="center" vertical="center"/>
    </xf>
    <xf numFmtId="1" fontId="43" fillId="0" borderId="18" xfId="18" applyNumberFormat="1" applyFont="1" applyBorder="1" applyAlignment="1">
      <alignment horizontal="center" vertical="center"/>
    </xf>
    <xf numFmtId="49" fontId="55" fillId="0" borderId="18" xfId="18" applyNumberFormat="1" applyFont="1" applyBorder="1" applyAlignment="1">
      <alignment horizontal="center" vertical="center" shrinkToFit="1"/>
    </xf>
    <xf numFmtId="49" fontId="14" fillId="0" borderId="30" xfId="18" applyNumberFormat="1" applyFont="1" applyBorder="1" applyAlignment="1">
      <alignment horizontal="center" vertical="center" shrinkToFit="1"/>
    </xf>
    <xf numFmtId="0" fontId="55" fillId="0" borderId="31" xfId="18" applyFont="1" applyBorder="1" applyAlignment="1">
      <alignment horizontal="center"/>
    </xf>
    <xf numFmtId="1" fontId="14" fillId="0" borderId="48" xfId="18" applyNumberFormat="1" applyFont="1" applyBorder="1" applyAlignment="1">
      <alignment horizontal="center" vertical="center"/>
    </xf>
    <xf numFmtId="1" fontId="58" fillId="0" borderId="44" xfId="18" applyNumberFormat="1" applyFont="1" applyBorder="1" applyAlignment="1">
      <alignment horizontal="center"/>
    </xf>
    <xf numFmtId="0" fontId="58" fillId="0" borderId="44" xfId="18" applyFont="1" applyBorder="1" applyAlignment="1">
      <alignment horizontal="center"/>
    </xf>
    <xf numFmtId="1" fontId="14" fillId="0" borderId="10" xfId="18" applyNumberFormat="1" applyFont="1" applyBorder="1" applyAlignment="1">
      <alignment horizontal="center" vertical="center"/>
    </xf>
    <xf numFmtId="1" fontId="14" fillId="0" borderId="40" xfId="18" applyNumberFormat="1" applyFont="1" applyBorder="1" applyAlignment="1">
      <alignment horizontal="center" vertical="center"/>
    </xf>
    <xf numFmtId="49" fontId="3" fillId="0" borderId="29" xfId="0" applyNumberFormat="1" applyFont="1" applyBorder="1" applyAlignment="1">
      <alignment horizontal="left" vertical="center"/>
    </xf>
    <xf numFmtId="1" fontId="13" fillId="0" borderId="63" xfId="0" applyNumberFormat="1" applyFont="1" applyBorder="1" applyAlignment="1">
      <alignment horizontal="center" vertical="center"/>
    </xf>
    <xf numFmtId="49" fontId="41" fillId="0" borderId="18" xfId="0" applyNumberFormat="1" applyFont="1" applyBorder="1" applyAlignment="1">
      <alignment horizontal="center" vertical="center" shrinkToFit="1"/>
    </xf>
    <xf numFmtId="1" fontId="49" fillId="0" borderId="18" xfId="0" applyNumberFormat="1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0" fontId="117" fillId="0" borderId="31" xfId="0" applyFont="1" applyBorder="1" applyAlignment="1">
      <alignment vertical="top" wrapText="1"/>
    </xf>
    <xf numFmtId="0" fontId="3" fillId="0" borderId="18" xfId="18" applyFont="1" applyBorder="1" applyAlignment="1">
      <alignment horizontal="left" vertical="center"/>
    </xf>
    <xf numFmtId="0" fontId="104" fillId="0" borderId="38" xfId="18" applyFont="1" applyBorder="1"/>
    <xf numFmtId="0" fontId="90" fillId="0" borderId="23" xfId="18" applyFont="1" applyBorder="1" applyAlignment="1">
      <alignment horizontal="center" vertical="center"/>
    </xf>
    <xf numFmtId="49" fontId="90" fillId="0" borderId="23" xfId="0" applyNumberFormat="1" applyFont="1" applyBorder="1" applyAlignment="1">
      <alignment horizontal="center" vertical="center" shrinkToFit="1"/>
    </xf>
    <xf numFmtId="49" fontId="90" fillId="0" borderId="24" xfId="0" applyNumberFormat="1" applyFont="1" applyBorder="1" applyAlignment="1">
      <alignment horizontal="center" vertical="center" shrinkToFit="1"/>
    </xf>
    <xf numFmtId="49" fontId="107" fillId="0" borderId="29" xfId="0" applyNumberFormat="1" applyFont="1" applyBorder="1" applyAlignment="1">
      <alignment horizontal="left" vertical="top" wrapText="1" shrinkToFit="1"/>
    </xf>
    <xf numFmtId="0" fontId="125" fillId="0" borderId="33" xfId="18" applyFont="1" applyBorder="1"/>
    <xf numFmtId="49" fontId="3" fillId="0" borderId="40" xfId="18" applyNumberFormat="1" applyFont="1" applyBorder="1" applyAlignment="1">
      <alignment horizontal="center" vertical="center" shrinkToFit="1"/>
    </xf>
    <xf numFmtId="49" fontId="3" fillId="0" borderId="32" xfId="18" applyNumberFormat="1" applyFont="1" applyBorder="1" applyAlignment="1">
      <alignment horizontal="center" vertical="center" shrinkToFit="1"/>
    </xf>
    <xf numFmtId="0" fontId="91" fillId="0" borderId="38" xfId="0" applyFont="1" applyBorder="1" applyAlignment="1">
      <alignment horizontal="center"/>
    </xf>
    <xf numFmtId="0" fontId="91" fillId="0" borderId="23" xfId="0" applyFont="1" applyBorder="1" applyAlignment="1">
      <alignment horizontal="center"/>
    </xf>
    <xf numFmtId="0" fontId="89" fillId="0" borderId="23" xfId="0" applyFont="1" applyBorder="1" applyAlignment="1">
      <alignment horizontal="center" vertical="center"/>
    </xf>
    <xf numFmtId="0" fontId="90" fillId="0" borderId="23" xfId="0" applyFont="1" applyBorder="1" applyAlignment="1">
      <alignment horizontal="center" vertical="center"/>
    </xf>
    <xf numFmtId="0" fontId="90" fillId="0" borderId="23" xfId="0" applyFont="1" applyBorder="1" applyAlignment="1">
      <alignment vertical="center"/>
    </xf>
    <xf numFmtId="1" fontId="90" fillId="0" borderId="23" xfId="0" applyNumberFormat="1" applyFont="1" applyBorder="1" applyAlignment="1">
      <alignment horizontal="center" vertical="center"/>
    </xf>
    <xf numFmtId="1" fontId="90" fillId="0" borderId="24" xfId="0" applyNumberFormat="1" applyFont="1" applyBorder="1" applyAlignment="1">
      <alignment horizontal="center" vertical="center"/>
    </xf>
    <xf numFmtId="1" fontId="84" fillId="0" borderId="29" xfId="18" applyNumberFormat="1" applyFont="1" applyBorder="1" applyAlignment="1">
      <alignment horizontal="center" vertical="center"/>
    </xf>
    <xf numFmtId="1" fontId="96" fillId="0" borderId="12" xfId="18" applyNumberFormat="1" applyFont="1" applyBorder="1" applyAlignment="1">
      <alignment horizontal="center" vertical="center"/>
    </xf>
    <xf numFmtId="1" fontId="43" fillId="0" borderId="10" xfId="18" applyNumberFormat="1" applyFont="1" applyBorder="1" applyAlignment="1">
      <alignment horizontal="center"/>
    </xf>
    <xf numFmtId="49" fontId="41" fillId="0" borderId="30" xfId="0" applyNumberFormat="1" applyFont="1" applyBorder="1" applyAlignment="1">
      <alignment horizontal="center" vertical="center" shrinkToFit="1"/>
    </xf>
    <xf numFmtId="1" fontId="14" fillId="0" borderId="30" xfId="0" applyNumberFormat="1" applyFont="1" applyBorder="1" applyAlignment="1">
      <alignment horizontal="center" vertical="center" shrinkToFit="1"/>
    </xf>
    <xf numFmtId="0" fontId="58" fillId="0" borderId="23" xfId="18" applyFont="1" applyBorder="1" applyAlignment="1">
      <alignment horizontal="center"/>
    </xf>
    <xf numFmtId="1" fontId="58" fillId="0" borderId="23" xfId="18" applyNumberFormat="1" applyFont="1" applyBorder="1" applyAlignment="1">
      <alignment horizontal="center"/>
    </xf>
    <xf numFmtId="1" fontId="55" fillId="0" borderId="23" xfId="18" applyNumberFormat="1" applyFont="1" applyBorder="1" applyAlignment="1">
      <alignment horizontal="center" vertical="center"/>
    </xf>
    <xf numFmtId="1" fontId="55" fillId="0" borderId="24" xfId="18" applyNumberFormat="1" applyFont="1" applyBorder="1" applyAlignment="1">
      <alignment horizontal="center" vertical="center"/>
    </xf>
    <xf numFmtId="1" fontId="49" fillId="0" borderId="31" xfId="0" applyNumberFormat="1" applyFont="1" applyBorder="1" applyAlignment="1">
      <alignment horizontal="center" vertical="center"/>
    </xf>
    <xf numFmtId="1" fontId="127" fillId="0" borderId="18" xfId="0" applyNumberFormat="1" applyFont="1" applyBorder="1" applyAlignment="1">
      <alignment horizontal="center" vertical="center"/>
    </xf>
    <xf numFmtId="1" fontId="14" fillId="0" borderId="29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left" vertical="center" wrapText="1"/>
    </xf>
    <xf numFmtId="49" fontId="14" fillId="0" borderId="12" xfId="0" applyNumberFormat="1" applyFont="1" applyBorder="1" applyAlignment="1">
      <alignment horizontal="center" vertical="center" wrapText="1" shrinkToFit="1"/>
    </xf>
    <xf numFmtId="49" fontId="14" fillId="0" borderId="21" xfId="0" applyNumberFormat="1" applyFont="1" applyBorder="1" applyAlignment="1">
      <alignment horizontal="center" vertical="center" wrapText="1" shrinkToFit="1"/>
    </xf>
    <xf numFmtId="0" fontId="58" fillId="0" borderId="77" xfId="0" applyFont="1" applyBorder="1" applyAlignment="1">
      <alignment horizontal="center" vertical="center"/>
    </xf>
    <xf numFmtId="0" fontId="55" fillId="0" borderId="12" xfId="0" applyFont="1" applyBorder="1" applyAlignment="1">
      <alignment horizontal="center" vertical="center"/>
    </xf>
    <xf numFmtId="0" fontId="55" fillId="0" borderId="21" xfId="0" applyFont="1" applyBorder="1" applyAlignment="1">
      <alignment horizontal="center" vertical="center"/>
    </xf>
    <xf numFmtId="0" fontId="3" fillId="0" borderId="31" xfId="18" applyFont="1" applyBorder="1" applyAlignment="1">
      <alignment horizontal="left" vertical="center" wrapText="1"/>
    </xf>
    <xf numFmtId="49" fontId="3" fillId="0" borderId="48" xfId="18" applyNumberFormat="1" applyFont="1" applyBorder="1" applyAlignment="1">
      <alignment horizontal="center" vertical="center" wrapText="1" shrinkToFit="1"/>
    </xf>
    <xf numFmtId="0" fontId="43" fillId="0" borderId="50" xfId="18" applyFont="1" applyBorder="1" applyAlignment="1">
      <alignment horizontal="center" vertical="center"/>
    </xf>
    <xf numFmtId="49" fontId="49" fillId="0" borderId="31" xfId="0" applyNumberFormat="1" applyFont="1" applyBorder="1" applyAlignment="1">
      <alignment horizontal="left" vertical="center" wrapText="1"/>
    </xf>
    <xf numFmtId="1" fontId="61" fillId="0" borderId="18" xfId="18" applyNumberFormat="1" applyFont="1" applyBorder="1" applyAlignment="1">
      <alignment horizontal="center" vertical="center"/>
    </xf>
    <xf numFmtId="1" fontId="3" fillId="0" borderId="18" xfId="0" applyNumberFormat="1" applyFont="1" applyBorder="1" applyAlignment="1">
      <alignment horizontal="left" vertical="top" wrapText="1" shrinkToFit="1"/>
    </xf>
    <xf numFmtId="1" fontId="3" fillId="0" borderId="18" xfId="0" applyNumberFormat="1" applyFont="1" applyBorder="1" applyAlignment="1">
      <alignment horizontal="center" vertical="top" wrapText="1" shrinkToFit="1"/>
    </xf>
    <xf numFmtId="1" fontId="124" fillId="0" borderId="18" xfId="18" applyNumberFormat="1" applyFont="1" applyBorder="1" applyAlignment="1">
      <alignment horizontal="center"/>
    </xf>
    <xf numFmtId="49" fontId="3" fillId="0" borderId="18" xfId="18" applyNumberFormat="1" applyFont="1" applyBorder="1" applyAlignment="1">
      <alignment horizontal="center" vertical="top" wrapText="1" shrinkToFit="1"/>
    </xf>
    <xf numFmtId="49" fontId="3" fillId="0" borderId="18" xfId="0" applyNumberFormat="1" applyFont="1" applyBorder="1" applyAlignment="1">
      <alignment horizontal="left" vertical="top" wrapText="1" shrinkToFit="1"/>
    </xf>
    <xf numFmtId="49" fontId="3" fillId="0" borderId="18" xfId="0" applyNumberFormat="1" applyFont="1" applyBorder="1" applyAlignment="1">
      <alignment horizontal="center" vertical="top" wrapText="1" shrinkToFit="1"/>
    </xf>
    <xf numFmtId="1" fontId="14" fillId="0" borderId="19" xfId="0" applyNumberFormat="1" applyFont="1" applyBorder="1" applyAlignment="1">
      <alignment horizontal="center" vertical="center"/>
    </xf>
    <xf numFmtId="1" fontId="15" fillId="0" borderId="31" xfId="0" applyNumberFormat="1" applyFont="1" applyBorder="1" applyAlignment="1">
      <alignment horizontal="center" vertical="center"/>
    </xf>
    <xf numFmtId="1" fontId="15" fillId="0" borderId="25" xfId="0" applyNumberFormat="1" applyFont="1" applyBorder="1" applyAlignment="1">
      <alignment horizontal="left" vertical="center" shrinkToFit="1"/>
    </xf>
    <xf numFmtId="1" fontId="15" fillId="0" borderId="26" xfId="0" applyNumberFormat="1" applyFont="1" applyBorder="1" applyAlignment="1">
      <alignment horizontal="center" vertical="center" shrinkToFit="1"/>
    </xf>
    <xf numFmtId="1" fontId="15" fillId="0" borderId="27" xfId="0" applyNumberFormat="1" applyFont="1" applyBorder="1" applyAlignment="1">
      <alignment horizontal="center" vertical="center" shrinkToFit="1"/>
    </xf>
    <xf numFmtId="0" fontId="3" fillId="0" borderId="29" xfId="18" applyFont="1" applyBorder="1"/>
    <xf numFmtId="0" fontId="3" fillId="0" borderId="28" xfId="18" applyFont="1" applyBorder="1" applyAlignment="1">
      <alignment horizontal="center" vertical="center"/>
    </xf>
    <xf numFmtId="0" fontId="3" fillId="0" borderId="29" xfId="18" applyFont="1" applyBorder="1" applyAlignment="1">
      <alignment horizontal="center"/>
    </xf>
    <xf numFmtId="0" fontId="14" fillId="0" borderId="12" xfId="18" applyFont="1" applyBorder="1" applyAlignment="1">
      <alignment horizontal="center"/>
    </xf>
    <xf numFmtId="0" fontId="3" fillId="0" borderId="22" xfId="18" applyFont="1" applyBorder="1"/>
    <xf numFmtId="49" fontId="14" fillId="0" borderId="22" xfId="18" applyNumberFormat="1" applyFont="1" applyBorder="1" applyAlignment="1">
      <alignment horizontal="center" vertical="center" shrinkToFit="1"/>
    </xf>
    <xf numFmtId="49" fontId="14" fillId="0" borderId="22" xfId="18" applyNumberFormat="1" applyFont="1" applyBorder="1" applyAlignment="1">
      <alignment horizontal="center" vertical="center"/>
    </xf>
    <xf numFmtId="1" fontId="14" fillId="0" borderId="21" xfId="18" applyNumberFormat="1" applyFont="1" applyBorder="1" applyAlignment="1">
      <alignment horizontal="center" vertical="center"/>
    </xf>
    <xf numFmtId="1" fontId="14" fillId="0" borderId="55" xfId="18" applyNumberFormat="1" applyFont="1" applyBorder="1" applyAlignment="1">
      <alignment horizontal="center" vertical="center"/>
    </xf>
    <xf numFmtId="0" fontId="3" fillId="0" borderId="31" xfId="18" applyFont="1" applyBorder="1" applyAlignment="1">
      <alignment vertical="center"/>
    </xf>
    <xf numFmtId="0" fontId="3" fillId="0" borderId="35" xfId="18" applyFont="1" applyBorder="1" applyAlignment="1">
      <alignment horizontal="center" vertical="center"/>
    </xf>
    <xf numFmtId="0" fontId="3" fillId="0" borderId="18" xfId="18" applyFont="1" applyBorder="1"/>
    <xf numFmtId="0" fontId="116" fillId="0" borderId="18" xfId="0" applyFont="1" applyBorder="1"/>
    <xf numFmtId="49" fontId="16" fillId="0" borderId="25" xfId="18" applyNumberFormat="1" applyFont="1" applyBorder="1" applyAlignment="1">
      <alignment horizontal="left" vertical="center" shrinkToFit="1"/>
    </xf>
    <xf numFmtId="49" fontId="16" fillId="0" borderId="26" xfId="18" applyNumberFormat="1" applyFont="1" applyBorder="1" applyAlignment="1">
      <alignment horizontal="center" vertical="center" shrinkToFit="1"/>
    </xf>
    <xf numFmtId="49" fontId="16" fillId="0" borderId="26" xfId="18" applyNumberFormat="1" applyFont="1" applyBorder="1" applyAlignment="1">
      <alignment horizontal="center" vertical="center"/>
    </xf>
    <xf numFmtId="0" fontId="16" fillId="0" borderId="26" xfId="18" applyFont="1" applyBorder="1" applyAlignment="1">
      <alignment horizontal="center" vertical="center"/>
    </xf>
    <xf numFmtId="1" fontId="47" fillId="0" borderId="96" xfId="18" applyNumberFormat="1" applyFont="1" applyBorder="1" applyAlignment="1">
      <alignment horizontal="center" vertical="center"/>
    </xf>
    <xf numFmtId="0" fontId="86" fillId="0" borderId="0" xfId="18" applyFont="1" applyAlignment="1">
      <alignment horizontal="center" vertical="center"/>
    </xf>
    <xf numFmtId="0" fontId="14" fillId="0" borderId="22" xfId="18" applyFont="1" applyBorder="1" applyAlignment="1">
      <alignment horizontal="right" vertical="center"/>
    </xf>
    <xf numFmtId="0" fontId="14" fillId="0" borderId="35" xfId="18" applyFont="1" applyBorder="1" applyAlignment="1">
      <alignment horizontal="right" vertical="center"/>
    </xf>
    <xf numFmtId="0" fontId="3" fillId="0" borderId="44" xfId="18" applyFont="1" applyBorder="1"/>
    <xf numFmtId="49" fontId="14" fillId="0" borderId="44" xfId="18" applyNumberFormat="1" applyFont="1" applyBorder="1" applyAlignment="1">
      <alignment horizontal="center" vertical="center"/>
    </xf>
    <xf numFmtId="0" fontId="3" fillId="0" borderId="44" xfId="18" applyFont="1" applyBorder="1" applyAlignment="1">
      <alignment horizontal="right"/>
    </xf>
    <xf numFmtId="0" fontId="3" fillId="0" borderId="45" xfId="18" applyFont="1" applyBorder="1" applyAlignment="1">
      <alignment horizontal="right"/>
    </xf>
    <xf numFmtId="1" fontId="3" fillId="0" borderId="10" xfId="18" applyNumberFormat="1" applyFont="1" applyBorder="1" applyAlignment="1">
      <alignment horizontal="center"/>
    </xf>
    <xf numFmtId="1" fontId="3" fillId="0" borderId="40" xfId="18" applyNumberFormat="1" applyFont="1" applyBorder="1" applyAlignment="1">
      <alignment horizontal="center"/>
    </xf>
    <xf numFmtId="49" fontId="5" fillId="0" borderId="25" xfId="18" applyNumberFormat="1" applyFont="1" applyBorder="1" applyAlignment="1">
      <alignment shrinkToFit="1"/>
    </xf>
    <xf numFmtId="49" fontId="5" fillId="0" borderId="26" xfId="18" applyNumberFormat="1" applyFont="1" applyBorder="1" applyAlignment="1">
      <alignment horizontal="center" vertical="center"/>
    </xf>
    <xf numFmtId="49" fontId="5" fillId="0" borderId="26" xfId="18" applyNumberFormat="1" applyFont="1" applyBorder="1" applyAlignment="1">
      <alignment horizontal="center" vertical="center" shrinkToFit="1"/>
    </xf>
    <xf numFmtId="1" fontId="5" fillId="0" borderId="26" xfId="18" applyNumberFormat="1" applyFont="1" applyBorder="1" applyAlignment="1">
      <alignment horizontal="center" vertical="center"/>
    </xf>
    <xf numFmtId="1" fontId="5" fillId="0" borderId="96" xfId="18" applyNumberFormat="1" applyFont="1" applyBorder="1" applyAlignment="1">
      <alignment horizontal="center" vertical="center"/>
    </xf>
    <xf numFmtId="49" fontId="5" fillId="0" borderId="22" xfId="18" applyNumberFormat="1" applyFont="1" applyBorder="1" applyAlignment="1">
      <alignment shrinkToFit="1"/>
    </xf>
    <xf numFmtId="49" fontId="5" fillId="0" borderId="22" xfId="18" applyNumberFormat="1" applyFont="1" applyBorder="1" applyAlignment="1">
      <alignment horizontal="center" vertical="center" shrinkToFit="1"/>
    </xf>
    <xf numFmtId="49" fontId="5" fillId="0" borderId="22" xfId="18" applyNumberFormat="1" applyFont="1" applyBorder="1" applyAlignment="1">
      <alignment horizontal="center" vertical="center"/>
    </xf>
    <xf numFmtId="1" fontId="5" fillId="0" borderId="22" xfId="18" applyNumberFormat="1" applyFont="1" applyBorder="1" applyAlignment="1">
      <alignment horizontal="center"/>
    </xf>
    <xf numFmtId="1" fontId="45" fillId="0" borderId="37" xfId="18" applyNumberFormat="1" applyFont="1" applyBorder="1" applyAlignment="1">
      <alignment horizontal="right"/>
    </xf>
    <xf numFmtId="0" fontId="54" fillId="0" borderId="44" xfId="18" applyFont="1" applyBorder="1" applyAlignment="1">
      <alignment horizontal="center" vertical="center"/>
    </xf>
    <xf numFmtId="1" fontId="45" fillId="0" borderId="44" xfId="18" applyNumberFormat="1" applyFont="1" applyBorder="1" applyAlignment="1">
      <alignment horizontal="center" vertical="center"/>
    </xf>
    <xf numFmtId="49" fontId="86" fillId="0" borderId="61" xfId="18" applyNumberFormat="1" applyFont="1" applyBorder="1" applyAlignment="1">
      <alignment wrapText="1" shrinkToFit="1"/>
    </xf>
    <xf numFmtId="0" fontId="86" fillId="0" borderId="15" xfId="18" applyFont="1" applyBorder="1" applyAlignment="1">
      <alignment horizontal="center"/>
    </xf>
    <xf numFmtId="49" fontId="86" fillId="0" borderId="15" xfId="18" applyNumberFormat="1" applyFont="1" applyBorder="1" applyAlignment="1">
      <alignment horizontal="center"/>
    </xf>
    <xf numFmtId="0" fontId="86" fillId="0" borderId="15" xfId="18" applyFont="1" applyBorder="1" applyAlignment="1">
      <alignment horizontal="center" wrapText="1"/>
    </xf>
    <xf numFmtId="0" fontId="45" fillId="0" borderId="49" xfId="18" applyFont="1" applyBorder="1" applyAlignment="1">
      <alignment wrapText="1"/>
    </xf>
    <xf numFmtId="49" fontId="45" fillId="0" borderId="22" xfId="18" applyNumberFormat="1" applyFont="1" applyBorder="1" applyAlignment="1">
      <alignment horizontal="center" wrapText="1"/>
    </xf>
    <xf numFmtId="49" fontId="90" fillId="0" borderId="31" xfId="0" applyNumberFormat="1" applyFont="1" applyBorder="1" applyAlignment="1">
      <alignment horizontal="left" vertical="center" shrinkToFit="1"/>
    </xf>
    <xf numFmtId="49" fontId="90" fillId="0" borderId="30" xfId="0" applyNumberFormat="1" applyFont="1" applyBorder="1" applyAlignment="1">
      <alignment horizontal="center" vertical="center" shrinkToFit="1"/>
    </xf>
    <xf numFmtId="1" fontId="90" fillId="0" borderId="31" xfId="0" applyNumberFormat="1" applyFont="1" applyBorder="1" applyAlignment="1">
      <alignment horizontal="center" vertical="center"/>
    </xf>
    <xf numFmtId="0" fontId="45" fillId="0" borderId="50" xfId="18" applyFont="1" applyBorder="1" applyAlignment="1">
      <alignment wrapText="1"/>
    </xf>
    <xf numFmtId="49" fontId="45" fillId="0" borderId="18" xfId="18" applyNumberFormat="1" applyFont="1" applyBorder="1" applyAlignment="1">
      <alignment horizontal="center" wrapText="1"/>
    </xf>
    <xf numFmtId="0" fontId="93" fillId="0" borderId="74" xfId="18" applyFont="1" applyBorder="1" applyAlignment="1">
      <alignment wrapText="1"/>
    </xf>
    <xf numFmtId="0" fontId="93" fillId="0" borderId="44" xfId="18" applyFont="1" applyBorder="1" applyAlignment="1">
      <alignment horizontal="center"/>
    </xf>
    <xf numFmtId="49" fontId="93" fillId="0" borderId="44" xfId="18" applyNumberFormat="1" applyFont="1" applyBorder="1" applyAlignment="1">
      <alignment horizontal="center" wrapText="1"/>
    </xf>
    <xf numFmtId="0" fontId="93" fillId="0" borderId="44" xfId="18" applyFont="1" applyBorder="1" applyAlignment="1">
      <alignment horizontal="center" wrapText="1"/>
    </xf>
    <xf numFmtId="0" fontId="93" fillId="0" borderId="44" xfId="18" applyFont="1" applyBorder="1" applyAlignment="1">
      <alignment horizontal="right"/>
    </xf>
    <xf numFmtId="0" fontId="93" fillId="0" borderId="44" xfId="18" applyFont="1" applyBorder="1"/>
    <xf numFmtId="49" fontId="86" fillId="0" borderId="25" xfId="18" applyNumberFormat="1" applyFont="1" applyBorder="1" applyAlignment="1">
      <alignment wrapText="1" shrinkToFit="1"/>
    </xf>
    <xf numFmtId="49" fontId="86" fillId="0" borderId="26" xfId="18" applyNumberFormat="1" applyFont="1" applyBorder="1" applyAlignment="1">
      <alignment horizontal="center"/>
    </xf>
    <xf numFmtId="49" fontId="45" fillId="0" borderId="49" xfId="18" applyNumberFormat="1" applyFont="1" applyBorder="1" applyAlignment="1">
      <alignment wrapText="1" shrinkToFit="1"/>
    </xf>
    <xf numFmtId="49" fontId="45" fillId="0" borderId="22" xfId="18" applyNumberFormat="1" applyFont="1" applyBorder="1" applyAlignment="1">
      <alignment horizontal="center" shrinkToFit="1"/>
    </xf>
    <xf numFmtId="0" fontId="45" fillId="0" borderId="22" xfId="18" applyFont="1" applyBorder="1" applyAlignment="1">
      <alignment horizontal="center" shrinkToFit="1"/>
    </xf>
    <xf numFmtId="49" fontId="86" fillId="0" borderId="50" xfId="18" applyNumberFormat="1" applyFont="1" applyBorder="1" applyAlignment="1">
      <alignment vertical="center" wrapText="1" shrinkToFit="1"/>
    </xf>
    <xf numFmtId="0" fontId="45" fillId="0" borderId="18" xfId="18" applyFont="1" applyBorder="1" applyAlignment="1">
      <alignment vertical="center"/>
    </xf>
    <xf numFmtId="1" fontId="51" fillId="0" borderId="18" xfId="18" applyNumberFormat="1" applyFont="1" applyBorder="1" applyAlignment="1">
      <alignment horizontal="center" vertical="center"/>
    </xf>
    <xf numFmtId="0" fontId="86" fillId="0" borderId="50" xfId="18" applyFont="1" applyBorder="1" applyAlignment="1">
      <alignment vertical="center" wrapText="1"/>
    </xf>
    <xf numFmtId="0" fontId="45" fillId="0" borderId="18" xfId="18" applyFont="1" applyBorder="1" applyAlignment="1">
      <alignment horizontal="center" vertical="center" wrapText="1"/>
    </xf>
    <xf numFmtId="3" fontId="51" fillId="0" borderId="18" xfId="18" applyNumberFormat="1" applyFont="1" applyBorder="1" applyAlignment="1">
      <alignment horizontal="center" vertical="center"/>
    </xf>
    <xf numFmtId="0" fontId="84" fillId="0" borderId="31" xfId="18" applyFont="1" applyBorder="1" applyAlignment="1">
      <alignment vertical="center"/>
    </xf>
    <xf numFmtId="1" fontId="3" fillId="0" borderId="18" xfId="18" applyNumberFormat="1" applyFont="1" applyBorder="1" applyAlignment="1">
      <alignment horizontal="center" vertical="center" shrinkToFit="1"/>
    </xf>
    <xf numFmtId="1" fontId="3" fillId="0" borderId="48" xfId="18" applyNumberFormat="1" applyFont="1" applyBorder="1" applyAlignment="1">
      <alignment horizontal="center" vertical="center" shrinkToFit="1"/>
    </xf>
    <xf numFmtId="1" fontId="39" fillId="0" borderId="50" xfId="18" applyNumberFormat="1" applyFont="1" applyBorder="1" applyAlignment="1">
      <alignment horizontal="center"/>
    </xf>
    <xf numFmtId="1" fontId="39" fillId="0" borderId="18" xfId="18" applyNumberFormat="1" applyFont="1" applyBorder="1" applyAlignment="1">
      <alignment horizontal="center"/>
    </xf>
    <xf numFmtId="1" fontId="15" fillId="0" borderId="30" xfId="0" applyNumberFormat="1" applyFont="1" applyBorder="1" applyAlignment="1">
      <alignment horizontal="center" vertical="center"/>
    </xf>
    <xf numFmtId="49" fontId="3" fillId="0" borderId="31" xfId="18" applyNumberFormat="1" applyFont="1" applyBorder="1" applyAlignment="1">
      <alignment shrinkToFit="1"/>
    </xf>
    <xf numFmtId="0" fontId="14" fillId="0" borderId="14" xfId="18" applyFont="1" applyBorder="1" applyAlignment="1">
      <alignment horizontal="left" vertical="center" wrapText="1"/>
    </xf>
    <xf numFmtId="49" fontId="3" fillId="0" borderId="14" xfId="18" applyNumberFormat="1" applyFont="1" applyBorder="1" applyAlignment="1">
      <alignment shrinkToFit="1"/>
    </xf>
    <xf numFmtId="0" fontId="13" fillId="0" borderId="0" xfId="18" applyFont="1" applyAlignment="1">
      <alignment horizontal="left"/>
    </xf>
    <xf numFmtId="0" fontId="13" fillId="0" borderId="0" xfId="18" applyFont="1" applyAlignment="1">
      <alignment horizontal="right"/>
    </xf>
    <xf numFmtId="0" fontId="45" fillId="0" borderId="22" xfId="18" applyFont="1" applyBorder="1" applyAlignment="1">
      <alignment horizontal="center" vertical="center"/>
    </xf>
    <xf numFmtId="1" fontId="45" fillId="0" borderId="55" xfId="18" applyNumberFormat="1" applyFont="1" applyBorder="1" applyAlignment="1">
      <alignment horizontal="center" vertical="center"/>
    </xf>
    <xf numFmtId="0" fontId="47" fillId="0" borderId="12" xfId="18" applyFont="1" applyBorder="1" applyAlignment="1">
      <alignment horizontal="center"/>
    </xf>
    <xf numFmtId="1" fontId="47" fillId="0" borderId="12" xfId="18" applyNumberFormat="1" applyFont="1" applyBorder="1" applyAlignment="1">
      <alignment horizontal="center"/>
    </xf>
    <xf numFmtId="0" fontId="3" fillId="0" borderId="17" xfId="18" applyFont="1" applyBorder="1" applyAlignment="1">
      <alignment horizontal="center"/>
    </xf>
    <xf numFmtId="0" fontId="47" fillId="0" borderId="18" xfId="18" applyFont="1" applyBorder="1" applyAlignment="1">
      <alignment horizontal="center"/>
    </xf>
    <xf numFmtId="0" fontId="43" fillId="0" borderId="50" xfId="18" applyFont="1" applyBorder="1" applyAlignment="1">
      <alignment horizontal="center" wrapText="1"/>
    </xf>
    <xf numFmtId="0" fontId="107" fillId="0" borderId="48" xfId="29" applyFont="1" applyBorder="1" applyAlignment="1">
      <alignment horizontal="left" vertical="center" wrapText="1"/>
    </xf>
    <xf numFmtId="1" fontId="53" fillId="0" borderId="18" xfId="0" applyNumberFormat="1" applyFont="1" applyBorder="1" applyAlignment="1">
      <alignment horizontal="center" vertical="center"/>
    </xf>
    <xf numFmtId="0" fontId="3" fillId="0" borderId="29" xfId="18" applyFont="1" applyBorder="1" applyAlignment="1">
      <alignment horizontal="center" vertical="center"/>
    </xf>
    <xf numFmtId="0" fontId="45" fillId="0" borderId="28" xfId="0" applyFont="1" applyBorder="1" applyAlignment="1">
      <alignment horizontal="center" vertical="center"/>
    </xf>
    <xf numFmtId="0" fontId="84" fillId="0" borderId="30" xfId="18" applyFont="1" applyBorder="1" applyAlignment="1">
      <alignment horizontal="center" vertical="center"/>
    </xf>
    <xf numFmtId="1" fontId="45" fillId="0" borderId="50" xfId="18" applyNumberFormat="1" applyFont="1" applyBorder="1" applyAlignment="1">
      <alignment horizontal="center" vertical="center"/>
    </xf>
    <xf numFmtId="0" fontId="94" fillId="0" borderId="18" xfId="0" applyFont="1" applyBorder="1" applyAlignment="1">
      <alignment horizontal="right" vertical="center"/>
    </xf>
    <xf numFmtId="1" fontId="94" fillId="0" borderId="18" xfId="0" applyNumberFormat="1" applyFont="1" applyBorder="1" applyAlignment="1">
      <alignment horizontal="right" vertical="center"/>
    </xf>
    <xf numFmtId="1" fontId="94" fillId="0" borderId="48" xfId="0" applyNumberFormat="1" applyFont="1" applyBorder="1" applyAlignment="1">
      <alignment horizontal="right" vertical="center"/>
    </xf>
    <xf numFmtId="0" fontId="43" fillId="0" borderId="33" xfId="0" applyFont="1" applyBorder="1" applyAlignment="1">
      <alignment horizontal="center" vertical="center"/>
    </xf>
    <xf numFmtId="0" fontId="54" fillId="0" borderId="18" xfId="18" applyFont="1" applyBorder="1" applyAlignment="1">
      <alignment vertical="center"/>
    </xf>
    <xf numFmtId="0" fontId="54" fillId="0" borderId="31" xfId="18" applyFont="1" applyBorder="1" applyAlignment="1">
      <alignment vertical="center"/>
    </xf>
    <xf numFmtId="0" fontId="54" fillId="0" borderId="50" xfId="18" applyFont="1" applyBorder="1" applyAlignment="1">
      <alignment vertical="center"/>
    </xf>
    <xf numFmtId="1" fontId="14" fillId="0" borderId="50" xfId="18" applyNumberFormat="1" applyFont="1" applyBorder="1" applyAlignment="1">
      <alignment horizontal="center" vertical="center"/>
    </xf>
    <xf numFmtId="0" fontId="3" fillId="0" borderId="11" xfId="18" applyFont="1" applyBorder="1" applyAlignment="1">
      <alignment horizontal="center"/>
    </xf>
    <xf numFmtId="49" fontId="16" fillId="0" borderId="38" xfId="18" applyNumberFormat="1" applyFont="1" applyBorder="1" applyAlignment="1">
      <alignment shrinkToFit="1"/>
    </xf>
    <xf numFmtId="0" fontId="54" fillId="0" borderId="48" xfId="18" applyFont="1" applyBorder="1" applyAlignment="1">
      <alignment horizontal="center" vertical="center"/>
    </xf>
    <xf numFmtId="1" fontId="45" fillId="0" borderId="76" xfId="18" applyNumberFormat="1" applyFont="1" applyBorder="1"/>
    <xf numFmtId="1" fontId="94" fillId="0" borderId="48" xfId="18" applyNumberFormat="1" applyFont="1" applyBorder="1" applyAlignment="1">
      <alignment horizontal="center" vertical="center"/>
    </xf>
    <xf numFmtId="1" fontId="45" fillId="0" borderId="58" xfId="18" applyNumberFormat="1" applyFont="1" applyBorder="1" applyAlignment="1">
      <alignment horizontal="center"/>
    </xf>
    <xf numFmtId="1" fontId="94" fillId="0" borderId="40" xfId="18" applyNumberFormat="1" applyFont="1" applyBorder="1" applyAlignment="1">
      <alignment horizontal="center" vertical="center"/>
    </xf>
    <xf numFmtId="1" fontId="45" fillId="0" borderId="36" xfId="18" applyNumberFormat="1" applyFont="1" applyBorder="1" applyAlignment="1">
      <alignment horizontal="center" vertical="center"/>
    </xf>
    <xf numFmtId="1" fontId="119" fillId="0" borderId="31" xfId="18" applyNumberFormat="1" applyFont="1" applyBorder="1" applyAlignment="1">
      <alignment horizontal="center" vertical="center"/>
    </xf>
    <xf numFmtId="0" fontId="41" fillId="0" borderId="31" xfId="18" applyFont="1" applyBorder="1" applyAlignment="1">
      <alignment horizontal="center" vertical="center"/>
    </xf>
    <xf numFmtId="0" fontId="120" fillId="0" borderId="30" xfId="18" applyFont="1" applyBorder="1" applyAlignment="1">
      <alignment horizontal="center"/>
    </xf>
    <xf numFmtId="0" fontId="119" fillId="0" borderId="30" xfId="18" applyFont="1" applyBorder="1" applyAlignment="1">
      <alignment horizontal="center"/>
    </xf>
    <xf numFmtId="49" fontId="119" fillId="0" borderId="62" xfId="18" applyNumberFormat="1" applyFont="1" applyBorder="1" applyAlignment="1">
      <alignment horizontal="center" vertical="center" shrinkToFit="1"/>
    </xf>
    <xf numFmtId="1" fontId="88" fillId="0" borderId="47" xfId="18" applyNumberFormat="1" applyFont="1" applyBorder="1" applyAlignment="1">
      <alignment horizontal="center" vertical="center"/>
    </xf>
    <xf numFmtId="1" fontId="121" fillId="0" borderId="47" xfId="18" applyNumberFormat="1" applyFont="1" applyBorder="1" applyAlignment="1">
      <alignment horizontal="center" vertical="center"/>
    </xf>
    <xf numFmtId="1" fontId="121" fillId="0" borderId="63" xfId="18" applyNumberFormat="1" applyFont="1" applyBorder="1" applyAlignment="1">
      <alignment horizontal="center" vertical="center"/>
    </xf>
    <xf numFmtId="1" fontId="38" fillId="0" borderId="18" xfId="18" applyNumberFormat="1" applyBorder="1" applyAlignment="1">
      <alignment horizontal="center"/>
    </xf>
    <xf numFmtId="1" fontId="96" fillId="0" borderId="25" xfId="18" applyNumberFormat="1" applyFont="1" applyBorder="1" applyAlignment="1">
      <alignment horizontal="center" vertical="center"/>
    </xf>
    <xf numFmtId="1" fontId="96" fillId="0" borderId="57" xfId="18" applyNumberFormat="1" applyFont="1" applyBorder="1" applyAlignment="1">
      <alignment horizontal="center" vertical="center"/>
    </xf>
    <xf numFmtId="1" fontId="96" fillId="0" borderId="58" xfId="18" applyNumberFormat="1" applyFont="1" applyBorder="1" applyAlignment="1">
      <alignment horizontal="center" vertical="center"/>
    </xf>
    <xf numFmtId="0" fontId="95" fillId="0" borderId="50" xfId="18" applyFont="1" applyBorder="1" applyAlignment="1">
      <alignment horizontal="center" vertical="center" wrapText="1"/>
    </xf>
    <xf numFmtId="0" fontId="55" fillId="0" borderId="50" xfId="18" applyFont="1" applyBorder="1" applyAlignment="1">
      <alignment horizontal="center"/>
    </xf>
    <xf numFmtId="1" fontId="49" fillId="0" borderId="50" xfId="0" applyNumberFormat="1" applyFont="1" applyBorder="1" applyAlignment="1">
      <alignment horizontal="center" vertical="center"/>
    </xf>
    <xf numFmtId="1" fontId="43" fillId="0" borderId="50" xfId="0" applyNumberFormat="1" applyFont="1" applyBorder="1" applyAlignment="1">
      <alignment horizontal="center" vertical="center"/>
    </xf>
    <xf numFmtId="1" fontId="16" fillId="0" borderId="11" xfId="0" applyNumberFormat="1" applyFont="1" applyBorder="1" applyAlignment="1">
      <alignment horizontal="center" vertical="center"/>
    </xf>
    <xf numFmtId="0" fontId="58" fillId="0" borderId="19" xfId="18" applyFont="1" applyBorder="1" applyAlignment="1">
      <alignment horizontal="center"/>
    </xf>
    <xf numFmtId="1" fontId="15" fillId="0" borderId="77" xfId="0" applyNumberFormat="1" applyFont="1" applyBorder="1" applyAlignment="1">
      <alignment horizontal="center" vertical="center"/>
    </xf>
    <xf numFmtId="1" fontId="15" fillId="0" borderId="11" xfId="0" applyNumberFormat="1" applyFont="1" applyBorder="1" applyAlignment="1">
      <alignment horizontal="center" vertical="center"/>
    </xf>
    <xf numFmtId="1" fontId="15" fillId="0" borderId="18" xfId="0" applyNumberFormat="1" applyFont="1" applyBorder="1" applyAlignment="1">
      <alignment horizontal="center" vertical="center" shrinkToFit="1"/>
    </xf>
    <xf numFmtId="0" fontId="3" fillId="0" borderId="46" xfId="0" applyFont="1" applyBorder="1"/>
    <xf numFmtId="49" fontId="3" fillId="0" borderId="44" xfId="18" applyNumberFormat="1" applyFont="1" applyBorder="1" applyAlignment="1">
      <alignment horizontal="center" vertical="center" shrinkToFit="1"/>
    </xf>
    <xf numFmtId="49" fontId="3" fillId="0" borderId="45" xfId="18" applyNumberFormat="1" applyFont="1" applyBorder="1" applyAlignment="1">
      <alignment horizontal="center" vertical="center" shrinkToFit="1"/>
    </xf>
    <xf numFmtId="49" fontId="14" fillId="0" borderId="48" xfId="18" applyNumberFormat="1" applyFont="1" applyBorder="1" applyAlignment="1">
      <alignment horizontal="center" vertical="center" shrinkToFit="1"/>
    </xf>
    <xf numFmtId="1" fontId="15" fillId="0" borderId="31" xfId="0" applyNumberFormat="1" applyFont="1" applyBorder="1" applyAlignment="1">
      <alignment horizontal="left" vertical="center" shrinkToFit="1"/>
    </xf>
    <xf numFmtId="49" fontId="41" fillId="0" borderId="48" xfId="0" applyNumberFormat="1" applyFont="1" applyBorder="1" applyAlignment="1">
      <alignment horizontal="center" vertical="center" shrinkToFit="1"/>
    </xf>
    <xf numFmtId="49" fontId="3" fillId="0" borderId="48" xfId="18" applyNumberFormat="1" applyFont="1" applyBorder="1" applyAlignment="1">
      <alignment horizontal="center" vertical="top" wrapText="1" shrinkToFit="1"/>
    </xf>
    <xf numFmtId="1" fontId="15" fillId="0" borderId="48" xfId="0" applyNumberFormat="1" applyFont="1" applyBorder="1" applyAlignment="1">
      <alignment horizontal="center" vertical="center" shrinkToFit="1"/>
    </xf>
    <xf numFmtId="1" fontId="15" fillId="0" borderId="33" xfId="0" applyNumberFormat="1" applyFont="1" applyBorder="1" applyAlignment="1">
      <alignment horizontal="left" vertical="center" shrinkToFit="1"/>
    </xf>
    <xf numFmtId="1" fontId="15" fillId="0" borderId="40" xfId="0" applyNumberFormat="1" applyFont="1" applyBorder="1" applyAlignment="1">
      <alignment horizontal="center" vertical="center" shrinkToFit="1"/>
    </xf>
    <xf numFmtId="0" fontId="64" fillId="0" borderId="46" xfId="18" applyFont="1" applyBorder="1"/>
    <xf numFmtId="49" fontId="55" fillId="0" borderId="44" xfId="18" applyNumberFormat="1" applyFont="1" applyBorder="1" applyAlignment="1">
      <alignment horizontal="center" vertical="center" shrinkToFit="1"/>
    </xf>
    <xf numFmtId="49" fontId="55" fillId="0" borderId="59" xfId="18" applyNumberFormat="1" applyFont="1" applyBorder="1" applyAlignment="1">
      <alignment horizontal="center" vertical="center" shrinkToFit="1"/>
    </xf>
    <xf numFmtId="0" fontId="3" fillId="0" borderId="43" xfId="0" applyFont="1" applyBorder="1"/>
    <xf numFmtId="1" fontId="14" fillId="0" borderId="22" xfId="0" applyNumberFormat="1" applyFont="1" applyBorder="1" applyAlignment="1">
      <alignment horizontal="center" vertical="center" shrinkToFit="1"/>
    </xf>
    <xf numFmtId="1" fontId="15" fillId="0" borderId="22" xfId="0" applyNumberFormat="1" applyFont="1" applyBorder="1" applyAlignment="1">
      <alignment horizontal="center" vertical="center" shrinkToFit="1"/>
    </xf>
    <xf numFmtId="1" fontId="15" fillId="0" borderId="55" xfId="0" applyNumberFormat="1" applyFont="1" applyBorder="1" applyAlignment="1">
      <alignment horizontal="center" vertical="center" shrinkToFit="1"/>
    </xf>
    <xf numFmtId="1" fontId="15" fillId="0" borderId="37" xfId="0" applyNumberFormat="1" applyFont="1" applyBorder="1" applyAlignment="1">
      <alignment horizontal="center" vertical="center" shrinkToFit="1"/>
    </xf>
    <xf numFmtId="0" fontId="3" fillId="0" borderId="46" xfId="18" applyFont="1" applyBorder="1"/>
    <xf numFmtId="0" fontId="3" fillId="0" borderId="59" xfId="18" applyFont="1" applyBorder="1" applyAlignment="1">
      <alignment horizontal="center"/>
    </xf>
    <xf numFmtId="1" fontId="3" fillId="0" borderId="74" xfId="0" applyNumberFormat="1" applyFont="1" applyBorder="1" applyAlignment="1">
      <alignment horizontal="center" vertical="center"/>
    </xf>
    <xf numFmtId="1" fontId="15" fillId="0" borderId="22" xfId="0" applyNumberFormat="1" applyFont="1" applyBorder="1" applyAlignment="1">
      <alignment horizontal="center" vertical="center"/>
    </xf>
    <xf numFmtId="1" fontId="15" fillId="0" borderId="55" xfId="0" applyNumberFormat="1" applyFont="1" applyBorder="1" applyAlignment="1">
      <alignment horizontal="center" vertical="center"/>
    </xf>
    <xf numFmtId="1" fontId="14" fillId="0" borderId="26" xfId="0" applyNumberFormat="1" applyFont="1" applyBorder="1" applyAlignment="1">
      <alignment horizontal="center" vertical="center" shrinkToFit="1"/>
    </xf>
    <xf numFmtId="1" fontId="14" fillId="0" borderId="37" xfId="0" applyNumberFormat="1" applyFont="1" applyBorder="1" applyAlignment="1">
      <alignment horizontal="center" vertical="center" shrinkToFit="1"/>
    </xf>
    <xf numFmtId="1" fontId="15" fillId="0" borderId="57" xfId="0" applyNumberFormat="1" applyFont="1" applyBorder="1" applyAlignment="1">
      <alignment horizontal="center" vertical="center"/>
    </xf>
    <xf numFmtId="1" fontId="15" fillId="0" borderId="39" xfId="0" applyNumberFormat="1" applyFont="1" applyBorder="1" applyAlignment="1">
      <alignment horizontal="center" vertical="center"/>
    </xf>
    <xf numFmtId="0" fontId="84" fillId="0" borderId="34" xfId="18" applyFont="1" applyBorder="1" applyAlignment="1">
      <alignment horizontal="center" vertical="center" shrinkToFit="1"/>
    </xf>
    <xf numFmtId="1" fontId="96" fillId="0" borderId="19" xfId="0" applyNumberFormat="1" applyFont="1" applyBorder="1" applyAlignment="1">
      <alignment horizontal="center" vertical="center"/>
    </xf>
    <xf numFmtId="1" fontId="15" fillId="0" borderId="29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vertical="center"/>
    </xf>
    <xf numFmtId="1" fontId="14" fillId="0" borderId="10" xfId="0" applyNumberFormat="1" applyFont="1" applyBorder="1" applyAlignment="1">
      <alignment horizontal="center" vertical="center"/>
    </xf>
    <xf numFmtId="1" fontId="59" fillId="0" borderId="10" xfId="0" applyNumberFormat="1" applyFont="1" applyBorder="1" applyAlignment="1">
      <alignment horizontal="center" vertical="center"/>
    </xf>
    <xf numFmtId="0" fontId="3" fillId="0" borderId="30" xfId="18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 shrinkToFit="1"/>
    </xf>
    <xf numFmtId="49" fontId="14" fillId="0" borderId="32" xfId="0" applyNumberFormat="1" applyFont="1" applyBorder="1" applyAlignment="1">
      <alignment horizontal="center" vertical="center" shrinkToFit="1"/>
    </xf>
    <xf numFmtId="0" fontId="43" fillId="0" borderId="29" xfId="0" applyFont="1" applyBorder="1" applyAlignment="1">
      <alignment horizontal="center" vertical="center"/>
    </xf>
    <xf numFmtId="1" fontId="61" fillId="0" borderId="48" xfId="0" applyNumberFormat="1" applyFont="1" applyBorder="1" applyAlignment="1">
      <alignment horizontal="center" vertical="center"/>
    </xf>
    <xf numFmtId="0" fontId="58" fillId="0" borderId="31" xfId="0" applyFont="1" applyBorder="1" applyAlignment="1">
      <alignment horizontal="center"/>
    </xf>
    <xf numFmtId="1" fontId="47" fillId="0" borderId="22" xfId="0" applyNumberFormat="1" applyFont="1" applyBorder="1" applyAlignment="1">
      <alignment horizontal="center" vertical="center"/>
    </xf>
    <xf numFmtId="1" fontId="16" fillId="0" borderId="39" xfId="0" applyNumberFormat="1" applyFont="1" applyBorder="1" applyAlignment="1">
      <alignment horizontal="center" vertical="center"/>
    </xf>
    <xf numFmtId="1" fontId="5" fillId="0" borderId="25" xfId="0" applyNumberFormat="1" applyFont="1" applyBorder="1" applyAlignment="1">
      <alignment horizontal="left" vertical="top" wrapText="1" shrinkToFit="1"/>
    </xf>
    <xf numFmtId="1" fontId="3" fillId="0" borderId="26" xfId="0" applyNumberFormat="1" applyFont="1" applyBorder="1" applyAlignment="1">
      <alignment horizontal="left" vertical="top" wrapText="1" shrinkToFit="1"/>
    </xf>
    <xf numFmtId="1" fontId="3" fillId="0" borderId="37" xfId="0" applyNumberFormat="1" applyFont="1" applyBorder="1" applyAlignment="1">
      <alignment horizontal="center" vertical="top" wrapText="1" shrinkToFit="1"/>
    </xf>
    <xf numFmtId="0" fontId="16" fillId="0" borderId="37" xfId="18" applyFont="1" applyBorder="1" applyAlignment="1">
      <alignment horizontal="center"/>
    </xf>
    <xf numFmtId="0" fontId="16" fillId="0" borderId="27" xfId="18" applyFont="1" applyBorder="1" applyAlignment="1">
      <alignment horizontal="center" vertical="center"/>
    </xf>
    <xf numFmtId="1" fontId="49" fillId="0" borderId="44" xfId="0" applyNumberFormat="1" applyFont="1" applyBorder="1" applyAlignment="1">
      <alignment horizontal="right" vertical="center"/>
    </xf>
    <xf numFmtId="0" fontId="41" fillId="0" borderId="44" xfId="0" applyFont="1" applyBorder="1" applyAlignment="1">
      <alignment horizontal="center"/>
    </xf>
    <xf numFmtId="1" fontId="49" fillId="0" borderId="59" xfId="0" applyNumberFormat="1" applyFont="1" applyBorder="1" applyAlignment="1">
      <alignment horizontal="right" vertical="center"/>
    </xf>
    <xf numFmtId="0" fontId="16" fillId="0" borderId="37" xfId="18" applyFont="1" applyBorder="1" applyAlignment="1">
      <alignment horizontal="center" vertical="center"/>
    </xf>
    <xf numFmtId="49" fontId="16" fillId="0" borderId="25" xfId="18" applyNumberFormat="1" applyFont="1" applyBorder="1" applyAlignment="1">
      <alignment shrinkToFit="1"/>
    </xf>
    <xf numFmtId="49" fontId="16" fillId="0" borderId="26" xfId="18" applyNumberFormat="1" applyFont="1" applyBorder="1" applyAlignment="1">
      <alignment horizontal="center"/>
    </xf>
    <xf numFmtId="49" fontId="3" fillId="0" borderId="18" xfId="18" applyNumberFormat="1" applyFont="1" applyBorder="1" applyAlignment="1">
      <alignment horizontal="center" vertical="top"/>
    </xf>
    <xf numFmtId="0" fontId="14" fillId="0" borderId="18" xfId="18" applyFont="1" applyBorder="1" applyAlignment="1">
      <alignment horizontal="center" vertical="top"/>
    </xf>
    <xf numFmtId="0" fontId="14" fillId="0" borderId="28" xfId="18" applyFont="1" applyBorder="1" applyAlignment="1">
      <alignment vertical="center"/>
    </xf>
    <xf numFmtId="0" fontId="46" fillId="0" borderId="18" xfId="18" applyFont="1" applyBorder="1" applyAlignment="1">
      <alignment horizontal="center" vertical="top" wrapText="1"/>
    </xf>
    <xf numFmtId="0" fontId="46" fillId="0" borderId="18" xfId="18" applyFont="1" applyBorder="1" applyAlignment="1">
      <alignment horizontal="center"/>
    </xf>
    <xf numFmtId="1" fontId="86" fillId="0" borderId="58" xfId="18" applyNumberFormat="1" applyFont="1" applyBorder="1" applyAlignment="1">
      <alignment horizontal="center"/>
    </xf>
    <xf numFmtId="0" fontId="45" fillId="0" borderId="46" xfId="18" applyFont="1" applyBorder="1" applyAlignment="1">
      <alignment wrapText="1"/>
    </xf>
    <xf numFmtId="0" fontId="45" fillId="0" borderId="45" xfId="18" applyFont="1" applyBorder="1" applyAlignment="1">
      <alignment horizontal="center"/>
    </xf>
    <xf numFmtId="0" fontId="86" fillId="0" borderId="37" xfId="18" applyFont="1" applyBorder="1" applyAlignment="1">
      <alignment horizontal="right"/>
    </xf>
    <xf numFmtId="49" fontId="3" fillId="0" borderId="46" xfId="0" applyNumberFormat="1" applyFont="1" applyBorder="1" applyAlignment="1">
      <alignment horizontal="left" vertical="center" shrinkToFit="1"/>
    </xf>
    <xf numFmtId="0" fontId="45" fillId="0" borderId="15" xfId="18" applyFont="1" applyBorder="1" applyAlignment="1">
      <alignment horizontal="center"/>
    </xf>
    <xf numFmtId="49" fontId="3" fillId="0" borderId="59" xfId="0" applyNumberFormat="1" applyFont="1" applyBorder="1" applyAlignment="1">
      <alignment horizontal="center" vertical="center" shrinkToFit="1"/>
    </xf>
    <xf numFmtId="0" fontId="45" fillId="0" borderId="38" xfId="18" applyFont="1" applyBorder="1" applyAlignment="1">
      <alignment horizontal="left" vertical="center" wrapText="1"/>
    </xf>
    <xf numFmtId="0" fontId="45" fillId="0" borderId="23" xfId="18" applyFont="1" applyBorder="1" applyAlignment="1">
      <alignment horizontal="center" vertical="center"/>
    </xf>
    <xf numFmtId="49" fontId="45" fillId="0" borderId="23" xfId="18" applyNumberFormat="1" applyFont="1" applyBorder="1" applyAlignment="1">
      <alignment horizontal="center" vertical="center" wrapText="1"/>
    </xf>
    <xf numFmtId="49" fontId="54" fillId="0" borderId="24" xfId="18" applyNumberFormat="1" applyFont="1" applyBorder="1" applyAlignment="1">
      <alignment horizontal="center" vertical="center" shrinkToFit="1"/>
    </xf>
    <xf numFmtId="1" fontId="84" fillId="0" borderId="44" xfId="18" applyNumberFormat="1" applyFont="1" applyBorder="1" applyAlignment="1">
      <alignment horizontal="center" vertical="center"/>
    </xf>
    <xf numFmtId="3" fontId="45" fillId="0" borderId="18" xfId="18" applyNumberFormat="1" applyFont="1" applyBorder="1" applyAlignment="1">
      <alignment horizontal="center" vertical="center"/>
    </xf>
    <xf numFmtId="1" fontId="51" fillId="0" borderId="37" xfId="18" applyNumberFormat="1" applyFont="1" applyBorder="1" applyAlignment="1">
      <alignment horizontal="center"/>
    </xf>
    <xf numFmtId="1" fontId="3" fillId="0" borderId="17" xfId="18" applyNumberFormat="1" applyFont="1" applyBorder="1" applyAlignment="1">
      <alignment horizontal="center"/>
    </xf>
    <xf numFmtId="0" fontId="5" fillId="0" borderId="25" xfId="18" applyFont="1" applyBorder="1" applyAlignment="1">
      <alignment horizontal="center" vertical="center"/>
    </xf>
    <xf numFmtId="0" fontId="5" fillId="0" borderId="39" xfId="18" applyFont="1" applyBorder="1" applyAlignment="1">
      <alignment horizontal="center" vertical="center"/>
    </xf>
    <xf numFmtId="1" fontId="3" fillId="0" borderId="16" xfId="18" applyNumberFormat="1" applyFont="1" applyBorder="1" applyAlignment="1">
      <alignment horizontal="center"/>
    </xf>
    <xf numFmtId="1" fontId="3" fillId="0" borderId="37" xfId="18" applyNumberFormat="1" applyFont="1" applyBorder="1" applyAlignment="1">
      <alignment horizontal="center"/>
    </xf>
    <xf numFmtId="1" fontId="3" fillId="16" borderId="66" xfId="18" applyNumberFormat="1" applyFont="1" applyFill="1" applyBorder="1" applyAlignment="1">
      <alignment horizontal="center"/>
    </xf>
    <xf numFmtId="1" fontId="5" fillId="16" borderId="37" xfId="18" applyNumberFormat="1" applyFont="1" applyFill="1" applyBorder="1" applyAlignment="1">
      <alignment horizontal="center"/>
    </xf>
    <xf numFmtId="0" fontId="55" fillId="0" borderId="18" xfId="0" applyFont="1" applyBorder="1" applyAlignment="1">
      <alignment horizontal="center" vertical="center" shrinkToFit="1"/>
    </xf>
    <xf numFmtId="0" fontId="3" fillId="0" borderId="29" xfId="18" applyFont="1" applyBorder="1" applyAlignment="1">
      <alignment wrapText="1"/>
    </xf>
    <xf numFmtId="0" fontId="3" fillId="0" borderId="12" xfId="18" applyFont="1" applyBorder="1" applyAlignment="1">
      <alignment horizontal="center" vertical="top"/>
    </xf>
    <xf numFmtId="0" fontId="3" fillId="0" borderId="12" xfId="18" applyFont="1" applyBorder="1" applyAlignment="1">
      <alignment horizontal="center" vertical="top" wrapText="1"/>
    </xf>
    <xf numFmtId="0" fontId="3" fillId="0" borderId="28" xfId="18" applyFont="1" applyBorder="1" applyAlignment="1">
      <alignment horizontal="center" vertical="top"/>
    </xf>
    <xf numFmtId="0" fontId="3" fillId="0" borderId="29" xfId="18" applyFont="1" applyBorder="1" applyAlignment="1">
      <alignment horizontal="center" vertical="top"/>
    </xf>
    <xf numFmtId="0" fontId="90" fillId="0" borderId="12" xfId="18" applyFont="1" applyBorder="1" applyAlignment="1">
      <alignment horizontal="center" vertical="top"/>
    </xf>
    <xf numFmtId="0" fontId="76" fillId="0" borderId="12" xfId="18" applyFont="1" applyBorder="1" applyAlignment="1">
      <alignment horizontal="center" vertical="top"/>
    </xf>
    <xf numFmtId="0" fontId="45" fillId="0" borderId="12" xfId="18" applyFont="1" applyBorder="1"/>
    <xf numFmtId="1" fontId="45" fillId="0" borderId="12" xfId="18" applyNumberFormat="1" applyFont="1" applyBorder="1"/>
    <xf numFmtId="0" fontId="45" fillId="0" borderId="31" xfId="18" applyFont="1" applyBorder="1" applyAlignment="1">
      <alignment horizontal="center" vertical="center"/>
    </xf>
    <xf numFmtId="49" fontId="5" fillId="0" borderId="72" xfId="18" applyNumberFormat="1" applyFont="1" applyBorder="1" applyAlignment="1">
      <alignment shrinkToFit="1"/>
    </xf>
    <xf numFmtId="49" fontId="5" fillId="0" borderId="23" xfId="18" applyNumberFormat="1" applyFont="1" applyBorder="1" applyAlignment="1">
      <alignment horizontal="center" wrapText="1"/>
    </xf>
    <xf numFmtId="0" fontId="5" fillId="0" borderId="23" xfId="18" applyFont="1" applyBorder="1" applyAlignment="1">
      <alignment horizontal="center" wrapText="1"/>
    </xf>
    <xf numFmtId="0" fontId="5" fillId="0" borderId="34" xfId="18" applyFont="1" applyBorder="1" applyAlignment="1">
      <alignment horizontal="center" wrapText="1"/>
    </xf>
    <xf numFmtId="0" fontId="5" fillId="0" borderId="38" xfId="18" applyFont="1" applyBorder="1" applyAlignment="1">
      <alignment horizontal="center" vertical="center"/>
    </xf>
    <xf numFmtId="0" fontId="5" fillId="0" borderId="24" xfId="18" applyFont="1" applyBorder="1" applyAlignment="1">
      <alignment horizontal="center" vertical="center"/>
    </xf>
    <xf numFmtId="0" fontId="45" fillId="0" borderId="46" xfId="18" applyFont="1" applyBorder="1" applyAlignment="1">
      <alignment horizontal="center" vertical="center"/>
    </xf>
    <xf numFmtId="0" fontId="5" fillId="0" borderId="12" xfId="18" applyFont="1" applyBorder="1" applyAlignment="1">
      <alignment horizontal="center"/>
    </xf>
    <xf numFmtId="0" fontId="3" fillId="0" borderId="29" xfId="0" applyFont="1" applyBorder="1" applyAlignment="1">
      <alignment horizontal="left"/>
    </xf>
    <xf numFmtId="0" fontId="112" fillId="0" borderId="18" xfId="0" applyFont="1" applyBorder="1" applyAlignment="1">
      <alignment vertical="top" wrapText="1"/>
    </xf>
    <xf numFmtId="0" fontId="43" fillId="0" borderId="74" xfId="0" applyFont="1" applyBorder="1" applyAlignment="1">
      <alignment horizontal="center"/>
    </xf>
    <xf numFmtId="0" fontId="43" fillId="0" borderId="44" xfId="0" applyFont="1" applyBorder="1" applyAlignment="1">
      <alignment horizontal="center"/>
    </xf>
    <xf numFmtId="1" fontId="55" fillId="0" borderId="44" xfId="18" applyNumberFormat="1" applyFont="1" applyBorder="1" applyAlignment="1">
      <alignment horizontal="center" vertical="center"/>
    </xf>
    <xf numFmtId="1" fontId="55" fillId="0" borderId="59" xfId="18" applyNumberFormat="1" applyFont="1" applyBorder="1" applyAlignment="1">
      <alignment horizontal="center" vertical="center"/>
    </xf>
    <xf numFmtId="1" fontId="39" fillId="0" borderId="50" xfId="0" applyNumberFormat="1" applyFont="1" applyBorder="1" applyAlignment="1">
      <alignment horizontal="center"/>
    </xf>
    <xf numFmtId="1" fontId="39" fillId="0" borderId="18" xfId="0" applyNumberFormat="1" applyFont="1" applyBorder="1" applyAlignment="1">
      <alignment horizontal="center"/>
    </xf>
    <xf numFmtId="1" fontId="38" fillId="0" borderId="18" xfId="0" applyNumberFormat="1" applyFont="1" applyBorder="1" applyAlignment="1">
      <alignment horizontal="center"/>
    </xf>
    <xf numFmtId="0" fontId="63" fillId="0" borderId="18" xfId="0" applyFont="1" applyBorder="1" applyAlignment="1">
      <alignment horizontal="center"/>
    </xf>
    <xf numFmtId="0" fontId="55" fillId="0" borderId="33" xfId="0" applyFont="1" applyBorder="1" applyAlignment="1">
      <alignment wrapText="1"/>
    </xf>
    <xf numFmtId="49" fontId="55" fillId="0" borderId="10" xfId="0" applyNumberFormat="1" applyFont="1" applyBorder="1" applyAlignment="1">
      <alignment horizontal="center" shrinkToFit="1"/>
    </xf>
    <xf numFmtId="49" fontId="55" fillId="0" borderId="40" xfId="0" applyNumberFormat="1" applyFont="1" applyBorder="1" applyAlignment="1">
      <alignment horizontal="center" shrinkToFit="1"/>
    </xf>
    <xf numFmtId="1" fontId="55" fillId="0" borderId="11" xfId="0" applyNumberFormat="1" applyFont="1" applyBorder="1" applyAlignment="1">
      <alignment horizontal="center"/>
    </xf>
    <xf numFmtId="0" fontId="55" fillId="0" borderId="10" xfId="0" applyFont="1" applyBorder="1" applyAlignment="1">
      <alignment horizontal="center"/>
    </xf>
    <xf numFmtId="1" fontId="55" fillId="0" borderId="10" xfId="0" applyNumberFormat="1" applyFont="1" applyBorder="1" applyAlignment="1">
      <alignment horizontal="center"/>
    </xf>
    <xf numFmtId="49" fontId="56" fillId="0" borderId="20" xfId="0" applyNumberFormat="1" applyFont="1" applyBorder="1" applyAlignment="1">
      <alignment horizontal="left" vertical="top" shrinkToFit="1"/>
    </xf>
    <xf numFmtId="1" fontId="55" fillId="0" borderId="20" xfId="0" applyNumberFormat="1" applyFont="1" applyBorder="1" applyAlignment="1">
      <alignment horizontal="center" vertical="center"/>
    </xf>
    <xf numFmtId="0" fontId="55" fillId="0" borderId="29" xfId="0" applyFont="1" applyBorder="1" applyAlignment="1">
      <alignment vertical="center" wrapText="1"/>
    </xf>
    <xf numFmtId="0" fontId="55" fillId="0" borderId="12" xfId="0" applyFont="1" applyBorder="1" applyAlignment="1">
      <alignment horizontal="center"/>
    </xf>
    <xf numFmtId="49" fontId="56" fillId="0" borderId="21" xfId="0" applyNumberFormat="1" applyFont="1" applyBorder="1" applyAlignment="1">
      <alignment horizontal="center" vertical="center" shrinkToFit="1"/>
    </xf>
    <xf numFmtId="1" fontId="55" fillId="0" borderId="28" xfId="0" applyNumberFormat="1" applyFont="1" applyBorder="1" applyAlignment="1">
      <alignment horizontal="center" vertical="center"/>
    </xf>
    <xf numFmtId="1" fontId="57" fillId="0" borderId="52" xfId="0" applyNumberFormat="1" applyFont="1" applyBorder="1" applyAlignment="1">
      <alignment horizontal="center" vertical="center"/>
    </xf>
    <xf numFmtId="0" fontId="55" fillId="0" borderId="31" xfId="0" applyFont="1" applyBorder="1" applyAlignment="1">
      <alignment horizontal="left" vertical="top" wrapText="1"/>
    </xf>
    <xf numFmtId="49" fontId="15" fillId="0" borderId="48" xfId="0" applyNumberFormat="1" applyFont="1" applyBorder="1" applyAlignment="1">
      <alignment horizontal="center" vertical="center" shrinkToFit="1"/>
    </xf>
    <xf numFmtId="1" fontId="55" fillId="0" borderId="30" xfId="0" applyNumberFormat="1" applyFont="1" applyBorder="1" applyAlignment="1">
      <alignment horizontal="center" vertical="center"/>
    </xf>
    <xf numFmtId="1" fontId="57" fillId="0" borderId="14" xfId="0" applyNumberFormat="1" applyFont="1" applyBorder="1" applyAlignment="1">
      <alignment horizontal="center" vertical="center"/>
    </xf>
    <xf numFmtId="49" fontId="14" fillId="0" borderId="44" xfId="0" applyNumberFormat="1" applyFont="1" applyBorder="1" applyAlignment="1">
      <alignment horizontal="center" vertical="center" shrinkToFit="1"/>
    </xf>
    <xf numFmtId="0" fontId="55" fillId="0" borderId="44" xfId="0" applyFont="1" applyBorder="1" applyAlignment="1">
      <alignment horizontal="center"/>
    </xf>
    <xf numFmtId="49" fontId="15" fillId="0" borderId="59" xfId="0" applyNumberFormat="1" applyFont="1" applyBorder="1" applyAlignment="1">
      <alignment horizontal="center" vertical="center" shrinkToFit="1"/>
    </xf>
    <xf numFmtId="1" fontId="56" fillId="0" borderId="74" xfId="0" applyNumberFormat="1" applyFont="1" applyBorder="1" applyAlignment="1">
      <alignment horizontal="center" vertical="center"/>
    </xf>
    <xf numFmtId="1" fontId="56" fillId="0" borderId="44" xfId="0" applyNumberFormat="1" applyFont="1" applyBorder="1" applyAlignment="1">
      <alignment horizontal="center" vertical="center"/>
    </xf>
    <xf numFmtId="1" fontId="55" fillId="0" borderId="44" xfId="0" applyNumberFormat="1" applyFont="1" applyBorder="1" applyAlignment="1">
      <alignment horizontal="center" vertical="center"/>
    </xf>
    <xf numFmtId="0" fontId="55" fillId="0" borderId="30" xfId="0" applyFont="1" applyBorder="1" applyAlignment="1">
      <alignment horizontal="center" vertical="center"/>
    </xf>
    <xf numFmtId="0" fontId="55" fillId="0" borderId="11" xfId="0" applyFont="1" applyBorder="1" applyAlignment="1">
      <alignment horizontal="center" vertical="center"/>
    </xf>
    <xf numFmtId="1" fontId="57" fillId="0" borderId="81" xfId="0" applyNumberFormat="1" applyFont="1" applyBorder="1" applyAlignment="1">
      <alignment horizontal="center" vertical="center"/>
    </xf>
    <xf numFmtId="49" fontId="56" fillId="0" borderId="39" xfId="0" applyNumberFormat="1" applyFont="1" applyBorder="1" applyAlignment="1">
      <alignment vertical="center" shrinkToFit="1"/>
    </xf>
    <xf numFmtId="0" fontId="57" fillId="0" borderId="19" xfId="0" applyFont="1" applyBorder="1" applyAlignment="1">
      <alignment horizontal="center" vertical="center"/>
    </xf>
    <xf numFmtId="1" fontId="57" fillId="0" borderId="25" xfId="0" applyNumberFormat="1" applyFont="1" applyBorder="1" applyAlignment="1">
      <alignment horizontal="center" vertical="center"/>
    </xf>
    <xf numFmtId="1" fontId="57" fillId="0" borderId="57" xfId="0" applyNumberFormat="1" applyFont="1" applyBorder="1" applyAlignment="1">
      <alignment horizontal="center" vertical="center"/>
    </xf>
    <xf numFmtId="1" fontId="57" fillId="0" borderId="78" xfId="0" applyNumberFormat="1" applyFont="1" applyBorder="1" applyAlignment="1">
      <alignment horizontal="center" vertical="center"/>
    </xf>
    <xf numFmtId="1" fontId="57" fillId="0" borderId="20" xfId="0" applyNumberFormat="1" applyFont="1" applyBorder="1" applyAlignment="1">
      <alignment horizontal="center" vertical="center"/>
    </xf>
    <xf numFmtId="0" fontId="91" fillId="0" borderId="50" xfId="0" applyFont="1" applyBorder="1" applyAlignment="1">
      <alignment horizontal="center" vertical="center"/>
    </xf>
    <xf numFmtId="49" fontId="55" fillId="0" borderId="18" xfId="0" applyNumberFormat="1" applyFont="1" applyBorder="1" applyAlignment="1">
      <alignment horizontal="left" vertical="center" shrinkToFit="1"/>
    </xf>
    <xf numFmtId="0" fontId="41" fillId="0" borderId="31" xfId="0" applyFont="1" applyBorder="1" applyAlignment="1">
      <alignment vertical="center" wrapText="1"/>
    </xf>
    <xf numFmtId="49" fontId="55" fillId="0" borderId="46" xfId="0" applyNumberFormat="1" applyFont="1" applyBorder="1" applyAlignment="1">
      <alignment horizontal="left" vertical="center" shrinkToFit="1"/>
    </xf>
    <xf numFmtId="49" fontId="14" fillId="0" borderId="59" xfId="0" applyNumberFormat="1" applyFont="1" applyBorder="1" applyAlignment="1">
      <alignment horizontal="center" vertical="center" shrinkToFit="1"/>
    </xf>
    <xf numFmtId="1" fontId="43" fillId="0" borderId="33" xfId="0" applyNumberFormat="1" applyFont="1" applyBorder="1" applyAlignment="1">
      <alignment horizontal="center"/>
    </xf>
    <xf numFmtId="0" fontId="52" fillId="0" borderId="10" xfId="18" applyFont="1" applyBorder="1" applyAlignment="1">
      <alignment vertical="center"/>
    </xf>
    <xf numFmtId="0" fontId="52" fillId="0" borderId="40" xfId="18" applyFont="1" applyBorder="1" applyAlignment="1">
      <alignment vertical="center"/>
    </xf>
    <xf numFmtId="1" fontId="57" fillId="0" borderId="71" xfId="0" applyNumberFormat="1" applyFont="1" applyBorder="1" applyAlignment="1">
      <alignment horizontal="center" vertical="center"/>
    </xf>
    <xf numFmtId="0" fontId="55" fillId="0" borderId="31" xfId="0" applyFont="1" applyBorder="1"/>
    <xf numFmtId="1" fontId="105" fillId="0" borderId="18" xfId="0" applyNumberFormat="1" applyFont="1" applyBorder="1" applyAlignment="1">
      <alignment horizontal="center" vertical="center"/>
    </xf>
    <xf numFmtId="1" fontId="55" fillId="0" borderId="25" xfId="0" applyNumberFormat="1" applyFont="1" applyBorder="1" applyAlignment="1">
      <alignment horizontal="center" vertical="center"/>
    </xf>
    <xf numFmtId="1" fontId="55" fillId="0" borderId="39" xfId="0" applyNumberFormat="1" applyFont="1" applyBorder="1" applyAlignment="1">
      <alignment horizontal="center" vertical="center"/>
    </xf>
    <xf numFmtId="49" fontId="14" fillId="0" borderId="28" xfId="0" applyNumberFormat="1" applyFont="1" applyBorder="1" applyAlignment="1">
      <alignment horizontal="center" vertical="center" shrinkToFit="1"/>
    </xf>
    <xf numFmtId="49" fontId="3" fillId="0" borderId="45" xfId="0" applyNumberFormat="1" applyFont="1" applyBorder="1" applyAlignment="1">
      <alignment horizontal="center" vertical="center" shrinkToFit="1"/>
    </xf>
    <xf numFmtId="1" fontId="55" fillId="0" borderId="18" xfId="18" applyNumberFormat="1" applyFont="1" applyBorder="1" applyAlignment="1">
      <alignment horizontal="center" vertical="center"/>
    </xf>
    <xf numFmtId="1" fontId="58" fillId="0" borderId="61" xfId="0" applyNumberFormat="1" applyFont="1" applyBorder="1" applyAlignment="1">
      <alignment horizontal="center"/>
    </xf>
    <xf numFmtId="1" fontId="58" fillId="0" borderId="15" xfId="0" applyNumberFormat="1" applyFont="1" applyBorder="1" applyAlignment="1">
      <alignment horizontal="center"/>
    </xf>
    <xf numFmtId="1" fontId="55" fillId="0" borderId="19" xfId="0" applyNumberFormat="1" applyFont="1" applyBorder="1" applyAlignment="1">
      <alignment horizontal="center"/>
    </xf>
    <xf numFmtId="0" fontId="55" fillId="0" borderId="23" xfId="0" applyFont="1" applyBorder="1" applyAlignment="1">
      <alignment horizontal="center"/>
    </xf>
    <xf numFmtId="1" fontId="55" fillId="0" borderId="23" xfId="0" applyNumberFormat="1" applyFont="1" applyBorder="1" applyAlignment="1">
      <alignment horizontal="center"/>
    </xf>
    <xf numFmtId="1" fontId="55" fillId="0" borderId="24" xfId="0" applyNumberFormat="1" applyFont="1" applyBorder="1" applyAlignment="1">
      <alignment horizontal="center" vertical="center"/>
    </xf>
    <xf numFmtId="0" fontId="58" fillId="0" borderId="29" xfId="0" applyFont="1" applyBorder="1" applyAlignment="1">
      <alignment horizontal="center"/>
    </xf>
    <xf numFmtId="1" fontId="55" fillId="0" borderId="12" xfId="0" applyNumberFormat="1" applyFont="1" applyBorder="1" applyAlignment="1">
      <alignment horizontal="center"/>
    </xf>
    <xf numFmtId="0" fontId="55" fillId="0" borderId="31" xfId="0" applyFont="1" applyBorder="1" applyAlignment="1">
      <alignment horizontal="center"/>
    </xf>
    <xf numFmtId="1" fontId="5" fillId="0" borderId="31" xfId="0" applyNumberFormat="1" applyFont="1" applyBorder="1" applyAlignment="1">
      <alignment horizontal="center" vertical="center"/>
    </xf>
    <xf numFmtId="1" fontId="58" fillId="0" borderId="31" xfId="0" applyNumberFormat="1" applyFont="1" applyBorder="1" applyAlignment="1">
      <alignment horizontal="center"/>
    </xf>
    <xf numFmtId="1" fontId="55" fillId="0" borderId="48" xfId="18" applyNumberFormat="1" applyFont="1" applyBorder="1" applyAlignment="1">
      <alignment horizontal="center" vertical="center"/>
    </xf>
    <xf numFmtId="1" fontId="39" fillId="0" borderId="31" xfId="0" applyNumberFormat="1" applyFont="1" applyBorder="1" applyAlignment="1">
      <alignment horizontal="center"/>
    </xf>
    <xf numFmtId="0" fontId="58" fillId="0" borderId="33" xfId="0" applyFont="1" applyBorder="1" applyAlignment="1">
      <alignment horizontal="center"/>
    </xf>
    <xf numFmtId="49" fontId="56" fillId="0" borderId="39" xfId="0" applyNumberFormat="1" applyFont="1" applyBorder="1" applyAlignment="1">
      <alignment horizontal="left" vertical="top" shrinkToFit="1"/>
    </xf>
    <xf numFmtId="0" fontId="57" fillId="0" borderId="25" xfId="0" applyFont="1" applyBorder="1" applyAlignment="1">
      <alignment horizontal="center" vertical="center"/>
    </xf>
    <xf numFmtId="0" fontId="57" fillId="0" borderId="26" xfId="0" applyFont="1" applyBorder="1" applyAlignment="1">
      <alignment horizontal="center" vertical="center"/>
    </xf>
    <xf numFmtId="0" fontId="57" fillId="0" borderId="37" xfId="0" applyFont="1" applyBorder="1" applyAlignment="1">
      <alignment horizontal="center" vertical="center"/>
    </xf>
    <xf numFmtId="0" fontId="41" fillId="0" borderId="10" xfId="18" applyFont="1" applyBorder="1" applyAlignment="1">
      <alignment vertical="center"/>
    </xf>
    <xf numFmtId="0" fontId="41" fillId="0" borderId="40" xfId="18" applyFont="1" applyBorder="1" applyAlignment="1">
      <alignment vertical="center"/>
    </xf>
    <xf numFmtId="0" fontId="38" fillId="0" borderId="31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45" fillId="0" borderId="29" xfId="0" applyFont="1" applyBorder="1"/>
    <xf numFmtId="0" fontId="61" fillId="0" borderId="18" xfId="0" applyFont="1" applyBorder="1" applyAlignment="1">
      <alignment horizontal="center" vertical="center"/>
    </xf>
    <xf numFmtId="0" fontId="3" fillId="0" borderId="32" xfId="18" applyFont="1" applyBorder="1" applyAlignment="1">
      <alignment horizontal="center" vertical="center"/>
    </xf>
    <xf numFmtId="0" fontId="84" fillId="0" borderId="31" xfId="0" applyFont="1" applyBorder="1" applyAlignment="1">
      <alignment vertical="top" wrapText="1"/>
    </xf>
    <xf numFmtId="1" fontId="88" fillId="0" borderId="47" xfId="0" applyNumberFormat="1" applyFont="1" applyBorder="1" applyAlignment="1">
      <alignment horizontal="center" vertical="center"/>
    </xf>
    <xf numFmtId="0" fontId="84" fillId="0" borderId="46" xfId="18" applyFont="1" applyBorder="1" applyAlignment="1">
      <alignment horizontal="left" vertical="center"/>
    </xf>
    <xf numFmtId="49" fontId="3" fillId="0" borderId="31" xfId="0" applyNumberFormat="1" applyFont="1" applyBorder="1" applyAlignment="1">
      <alignment horizontal="left" vertical="top" wrapText="1" shrinkToFit="1"/>
    </xf>
    <xf numFmtId="0" fontId="95" fillId="0" borderId="50" xfId="0" applyFont="1" applyBorder="1" applyAlignment="1">
      <alignment horizontal="center"/>
    </xf>
    <xf numFmtId="0" fontId="95" fillId="0" borderId="18" xfId="0" applyFont="1" applyBorder="1" applyAlignment="1">
      <alignment horizontal="center"/>
    </xf>
    <xf numFmtId="49" fontId="3" fillId="0" borderId="36" xfId="0" applyNumberFormat="1" applyFont="1" applyBorder="1" applyAlignment="1">
      <alignment horizontal="left" vertical="center"/>
    </xf>
    <xf numFmtId="1" fontId="5" fillId="0" borderId="69" xfId="0" applyNumberFormat="1" applyFont="1" applyBorder="1" applyAlignment="1">
      <alignment horizontal="center" vertical="center"/>
    </xf>
    <xf numFmtId="0" fontId="94" fillId="0" borderId="29" xfId="18" applyFont="1" applyBorder="1" applyAlignment="1">
      <alignment wrapText="1"/>
    </xf>
    <xf numFmtId="0" fontId="94" fillId="0" borderId="12" xfId="18" applyFont="1" applyBorder="1" applyAlignment="1">
      <alignment horizontal="center"/>
    </xf>
    <xf numFmtId="49" fontId="94" fillId="0" borderId="12" xfId="18" applyNumberFormat="1" applyFont="1" applyBorder="1" applyAlignment="1">
      <alignment horizontal="center" wrapText="1"/>
    </xf>
    <xf numFmtId="0" fontId="95" fillId="0" borderId="12" xfId="0" applyFont="1" applyBorder="1" applyAlignment="1">
      <alignment horizontal="center" vertical="center"/>
    </xf>
    <xf numFmtId="1" fontId="95" fillId="0" borderId="12" xfId="0" applyNumberFormat="1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 shrinkToFit="1"/>
    </xf>
    <xf numFmtId="0" fontId="3" fillId="0" borderId="33" xfId="0" applyFont="1" applyBorder="1" applyAlignment="1">
      <alignment vertical="center"/>
    </xf>
    <xf numFmtId="1" fontId="16" fillId="0" borderId="40" xfId="0" applyNumberFormat="1" applyFont="1" applyBorder="1" applyAlignment="1">
      <alignment horizontal="center" vertical="center"/>
    </xf>
    <xf numFmtId="1" fontId="16" fillId="0" borderId="73" xfId="0" applyNumberFormat="1" applyFont="1" applyBorder="1" applyAlignment="1">
      <alignment horizontal="center" vertical="center"/>
    </xf>
    <xf numFmtId="1" fontId="13" fillId="0" borderId="51" xfId="0" applyNumberFormat="1" applyFont="1" applyBorder="1" applyAlignment="1">
      <alignment horizontal="center" vertical="center"/>
    </xf>
    <xf numFmtId="0" fontId="107" fillId="0" borderId="46" xfId="18" applyFont="1" applyBorder="1" applyAlignment="1">
      <alignment horizontal="left" vertical="center"/>
    </xf>
    <xf numFmtId="1" fontId="55" fillId="0" borderId="22" xfId="0" applyNumberFormat="1" applyFont="1" applyBorder="1" applyAlignment="1">
      <alignment horizontal="center" vertical="center"/>
    </xf>
    <xf numFmtId="1" fontId="55" fillId="0" borderId="29" xfId="0" applyNumberFormat="1" applyFont="1" applyBorder="1" applyAlignment="1">
      <alignment horizontal="center" vertical="center"/>
    </xf>
    <xf numFmtId="0" fontId="3" fillId="0" borderId="31" xfId="18" applyFont="1" applyBorder="1" applyAlignment="1">
      <alignment vertical="top" wrapText="1"/>
    </xf>
    <xf numFmtId="0" fontId="14" fillId="0" borderId="18" xfId="18" applyFont="1" applyBorder="1"/>
    <xf numFmtId="0" fontId="3" fillId="0" borderId="31" xfId="18" applyFont="1" applyBorder="1" applyAlignment="1">
      <alignment vertical="center" wrapText="1"/>
    </xf>
    <xf numFmtId="0" fontId="14" fillId="0" borderId="18" xfId="18" applyFont="1" applyBorder="1" applyAlignment="1">
      <alignment horizontal="right" vertical="center"/>
    </xf>
    <xf numFmtId="0" fontId="111" fillId="0" borderId="18" xfId="0" applyFont="1" applyBorder="1" applyAlignment="1">
      <alignment horizontal="center" vertical="center"/>
    </xf>
    <xf numFmtId="2" fontId="111" fillId="0" borderId="18" xfId="0" applyNumberFormat="1" applyFont="1" applyBorder="1" applyAlignment="1">
      <alignment horizontal="center" vertical="center"/>
    </xf>
    <xf numFmtId="0" fontId="3" fillId="0" borderId="10" xfId="18" applyFont="1" applyBorder="1" applyAlignment="1">
      <alignment horizontal="right"/>
    </xf>
    <xf numFmtId="1" fontId="3" fillId="0" borderId="10" xfId="18" applyNumberFormat="1" applyFont="1" applyBorder="1" applyAlignment="1">
      <alignment horizontal="right"/>
    </xf>
    <xf numFmtId="1" fontId="38" fillId="0" borderId="50" xfId="18" applyNumberFormat="1" applyBorder="1" applyAlignment="1">
      <alignment horizontal="center"/>
    </xf>
    <xf numFmtId="1" fontId="41" fillId="0" borderId="18" xfId="18" applyNumberFormat="1" applyFont="1" applyBorder="1" applyAlignment="1">
      <alignment horizontal="center"/>
    </xf>
    <xf numFmtId="0" fontId="41" fillId="0" borderId="18" xfId="18" applyFont="1" applyBorder="1" applyAlignment="1">
      <alignment horizontal="right"/>
    </xf>
    <xf numFmtId="0" fontId="3" fillId="0" borderId="30" xfId="18" applyFont="1" applyBorder="1" applyAlignment="1">
      <alignment vertical="top" wrapText="1"/>
    </xf>
    <xf numFmtId="49" fontId="16" fillId="0" borderId="75" xfId="18" applyNumberFormat="1" applyFont="1" applyBorder="1" applyAlignment="1">
      <alignment horizontal="left" shrinkToFit="1"/>
    </xf>
    <xf numFmtId="0" fontId="87" fillId="0" borderId="25" xfId="18" applyFont="1" applyBorder="1" applyAlignment="1">
      <alignment horizontal="center"/>
    </xf>
    <xf numFmtId="0" fontId="16" fillId="0" borderId="57" xfId="18" applyFont="1" applyBorder="1" applyAlignment="1">
      <alignment horizontal="right"/>
    </xf>
    <xf numFmtId="1" fontId="5" fillId="0" borderId="21" xfId="18" applyNumberFormat="1" applyFont="1" applyBorder="1" applyAlignment="1">
      <alignment horizontal="center"/>
    </xf>
    <xf numFmtId="0" fontId="3" fillId="0" borderId="35" xfId="18" applyFont="1" applyBorder="1"/>
    <xf numFmtId="0" fontId="43" fillId="0" borderId="55" xfId="18" applyFont="1" applyBorder="1" applyAlignment="1">
      <alignment horizontal="center"/>
    </xf>
    <xf numFmtId="0" fontId="43" fillId="0" borderId="49" xfId="18" applyFont="1" applyBorder="1" applyAlignment="1">
      <alignment horizontal="center"/>
    </xf>
    <xf numFmtId="1" fontId="3" fillId="0" borderId="22" xfId="18" applyNumberFormat="1" applyFont="1" applyBorder="1" applyAlignment="1">
      <alignment horizontal="right"/>
    </xf>
    <xf numFmtId="0" fontId="3" fillId="0" borderId="45" xfId="18" applyFont="1" applyBorder="1"/>
    <xf numFmtId="0" fontId="43" fillId="0" borderId="59" xfId="18" applyFont="1" applyBorder="1" applyAlignment="1">
      <alignment horizontal="center"/>
    </xf>
    <xf numFmtId="0" fontId="3" fillId="0" borderId="74" xfId="18" applyFont="1" applyBorder="1" applyAlignment="1">
      <alignment horizontal="center"/>
    </xf>
    <xf numFmtId="0" fontId="14" fillId="0" borderId="44" xfId="18" applyFont="1" applyBorder="1" applyAlignment="1">
      <alignment vertical="center"/>
    </xf>
    <xf numFmtId="49" fontId="16" fillId="0" borderId="132" xfId="18" applyNumberFormat="1" applyFont="1" applyBorder="1" applyAlignment="1">
      <alignment horizontal="left" shrinkToFit="1"/>
    </xf>
    <xf numFmtId="0" fontId="16" fillId="0" borderId="29" xfId="18" applyFont="1" applyBorder="1" applyAlignment="1">
      <alignment vertical="center"/>
    </xf>
    <xf numFmtId="0" fontId="16" fillId="0" borderId="12" xfId="18" applyFont="1" applyBorder="1" applyAlignment="1">
      <alignment vertical="center"/>
    </xf>
    <xf numFmtId="0" fontId="16" fillId="0" borderId="28" xfId="18" applyFont="1" applyBorder="1" applyAlignment="1">
      <alignment vertical="center"/>
    </xf>
    <xf numFmtId="0" fontId="5" fillId="0" borderId="12" xfId="18" applyFont="1" applyBorder="1" applyAlignment="1">
      <alignment horizontal="center" vertical="center"/>
    </xf>
    <xf numFmtId="0" fontId="3" fillId="0" borderId="89" xfId="18" applyFont="1" applyBorder="1" applyAlignment="1">
      <alignment vertical="center"/>
    </xf>
    <xf numFmtId="49" fontId="16" fillId="0" borderId="133" xfId="18" applyNumberFormat="1" applyFont="1" applyBorder="1" applyAlignment="1">
      <alignment shrinkToFit="1"/>
    </xf>
    <xf numFmtId="0" fontId="16" fillId="0" borderId="33" xfId="18" applyFont="1" applyBorder="1" applyAlignment="1">
      <alignment horizontal="center"/>
    </xf>
    <xf numFmtId="49" fontId="16" fillId="0" borderId="10" xfId="18" applyNumberFormat="1" applyFont="1" applyBorder="1" applyAlignment="1">
      <alignment horizontal="center"/>
    </xf>
    <xf numFmtId="49" fontId="16" fillId="0" borderId="10" xfId="18" applyNumberFormat="1" applyFont="1" applyBorder="1" applyAlignment="1">
      <alignment horizontal="center" shrinkToFit="1"/>
    </xf>
    <xf numFmtId="0" fontId="16" fillId="0" borderId="10" xfId="18" applyFont="1" applyBorder="1" applyAlignment="1">
      <alignment horizontal="center"/>
    </xf>
    <xf numFmtId="0" fontId="16" fillId="0" borderId="32" xfId="18" applyFont="1" applyBorder="1" applyAlignment="1">
      <alignment horizontal="center"/>
    </xf>
    <xf numFmtId="1" fontId="5" fillId="0" borderId="10" xfId="18" applyNumberFormat="1" applyFont="1" applyBorder="1" applyAlignment="1">
      <alignment horizontal="center"/>
    </xf>
    <xf numFmtId="1" fontId="5" fillId="0" borderId="40" xfId="18" applyNumberFormat="1" applyFont="1" applyBorder="1" applyAlignment="1">
      <alignment horizontal="center"/>
    </xf>
    <xf numFmtId="0" fontId="13" fillId="0" borderId="78" xfId="18" applyFont="1" applyBorder="1" applyAlignment="1">
      <alignment horizontal="center" vertical="center" textRotation="90" wrapText="1"/>
    </xf>
    <xf numFmtId="0" fontId="13" fillId="0" borderId="75" xfId="18" applyFont="1" applyBorder="1" applyAlignment="1">
      <alignment horizontal="center" vertical="center" textRotation="90" wrapText="1"/>
    </xf>
    <xf numFmtId="0" fontId="11" fillId="0" borderId="75" xfId="18" applyFont="1" applyBorder="1" applyAlignment="1">
      <alignment horizontal="center" vertical="center" textRotation="90" wrapText="1"/>
    </xf>
    <xf numFmtId="0" fontId="13" fillId="0" borderId="39" xfId="18" applyFont="1" applyBorder="1" applyAlignment="1">
      <alignment horizontal="center" vertical="center" textRotation="90" wrapText="1"/>
    </xf>
    <xf numFmtId="0" fontId="74" fillId="0" borderId="0" xfId="18" applyFont="1" applyAlignment="1">
      <alignment vertical="center"/>
    </xf>
    <xf numFmtId="0" fontId="77" fillId="0" borderId="0" xfId="18" applyFont="1" applyAlignment="1">
      <alignment vertical="center"/>
    </xf>
    <xf numFmtId="0" fontId="38" fillId="0" borderId="44" xfId="18" applyBorder="1"/>
    <xf numFmtId="49" fontId="3" fillId="0" borderId="44" xfId="18" applyNumberFormat="1" applyFont="1" applyBorder="1" applyAlignment="1">
      <alignment horizontal="center" vertical="top" wrapText="1"/>
    </xf>
    <xf numFmtId="0" fontId="45" fillId="0" borderId="29" xfId="0" applyFont="1" applyBorder="1" applyAlignment="1">
      <alignment horizontal="left" vertical="center" wrapText="1"/>
    </xf>
    <xf numFmtId="0" fontId="93" fillId="0" borderId="29" xfId="0" applyFont="1" applyBorder="1" applyAlignment="1">
      <alignment horizontal="center" vertical="center"/>
    </xf>
    <xf numFmtId="0" fontId="45" fillId="0" borderId="47" xfId="18" applyFont="1" applyBorder="1" applyAlignment="1">
      <alignment horizontal="center"/>
    </xf>
    <xf numFmtId="0" fontId="45" fillId="0" borderId="22" xfId="0" applyFont="1" applyBorder="1" applyAlignment="1">
      <alignment horizontal="center" vertical="center"/>
    </xf>
    <xf numFmtId="0" fontId="45" fillId="0" borderId="35" xfId="0" applyFont="1" applyBorder="1" applyAlignment="1">
      <alignment horizontal="center" vertical="center"/>
    </xf>
    <xf numFmtId="49" fontId="3" fillId="0" borderId="83" xfId="0" applyNumberFormat="1" applyFont="1" applyBorder="1" applyAlignment="1">
      <alignment horizontal="left" vertical="center"/>
    </xf>
    <xf numFmtId="49" fontId="14" fillId="0" borderId="31" xfId="0" applyNumberFormat="1" applyFont="1" applyBorder="1" applyAlignment="1">
      <alignment horizontal="center" vertical="center" shrinkToFit="1"/>
    </xf>
    <xf numFmtId="49" fontId="3" fillId="0" borderId="18" xfId="18" applyNumberFormat="1" applyFont="1" applyBorder="1" applyAlignment="1">
      <alignment horizontal="center" vertical="top" wrapText="1"/>
    </xf>
    <xf numFmtId="0" fontId="3" fillId="0" borderId="83" xfId="18" applyFont="1" applyBorder="1"/>
    <xf numFmtId="49" fontId="90" fillId="0" borderId="31" xfId="0" applyNumberFormat="1" applyFont="1" applyBorder="1" applyAlignment="1">
      <alignment horizontal="center" vertical="center" shrinkToFit="1"/>
    </xf>
    <xf numFmtId="49" fontId="90" fillId="0" borderId="48" xfId="0" applyNumberFormat="1" applyFont="1" applyBorder="1" applyAlignment="1">
      <alignment horizontal="center" vertical="center" shrinkToFit="1"/>
    </xf>
    <xf numFmtId="1" fontId="90" fillId="0" borderId="18" xfId="18" applyNumberFormat="1" applyFont="1" applyBorder="1" applyAlignment="1">
      <alignment horizontal="center" vertical="center"/>
    </xf>
    <xf numFmtId="1" fontId="3" fillId="0" borderId="47" xfId="18" applyNumberFormat="1" applyFont="1" applyBorder="1" applyAlignment="1">
      <alignment horizontal="center" vertical="center"/>
    </xf>
    <xf numFmtId="0" fontId="3" fillId="0" borderId="133" xfId="18" applyFont="1" applyBorder="1" applyAlignment="1">
      <alignment horizontal="left" vertical="center"/>
    </xf>
    <xf numFmtId="49" fontId="3" fillId="0" borderId="33" xfId="0" applyNumberFormat="1" applyFont="1" applyBorder="1" applyAlignment="1">
      <alignment horizontal="center" vertical="center" shrinkToFit="1"/>
    </xf>
    <xf numFmtId="0" fontId="3" fillId="0" borderId="40" xfId="0" applyFont="1" applyBorder="1" applyAlignment="1">
      <alignment horizontal="center" vertical="center" shrinkToFit="1"/>
    </xf>
    <xf numFmtId="0" fontId="3" fillId="0" borderId="11" xfId="18" applyFont="1" applyBorder="1" applyAlignment="1">
      <alignment horizontal="center" vertical="center"/>
    </xf>
    <xf numFmtId="0" fontId="3" fillId="0" borderId="43" xfId="18" applyFont="1" applyBorder="1" applyAlignment="1">
      <alignment horizontal="center" vertical="top"/>
    </xf>
    <xf numFmtId="49" fontId="3" fillId="0" borderId="22" xfId="18" applyNumberFormat="1" applyFont="1" applyBorder="1" applyAlignment="1">
      <alignment horizontal="center" vertical="top" wrapText="1"/>
    </xf>
    <xf numFmtId="0" fontId="3" fillId="0" borderId="22" xfId="18" applyFont="1" applyBorder="1" applyAlignment="1">
      <alignment horizontal="center" vertical="top"/>
    </xf>
    <xf numFmtId="0" fontId="3" fillId="0" borderId="55" xfId="18" applyFont="1" applyBorder="1" applyAlignment="1">
      <alignment horizontal="center" vertical="top"/>
    </xf>
    <xf numFmtId="0" fontId="3" fillId="0" borderId="49" xfId="18" applyFont="1" applyBorder="1" applyAlignment="1">
      <alignment horizontal="center" vertical="top"/>
    </xf>
    <xf numFmtId="0" fontId="43" fillId="0" borderId="22" xfId="18" applyFont="1" applyBorder="1" applyAlignment="1">
      <alignment horizontal="center" vertical="top"/>
    </xf>
    <xf numFmtId="0" fontId="14" fillId="0" borderId="22" xfId="18" applyFont="1" applyBorder="1" applyAlignment="1">
      <alignment horizontal="center" vertical="top"/>
    </xf>
    <xf numFmtId="1" fontId="3" fillId="0" borderId="22" xfId="18" applyNumberFormat="1" applyFont="1" applyBorder="1" applyAlignment="1">
      <alignment horizontal="center" vertical="top"/>
    </xf>
    <xf numFmtId="1" fontId="3" fillId="0" borderId="35" xfId="18" applyNumberFormat="1" applyFont="1" applyBorder="1" applyAlignment="1">
      <alignment horizontal="center" vertical="top"/>
    </xf>
    <xf numFmtId="1" fontId="3" fillId="0" borderId="14" xfId="18" applyNumberFormat="1" applyFont="1" applyBorder="1" applyAlignment="1">
      <alignment horizontal="center" vertical="center"/>
    </xf>
    <xf numFmtId="0" fontId="43" fillId="0" borderId="44" xfId="18" applyFont="1" applyBorder="1" applyAlignment="1">
      <alignment horizontal="center" vertical="top"/>
    </xf>
    <xf numFmtId="1" fontId="3" fillId="0" borderId="45" xfId="18" applyNumberFormat="1" applyFont="1" applyBorder="1" applyAlignment="1">
      <alignment horizontal="center" vertical="top"/>
    </xf>
    <xf numFmtId="0" fontId="5" fillId="0" borderId="25" xfId="18" applyFont="1" applyBorder="1" applyAlignment="1">
      <alignment horizontal="center" vertical="top"/>
    </xf>
    <xf numFmtId="49" fontId="5" fillId="0" borderId="26" xfId="18" applyNumberFormat="1" applyFont="1" applyBorder="1" applyAlignment="1">
      <alignment horizontal="center" vertical="top"/>
    </xf>
    <xf numFmtId="49" fontId="5" fillId="0" borderId="26" xfId="18" applyNumberFormat="1" applyFont="1" applyBorder="1" applyAlignment="1">
      <alignment horizontal="center" vertical="top" shrinkToFit="1"/>
    </xf>
    <xf numFmtId="0" fontId="5" fillId="0" borderId="37" xfId="18" applyFont="1" applyBorder="1" applyAlignment="1">
      <alignment horizontal="center" vertical="top" shrinkToFit="1"/>
    </xf>
    <xf numFmtId="1" fontId="5" fillId="0" borderId="57" xfId="18" applyNumberFormat="1" applyFont="1" applyBorder="1" applyAlignment="1">
      <alignment horizontal="center" vertical="top"/>
    </xf>
    <xf numFmtId="1" fontId="5" fillId="0" borderId="78" xfId="18" applyNumberFormat="1" applyFont="1" applyBorder="1" applyAlignment="1">
      <alignment horizontal="center" vertical="top"/>
    </xf>
    <xf numFmtId="49" fontId="5" fillId="0" borderId="14" xfId="18" applyNumberFormat="1" applyFont="1" applyBorder="1" applyAlignment="1">
      <alignment horizontal="left" shrinkToFit="1"/>
    </xf>
    <xf numFmtId="0" fontId="5" fillId="0" borderId="31" xfId="18" applyFont="1" applyBorder="1" applyAlignment="1">
      <alignment horizontal="center" vertical="top"/>
    </xf>
    <xf numFmtId="49" fontId="5" fillId="0" borderId="18" xfId="18" applyNumberFormat="1" applyFont="1" applyBorder="1" applyAlignment="1">
      <alignment horizontal="center" vertical="top"/>
    </xf>
    <xf numFmtId="49" fontId="5" fillId="0" borderId="18" xfId="18" applyNumberFormat="1" applyFont="1" applyBorder="1" applyAlignment="1">
      <alignment horizontal="center" vertical="top" shrinkToFit="1"/>
    </xf>
    <xf numFmtId="0" fontId="5" fillId="0" borderId="48" xfId="18" applyFont="1" applyBorder="1" applyAlignment="1">
      <alignment horizontal="center" vertical="top" shrinkToFit="1"/>
    </xf>
    <xf numFmtId="1" fontId="5" fillId="0" borderId="50" xfId="18" applyNumberFormat="1" applyFont="1" applyBorder="1" applyAlignment="1">
      <alignment horizontal="center" vertical="top"/>
    </xf>
    <xf numFmtId="1" fontId="5" fillId="0" borderId="14" xfId="18" applyNumberFormat="1" applyFont="1" applyBorder="1" applyAlignment="1">
      <alignment horizontal="center" vertical="center"/>
    </xf>
    <xf numFmtId="0" fontId="5" fillId="0" borderId="51" xfId="18" applyFont="1" applyBorder="1" applyAlignment="1">
      <alignment horizontal="left" wrapText="1"/>
    </xf>
    <xf numFmtId="49" fontId="5" fillId="0" borderId="33" xfId="18" applyNumberFormat="1" applyFont="1" applyBorder="1" applyAlignment="1">
      <alignment horizontal="center" vertical="top" shrinkToFit="1"/>
    </xf>
    <xf numFmtId="49" fontId="5" fillId="0" borderId="10" xfId="18" applyNumberFormat="1" applyFont="1" applyBorder="1" applyAlignment="1">
      <alignment horizontal="center" vertical="top" shrinkToFit="1"/>
    </xf>
    <xf numFmtId="0" fontId="5" fillId="0" borderId="40" xfId="18" applyFont="1" applyBorder="1" applyAlignment="1">
      <alignment horizontal="center" vertical="top" shrinkToFit="1"/>
    </xf>
    <xf numFmtId="1" fontId="5" fillId="0" borderId="11" xfId="18" applyNumberFormat="1" applyFont="1" applyBorder="1" applyAlignment="1">
      <alignment horizontal="center" vertical="top"/>
    </xf>
    <xf numFmtId="1" fontId="5" fillId="0" borderId="51" xfId="18" applyNumberFormat="1" applyFont="1" applyBorder="1" applyAlignment="1">
      <alignment horizontal="center" vertical="center"/>
    </xf>
    <xf numFmtId="0" fontId="14" fillId="0" borderId="20" xfId="18" applyFont="1" applyBorder="1" applyAlignment="1">
      <alignment horizontal="left" wrapText="1"/>
    </xf>
    <xf numFmtId="0" fontId="14" fillId="0" borderId="38" xfId="18" applyFont="1" applyBorder="1" applyAlignment="1">
      <alignment horizontal="center" vertical="center" wrapText="1"/>
    </xf>
    <xf numFmtId="0" fontId="14" fillId="0" borderId="23" xfId="18" applyFont="1" applyBorder="1" applyAlignment="1">
      <alignment horizontal="center" vertical="center" wrapText="1"/>
    </xf>
    <xf numFmtId="0" fontId="14" fillId="0" borderId="23" xfId="18" applyFont="1" applyBorder="1" applyAlignment="1">
      <alignment horizontal="center" vertical="center"/>
    </xf>
    <xf numFmtId="0" fontId="14" fillId="0" borderId="24" xfId="18" applyFont="1" applyBorder="1" applyAlignment="1">
      <alignment horizontal="center" vertical="center"/>
    </xf>
    <xf numFmtId="1" fontId="54" fillId="0" borderId="49" xfId="18" applyNumberFormat="1" applyFont="1" applyBorder="1" applyAlignment="1">
      <alignment horizontal="right"/>
    </xf>
    <xf numFmtId="1" fontId="54" fillId="0" borderId="22" xfId="18" applyNumberFormat="1" applyFont="1" applyBorder="1" applyAlignment="1">
      <alignment horizontal="right"/>
    </xf>
    <xf numFmtId="49" fontId="46" fillId="0" borderId="18" xfId="18" applyNumberFormat="1" applyFont="1" applyBorder="1" applyAlignment="1">
      <alignment horizontal="center" vertical="center"/>
    </xf>
    <xf numFmtId="0" fontId="90" fillId="0" borderId="18" xfId="18" applyFont="1" applyBorder="1" applyAlignment="1">
      <alignment horizontal="right" vertical="center"/>
    </xf>
    <xf numFmtId="0" fontId="3" fillId="0" borderId="18" xfId="18" applyFont="1" applyBorder="1" applyAlignment="1">
      <alignment horizontal="right" vertical="center"/>
    </xf>
    <xf numFmtId="1" fontId="3" fillId="0" borderId="18" xfId="18" applyNumberFormat="1" applyFont="1" applyBorder="1" applyAlignment="1">
      <alignment horizontal="right" vertical="center"/>
    </xf>
    <xf numFmtId="0" fontId="3" fillId="0" borderId="10" xfId="18" applyFont="1" applyBorder="1" applyAlignment="1">
      <alignment horizontal="right" vertical="center"/>
    </xf>
    <xf numFmtId="1" fontId="3" fillId="0" borderId="10" xfId="18" applyNumberFormat="1" applyFont="1" applyBorder="1" applyAlignment="1">
      <alignment horizontal="right" vertical="center"/>
    </xf>
    <xf numFmtId="0" fontId="111" fillId="0" borderId="44" xfId="0" applyFont="1" applyBorder="1"/>
    <xf numFmtId="49" fontId="3" fillId="0" borderId="44" xfId="18" applyNumberFormat="1" applyFont="1" applyBorder="1" applyAlignment="1">
      <alignment horizontal="center" vertical="center"/>
    </xf>
    <xf numFmtId="0" fontId="3" fillId="0" borderId="44" xfId="18" applyFont="1" applyBorder="1" applyAlignment="1">
      <alignment horizontal="center" vertical="center" wrapText="1"/>
    </xf>
    <xf numFmtId="0" fontId="43" fillId="0" borderId="30" xfId="18" applyFont="1" applyBorder="1" applyAlignment="1">
      <alignment horizontal="center" vertical="center"/>
    </xf>
    <xf numFmtId="0" fontId="111" fillId="0" borderId="30" xfId="0" applyFont="1" applyBorder="1" applyAlignment="1">
      <alignment horizontal="center" vertical="center"/>
    </xf>
    <xf numFmtId="0" fontId="111" fillId="0" borderId="45" xfId="0" applyFont="1" applyBorder="1" applyAlignment="1">
      <alignment horizontal="center" vertical="center"/>
    </xf>
    <xf numFmtId="1" fontId="3" fillId="0" borderId="71" xfId="18" applyNumberFormat="1" applyFont="1" applyBorder="1" applyAlignment="1">
      <alignment horizontal="center" vertical="center"/>
    </xf>
    <xf numFmtId="0" fontId="3" fillId="16" borderId="65" xfId="18" applyFont="1" applyFill="1" applyBorder="1"/>
    <xf numFmtId="0" fontId="3" fillId="16" borderId="15" xfId="18" applyFont="1" applyFill="1" applyBorder="1"/>
    <xf numFmtId="0" fontId="3" fillId="0" borderId="15" xfId="18" applyFont="1" applyBorder="1"/>
    <xf numFmtId="0" fontId="14" fillId="0" borderId="15" xfId="18" applyFont="1" applyBorder="1"/>
    <xf numFmtId="0" fontId="3" fillId="0" borderId="12" xfId="18" applyFont="1" applyBorder="1" applyAlignment="1">
      <alignment vertical="center"/>
    </xf>
    <xf numFmtId="1" fontId="14" fillId="0" borderId="48" xfId="18" applyNumberFormat="1" applyFont="1" applyBorder="1" applyAlignment="1">
      <alignment horizontal="right" vertical="center"/>
    </xf>
    <xf numFmtId="0" fontId="3" fillId="0" borderId="31" xfId="18" applyFont="1" applyBorder="1" applyAlignment="1">
      <alignment horizontal="right" vertical="center"/>
    </xf>
    <xf numFmtId="0" fontId="3" fillId="0" borderId="48" xfId="18" applyFont="1" applyBorder="1" applyAlignment="1">
      <alignment horizontal="right" vertical="center"/>
    </xf>
    <xf numFmtId="1" fontId="3" fillId="0" borderId="48" xfId="18" applyNumberFormat="1" applyFont="1" applyBorder="1" applyAlignment="1">
      <alignment horizontal="right" vertical="center"/>
    </xf>
    <xf numFmtId="0" fontId="111" fillId="0" borderId="10" xfId="0" applyFont="1" applyBorder="1" applyAlignment="1">
      <alignment horizontal="center" vertical="center"/>
    </xf>
    <xf numFmtId="1" fontId="3" fillId="0" borderId="40" xfId="18" applyNumberFormat="1" applyFont="1" applyBorder="1" applyAlignment="1">
      <alignment horizontal="right" vertical="center"/>
    </xf>
    <xf numFmtId="49" fontId="88" fillId="0" borderId="39" xfId="18" applyNumberFormat="1" applyFont="1" applyBorder="1" applyAlignment="1">
      <alignment shrinkToFit="1"/>
    </xf>
    <xf numFmtId="0" fontId="88" fillId="0" borderId="25" xfId="18" applyFont="1" applyBorder="1" applyAlignment="1">
      <alignment horizontal="center" vertical="top"/>
    </xf>
    <xf numFmtId="49" fontId="88" fillId="0" borderId="26" xfId="18" applyNumberFormat="1" applyFont="1" applyBorder="1" applyAlignment="1">
      <alignment horizontal="center" vertical="top"/>
    </xf>
    <xf numFmtId="0" fontId="88" fillId="0" borderId="26" xfId="18" applyFont="1" applyBorder="1" applyAlignment="1">
      <alignment horizontal="center" vertical="top"/>
    </xf>
    <xf numFmtId="0" fontId="88" fillId="0" borderId="37" xfId="18" applyFont="1" applyBorder="1" applyAlignment="1">
      <alignment horizontal="center" vertical="top"/>
    </xf>
    <xf numFmtId="0" fontId="88" fillId="0" borderId="57" xfId="18" applyFont="1" applyBorder="1" applyAlignment="1">
      <alignment horizontal="center" vertical="top"/>
    </xf>
    <xf numFmtId="0" fontId="88" fillId="0" borderId="58" xfId="18" applyFont="1" applyBorder="1" applyAlignment="1">
      <alignment horizontal="center" vertical="top"/>
    </xf>
    <xf numFmtId="1" fontId="5" fillId="0" borderId="58" xfId="18" applyNumberFormat="1" applyFont="1" applyBorder="1" applyAlignment="1">
      <alignment horizontal="center" vertical="center"/>
    </xf>
    <xf numFmtId="0" fontId="3" fillId="0" borderId="13" xfId="18" applyFont="1" applyBorder="1"/>
    <xf numFmtId="0" fontId="43" fillId="0" borderId="21" xfId="18" applyFont="1" applyBorder="1" applyAlignment="1">
      <alignment horizontal="center"/>
    </xf>
    <xf numFmtId="0" fontId="71" fillId="0" borderId="29" xfId="18" applyFont="1" applyBorder="1" applyAlignment="1">
      <alignment horizontal="center"/>
    </xf>
    <xf numFmtId="0" fontId="47" fillId="0" borderId="12" xfId="18" applyFont="1" applyBorder="1" applyAlignment="1">
      <alignment horizontal="center" wrapText="1"/>
    </xf>
    <xf numFmtId="0" fontId="84" fillId="0" borderId="33" xfId="0" applyFont="1" applyBorder="1" applyAlignment="1">
      <alignment horizontal="left" vertical="top" wrapText="1"/>
    </xf>
    <xf numFmtId="0" fontId="84" fillId="0" borderId="46" xfId="18" applyFont="1" applyBorder="1" applyAlignment="1">
      <alignment horizontal="center" vertical="center" wrapText="1"/>
    </xf>
    <xf numFmtId="49" fontId="84" fillId="0" borderId="44" xfId="18" applyNumberFormat="1" applyFont="1" applyBorder="1" applyAlignment="1">
      <alignment horizontal="center" vertical="center" wrapText="1"/>
    </xf>
    <xf numFmtId="0" fontId="84" fillId="0" borderId="44" xfId="18" applyFont="1" applyBorder="1" applyAlignment="1">
      <alignment horizontal="center" vertical="center" wrapText="1"/>
    </xf>
    <xf numFmtId="0" fontId="84" fillId="0" borderId="59" xfId="18" applyFont="1" applyBorder="1" applyAlignment="1">
      <alignment horizontal="center" vertical="center" wrapText="1"/>
    </xf>
    <xf numFmtId="0" fontId="84" fillId="0" borderId="18" xfId="18" applyFont="1" applyBorder="1" applyAlignment="1">
      <alignment horizontal="right"/>
    </xf>
    <xf numFmtId="0" fontId="84" fillId="0" borderId="18" xfId="18" applyFont="1" applyBorder="1" applyAlignment="1">
      <alignment horizontal="center"/>
    </xf>
    <xf numFmtId="1" fontId="84" fillId="0" borderId="18" xfId="18" applyNumberFormat="1" applyFont="1" applyBorder="1" applyAlignment="1">
      <alignment horizontal="center"/>
    </xf>
    <xf numFmtId="0" fontId="84" fillId="0" borderId="48" xfId="18" applyFont="1" applyBorder="1" applyAlignment="1">
      <alignment horizontal="center"/>
    </xf>
    <xf numFmtId="49" fontId="45" fillId="0" borderId="13" xfId="18" applyNumberFormat="1" applyFont="1" applyBorder="1" applyAlignment="1">
      <alignment horizontal="left" vertical="center" shrinkToFit="1"/>
    </xf>
    <xf numFmtId="0" fontId="14" fillId="0" borderId="10" xfId="0" applyFont="1" applyBorder="1" applyAlignment="1">
      <alignment horizontal="center" vertical="center"/>
    </xf>
    <xf numFmtId="0" fontId="43" fillId="0" borderId="50" xfId="18" applyFont="1" applyBorder="1" applyAlignment="1">
      <alignment horizontal="center"/>
    </xf>
    <xf numFmtId="1" fontId="14" fillId="0" borderId="50" xfId="18" applyNumberFormat="1" applyFont="1" applyBorder="1" applyAlignment="1">
      <alignment horizontal="center"/>
    </xf>
    <xf numFmtId="0" fontId="107" fillId="0" borderId="31" xfId="29" applyFont="1" applyBorder="1" applyAlignment="1">
      <alignment horizontal="left" vertical="top" wrapText="1"/>
    </xf>
    <xf numFmtId="0" fontId="3" fillId="0" borderId="48" xfId="18" applyFont="1" applyBorder="1" applyAlignment="1">
      <alignment horizontal="center" wrapText="1"/>
    </xf>
    <xf numFmtId="1" fontId="3" fillId="0" borderId="50" xfId="18" applyNumberFormat="1" applyFont="1" applyBorder="1" applyAlignment="1">
      <alignment horizontal="center"/>
    </xf>
    <xf numFmtId="0" fontId="107" fillId="0" borderId="31" xfId="29" applyFont="1" applyBorder="1" applyAlignment="1">
      <alignment horizontal="left" vertical="center" wrapText="1"/>
    </xf>
    <xf numFmtId="49" fontId="51" fillId="16" borderId="39" xfId="18" applyNumberFormat="1" applyFont="1" applyFill="1" applyBorder="1" applyAlignment="1">
      <alignment shrinkToFit="1"/>
    </xf>
    <xf numFmtId="0" fontId="45" fillId="16" borderId="14" xfId="18" applyFont="1" applyFill="1" applyBorder="1"/>
    <xf numFmtId="0" fontId="45" fillId="16" borderId="81" xfId="18" applyFont="1" applyFill="1" applyBorder="1"/>
    <xf numFmtId="49" fontId="51" fillId="16" borderId="20" xfId="18" applyNumberFormat="1" applyFont="1" applyFill="1" applyBorder="1" applyAlignment="1">
      <alignment shrinkToFit="1"/>
    </xf>
    <xf numFmtId="49" fontId="51" fillId="0" borderId="39" xfId="18" applyNumberFormat="1" applyFont="1" applyBorder="1" applyAlignment="1">
      <alignment shrinkToFit="1"/>
    </xf>
    <xf numFmtId="0" fontId="45" fillId="0" borderId="80" xfId="0" applyFont="1" applyBorder="1"/>
    <xf numFmtId="1" fontId="45" fillId="16" borderId="68" xfId="18" applyNumberFormat="1" applyFont="1" applyFill="1" applyBorder="1" applyAlignment="1">
      <alignment horizontal="center"/>
    </xf>
    <xf numFmtId="1" fontId="45" fillId="16" borderId="25" xfId="18" applyNumberFormat="1" applyFont="1" applyFill="1" applyBorder="1" applyAlignment="1">
      <alignment horizontal="center" vertical="center"/>
    </xf>
    <xf numFmtId="1" fontId="45" fillId="16" borderId="39" xfId="18" applyNumberFormat="1" applyFont="1" applyFill="1" applyBorder="1" applyAlignment="1">
      <alignment horizontal="center" vertical="center"/>
    </xf>
    <xf numFmtId="1" fontId="45" fillId="0" borderId="22" xfId="18" applyNumberFormat="1" applyFont="1" applyBorder="1" applyAlignment="1">
      <alignment horizontal="center" vertical="center"/>
    </xf>
    <xf numFmtId="1" fontId="45" fillId="0" borderId="25" xfId="18" applyNumberFormat="1" applyFont="1" applyBorder="1" applyAlignment="1">
      <alignment horizontal="center" vertical="center"/>
    </xf>
    <xf numFmtId="1" fontId="45" fillId="0" borderId="39" xfId="18" applyNumberFormat="1" applyFont="1" applyBorder="1" applyAlignment="1">
      <alignment horizontal="center" vertical="center"/>
    </xf>
    <xf numFmtId="0" fontId="5" fillId="0" borderId="49" xfId="18" applyFont="1" applyBorder="1" applyAlignment="1">
      <alignment horizontal="center"/>
    </xf>
    <xf numFmtId="0" fontId="58" fillId="0" borderId="44" xfId="0" applyFont="1" applyBorder="1" applyAlignment="1">
      <alignment horizontal="center"/>
    </xf>
    <xf numFmtId="1" fontId="58" fillId="0" borderId="44" xfId="0" applyNumberFormat="1" applyFont="1" applyBorder="1" applyAlignment="1">
      <alignment horizontal="center"/>
    </xf>
    <xf numFmtId="0" fontId="14" fillId="0" borderId="44" xfId="18" applyFont="1" applyBorder="1" applyAlignment="1">
      <alignment horizontal="center"/>
    </xf>
    <xf numFmtId="0" fontId="5" fillId="0" borderId="39" xfId="18" applyFont="1" applyBorder="1" applyAlignment="1">
      <alignment horizontal="center"/>
    </xf>
    <xf numFmtId="1" fontId="51" fillId="0" borderId="58" xfId="18" applyNumberFormat="1" applyFont="1" applyBorder="1"/>
    <xf numFmtId="49" fontId="84" fillId="0" borderId="46" xfId="0" applyNumberFormat="1" applyFont="1" applyBorder="1" applyAlignment="1">
      <alignment horizontal="left" vertical="center" wrapText="1" shrinkToFit="1"/>
    </xf>
    <xf numFmtId="1" fontId="3" fillId="0" borderId="59" xfId="0" applyNumberFormat="1" applyFont="1" applyBorder="1" applyAlignment="1">
      <alignment horizontal="center" vertical="center"/>
    </xf>
    <xf numFmtId="49" fontId="94" fillId="0" borderId="38" xfId="0" applyNumberFormat="1" applyFont="1" applyBorder="1" applyAlignment="1">
      <alignment vertical="center" shrinkToFit="1"/>
    </xf>
    <xf numFmtId="49" fontId="3" fillId="0" borderId="22" xfId="18" applyNumberFormat="1" applyFont="1" applyBorder="1" applyAlignment="1">
      <alignment horizontal="center" vertical="center"/>
    </xf>
    <xf numFmtId="0" fontId="3" fillId="0" borderId="22" xfId="18" applyFont="1" applyBorder="1" applyAlignment="1">
      <alignment horizontal="center" vertical="center" wrapText="1"/>
    </xf>
    <xf numFmtId="0" fontId="3" fillId="0" borderId="55" xfId="18" applyFont="1" applyBorder="1" applyAlignment="1">
      <alignment horizontal="center" vertical="center" wrapText="1"/>
    </xf>
    <xf numFmtId="1" fontId="3" fillId="0" borderId="49" xfId="18" applyNumberFormat="1" applyFont="1" applyBorder="1" applyAlignment="1">
      <alignment horizontal="center" vertical="center"/>
    </xf>
    <xf numFmtId="0" fontId="43" fillId="0" borderId="22" xfId="18" applyFont="1" applyBorder="1" applyAlignment="1">
      <alignment horizontal="center" vertical="center"/>
    </xf>
    <xf numFmtId="0" fontId="84" fillId="0" borderId="41" xfId="18" applyFont="1" applyBorder="1" applyAlignment="1">
      <alignment horizontal="center" vertical="center"/>
    </xf>
    <xf numFmtId="1" fontId="94" fillId="0" borderId="41" xfId="18" applyNumberFormat="1" applyFont="1" applyBorder="1" applyAlignment="1">
      <alignment horizontal="center" vertical="center"/>
    </xf>
    <xf numFmtId="1" fontId="94" fillId="0" borderId="66" xfId="18" applyNumberFormat="1" applyFont="1" applyBorder="1" applyAlignment="1">
      <alignment horizontal="center" vertical="center"/>
    </xf>
    <xf numFmtId="49" fontId="86" fillId="0" borderId="75" xfId="18" applyNumberFormat="1" applyFont="1" applyBorder="1" applyAlignment="1">
      <alignment horizontal="left" vertical="center" shrinkToFit="1"/>
    </xf>
    <xf numFmtId="0" fontId="51" fillId="0" borderId="26" xfId="18" applyFont="1" applyBorder="1" applyAlignment="1">
      <alignment horizontal="center" vertical="center"/>
    </xf>
    <xf numFmtId="49" fontId="51" fillId="0" borderId="26" xfId="18" applyNumberFormat="1" applyFont="1" applyBorder="1" applyAlignment="1">
      <alignment horizontal="center" vertical="center"/>
    </xf>
    <xf numFmtId="0" fontId="51" fillId="0" borderId="37" xfId="18" applyFont="1" applyBorder="1" applyAlignment="1">
      <alignment horizontal="center" vertical="center"/>
    </xf>
    <xf numFmtId="1" fontId="51" fillId="0" borderId="57" xfId="18" applyNumberFormat="1" applyFont="1" applyBorder="1" applyAlignment="1">
      <alignment horizontal="center" vertical="center"/>
    </xf>
    <xf numFmtId="1" fontId="51" fillId="0" borderId="16" xfId="18" applyNumberFormat="1" applyFont="1" applyBorder="1" applyAlignment="1">
      <alignment horizontal="center"/>
    </xf>
    <xf numFmtId="1" fontId="51" fillId="16" borderId="68" xfId="18" applyNumberFormat="1" applyFont="1" applyFill="1" applyBorder="1" applyAlignment="1">
      <alignment horizontal="center"/>
    </xf>
    <xf numFmtId="0" fontId="57" fillId="0" borderId="28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6" xfId="0" applyFont="1" applyBorder="1" applyAlignment="1">
      <alignment horizontal="left" vertical="center" wrapText="1" readingOrder="1"/>
    </xf>
    <xf numFmtId="49" fontId="3" fillId="0" borderId="4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center" wrapText="1" readingOrder="1"/>
    </xf>
    <xf numFmtId="49" fontId="3" fillId="0" borderId="26" xfId="0" applyNumberFormat="1" applyFont="1" applyBorder="1" applyAlignment="1">
      <alignment horizontal="center" vertical="center" shrinkToFit="1"/>
    </xf>
    <xf numFmtId="49" fontId="3" fillId="0" borderId="37" xfId="0" applyNumberFormat="1" applyFont="1" applyBorder="1" applyAlignment="1">
      <alignment horizontal="center" vertical="center" shrinkToFit="1"/>
    </xf>
    <xf numFmtId="0" fontId="3" fillId="0" borderId="132" xfId="18" applyFont="1" applyBorder="1" applyAlignment="1">
      <alignment wrapText="1"/>
    </xf>
    <xf numFmtId="0" fontId="3" fillId="0" borderId="83" xfId="0" applyFont="1" applyBorder="1" applyAlignment="1">
      <alignment horizontal="left" vertical="center" wrapText="1" readingOrder="1"/>
    </xf>
    <xf numFmtId="0" fontId="45" fillId="0" borderId="12" xfId="18" applyFont="1" applyBorder="1" applyAlignment="1">
      <alignment horizontal="right"/>
    </xf>
    <xf numFmtId="0" fontId="41" fillId="0" borderId="29" xfId="0" applyFont="1" applyBorder="1"/>
    <xf numFmtId="0" fontId="3" fillId="0" borderId="28" xfId="18" applyFont="1" applyBorder="1" applyAlignment="1">
      <alignment horizontal="center"/>
    </xf>
    <xf numFmtId="0" fontId="14" fillId="0" borderId="111" xfId="18" applyFont="1" applyBorder="1" applyAlignment="1">
      <alignment vertical="center" wrapText="1"/>
    </xf>
    <xf numFmtId="1" fontId="47" fillId="0" borderId="21" xfId="18" applyNumberFormat="1" applyFont="1" applyBorder="1" applyAlignment="1">
      <alignment horizontal="center"/>
    </xf>
    <xf numFmtId="1" fontId="47" fillId="0" borderId="48" xfId="18" applyNumberFormat="1" applyFont="1" applyBorder="1" applyAlignment="1">
      <alignment horizontal="center"/>
    </xf>
    <xf numFmtId="0" fontId="71" fillId="0" borderId="31" xfId="18" applyFont="1" applyBorder="1" applyAlignment="1">
      <alignment horizontal="center"/>
    </xf>
    <xf numFmtId="0" fontId="14" fillId="0" borderId="48" xfId="18" applyFont="1" applyBorder="1" applyAlignment="1">
      <alignment horizontal="center"/>
    </xf>
    <xf numFmtId="0" fontId="5" fillId="0" borderId="21" xfId="18" applyFont="1" applyBorder="1" applyAlignment="1">
      <alignment horizontal="center"/>
    </xf>
    <xf numFmtId="0" fontId="5" fillId="0" borderId="48" xfId="18" applyFont="1" applyBorder="1" applyAlignment="1">
      <alignment horizontal="center"/>
    </xf>
    <xf numFmtId="1" fontId="14" fillId="0" borderId="46" xfId="0" applyNumberFormat="1" applyFont="1" applyBorder="1" applyAlignment="1">
      <alignment horizontal="left" vertical="center" wrapText="1"/>
    </xf>
    <xf numFmtId="0" fontId="3" fillId="0" borderId="47" xfId="18" applyFont="1" applyBorder="1" applyAlignment="1">
      <alignment horizontal="center" vertical="center"/>
    </xf>
    <xf numFmtId="0" fontId="112" fillId="0" borderId="29" xfId="0" applyFont="1" applyBorder="1" applyAlignment="1">
      <alignment vertical="center" wrapText="1"/>
    </xf>
    <xf numFmtId="0" fontId="47" fillId="0" borderId="12" xfId="18" applyFont="1" applyBorder="1" applyAlignment="1">
      <alignment horizontal="center" vertical="center"/>
    </xf>
    <xf numFmtId="0" fontId="47" fillId="0" borderId="12" xfId="18" applyFont="1" applyBorder="1" applyAlignment="1">
      <alignment horizontal="center" vertical="center" wrapText="1"/>
    </xf>
    <xf numFmtId="1" fontId="47" fillId="0" borderId="12" xfId="18" applyNumberFormat="1" applyFont="1" applyBorder="1" applyAlignment="1">
      <alignment horizontal="center" vertical="center"/>
    </xf>
    <xf numFmtId="1" fontId="47" fillId="0" borderId="21" xfId="18" applyNumberFormat="1" applyFont="1" applyBorder="1" applyAlignment="1">
      <alignment horizontal="center" vertical="center"/>
    </xf>
    <xf numFmtId="0" fontId="47" fillId="0" borderId="18" xfId="18" applyFont="1" applyBorder="1" applyAlignment="1">
      <alignment horizontal="center" vertical="center"/>
    </xf>
    <xf numFmtId="0" fontId="47" fillId="0" borderId="18" xfId="18" applyFont="1" applyBorder="1" applyAlignment="1">
      <alignment horizontal="center" vertical="center" wrapText="1"/>
    </xf>
    <xf numFmtId="1" fontId="47" fillId="0" borderId="18" xfId="18" applyNumberFormat="1" applyFont="1" applyBorder="1" applyAlignment="1">
      <alignment horizontal="center" vertical="center"/>
    </xf>
    <xf numFmtId="1" fontId="47" fillId="0" borderId="48" xfId="18" applyNumberFormat="1" applyFont="1" applyBorder="1" applyAlignment="1">
      <alignment horizontal="center" vertical="center"/>
    </xf>
    <xf numFmtId="0" fontId="111" fillId="0" borderId="31" xfId="0" applyFont="1" applyBorder="1"/>
    <xf numFmtId="0" fontId="47" fillId="0" borderId="18" xfId="18" applyFont="1" applyBorder="1" applyAlignment="1">
      <alignment horizontal="center" wrapText="1"/>
    </xf>
    <xf numFmtId="0" fontId="84" fillId="0" borderId="18" xfId="18" applyFont="1" applyBorder="1" applyAlignment="1">
      <alignment horizontal="center" vertical="center" wrapText="1"/>
    </xf>
    <xf numFmtId="49" fontId="84" fillId="0" borderId="18" xfId="18" applyNumberFormat="1" applyFont="1" applyBorder="1" applyAlignment="1">
      <alignment horizontal="center" vertical="center" wrapText="1"/>
    </xf>
    <xf numFmtId="0" fontId="84" fillId="0" borderId="30" xfId="18" applyFont="1" applyBorder="1" applyAlignment="1">
      <alignment horizontal="center" vertical="center" wrapText="1"/>
    </xf>
    <xf numFmtId="49" fontId="45" fillId="0" borderId="31" xfId="18" applyNumberFormat="1" applyFont="1" applyBorder="1" applyAlignment="1">
      <alignment horizontal="left" vertical="center" shrinkToFit="1"/>
    </xf>
    <xf numFmtId="1" fontId="49" fillId="0" borderId="48" xfId="18" applyNumberFormat="1" applyFont="1" applyBorder="1" applyAlignment="1">
      <alignment horizontal="center" vertical="center"/>
    </xf>
    <xf numFmtId="1" fontId="41" fillId="0" borderId="47" xfId="18" applyNumberFormat="1" applyFont="1" applyBorder="1" applyAlignment="1">
      <alignment horizontal="center" vertical="center"/>
    </xf>
    <xf numFmtId="0" fontId="41" fillId="0" borderId="33" xfId="0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/>
    </xf>
    <xf numFmtId="1" fontId="5" fillId="0" borderId="48" xfId="0" applyNumberFormat="1" applyFont="1" applyBorder="1" applyAlignment="1">
      <alignment horizontal="center" vertical="center"/>
    </xf>
    <xf numFmtId="0" fontId="94" fillId="0" borderId="31" xfId="18" applyFont="1" applyBorder="1"/>
    <xf numFmtId="0" fontId="95" fillId="0" borderId="33" xfId="18" applyFont="1" applyBorder="1" applyAlignment="1">
      <alignment horizontal="center"/>
    </xf>
    <xf numFmtId="0" fontId="95" fillId="0" borderId="10" xfId="18" applyFont="1" applyBorder="1" applyAlignment="1">
      <alignment horizontal="center"/>
    </xf>
    <xf numFmtId="1" fontId="95" fillId="0" borderId="10" xfId="18" applyNumberFormat="1" applyFont="1" applyBorder="1" applyAlignment="1">
      <alignment horizontal="center"/>
    </xf>
    <xf numFmtId="0" fontId="64" fillId="0" borderId="43" xfId="18" applyFont="1" applyBorder="1"/>
    <xf numFmtId="0" fontId="55" fillId="0" borderId="22" xfId="0" applyFont="1" applyBorder="1" applyAlignment="1">
      <alignment horizontal="center"/>
    </xf>
    <xf numFmtId="1" fontId="55" fillId="0" borderId="55" xfId="0" applyNumberFormat="1" applyFont="1" applyBorder="1" applyAlignment="1">
      <alignment horizontal="center" vertical="center"/>
    </xf>
    <xf numFmtId="49" fontId="61" fillId="0" borderId="18" xfId="0" applyNumberFormat="1" applyFont="1" applyBorder="1" applyAlignment="1">
      <alignment horizontal="center" vertical="center" shrinkToFit="1"/>
    </xf>
    <xf numFmtId="49" fontId="61" fillId="0" borderId="48" xfId="0" applyNumberFormat="1" applyFont="1" applyBorder="1" applyAlignment="1">
      <alignment horizontal="center" vertical="center" shrinkToFit="1"/>
    </xf>
    <xf numFmtId="0" fontId="65" fillId="0" borderId="50" xfId="0" applyFont="1" applyBorder="1" applyAlignment="1">
      <alignment horizontal="center" vertical="center"/>
    </xf>
    <xf numFmtId="0" fontId="65" fillId="0" borderId="18" xfId="0" applyFont="1" applyBorder="1" applyAlignment="1">
      <alignment horizontal="center" vertical="center"/>
    </xf>
    <xf numFmtId="0" fontId="39" fillId="0" borderId="33" xfId="0" applyFont="1" applyBorder="1"/>
    <xf numFmtId="0" fontId="3" fillId="0" borderId="10" xfId="0" applyFont="1" applyBorder="1" applyAlignment="1">
      <alignment horizontal="center"/>
    </xf>
    <xf numFmtId="49" fontId="16" fillId="0" borderId="40" xfId="0" applyNumberFormat="1" applyFont="1" applyBorder="1" applyAlignment="1">
      <alignment horizontal="center" vertical="center" shrinkToFit="1"/>
    </xf>
    <xf numFmtId="1" fontId="45" fillId="0" borderId="18" xfId="18" applyNumberFormat="1" applyFont="1" applyBorder="1" applyAlignment="1">
      <alignment horizontal="center"/>
    </xf>
    <xf numFmtId="1" fontId="45" fillId="0" borderId="48" xfId="18" applyNumberFormat="1" applyFont="1" applyBorder="1" applyAlignment="1">
      <alignment horizontal="center"/>
    </xf>
    <xf numFmtId="0" fontId="84" fillId="0" borderId="50" xfId="18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1" fillId="0" borderId="18" xfId="18" applyFont="1" applyBorder="1" applyAlignment="1">
      <alignment wrapText="1"/>
    </xf>
    <xf numFmtId="49" fontId="41" fillId="0" borderId="44" xfId="18" applyNumberFormat="1" applyFont="1" applyBorder="1" applyAlignment="1">
      <alignment horizontal="center"/>
    </xf>
    <xf numFmtId="0" fontId="49" fillId="0" borderId="44" xfId="18" applyFont="1" applyBorder="1" applyAlignment="1">
      <alignment horizontal="center"/>
    </xf>
    <xf numFmtId="1" fontId="49" fillId="0" borderId="18" xfId="18" applyNumberFormat="1" applyFont="1" applyBorder="1" applyAlignment="1">
      <alignment horizontal="right"/>
    </xf>
    <xf numFmtId="0" fontId="41" fillId="0" borderId="29" xfId="18" applyFont="1" applyBorder="1" applyAlignment="1">
      <alignment horizontal="center"/>
    </xf>
    <xf numFmtId="49" fontId="46" fillId="0" borderId="12" xfId="18" applyNumberFormat="1" applyFont="1" applyBorder="1" applyAlignment="1">
      <alignment horizontal="center"/>
    </xf>
    <xf numFmtId="0" fontId="80" fillId="0" borderId="12" xfId="18" applyFont="1" applyBorder="1" applyAlignment="1">
      <alignment horizontal="center" vertical="center"/>
    </xf>
    <xf numFmtId="0" fontId="41" fillId="0" borderId="12" xfId="18" applyFont="1" applyBorder="1" applyAlignment="1">
      <alignment horizontal="center" vertical="center" wrapText="1"/>
    </xf>
    <xf numFmtId="0" fontId="41" fillId="0" borderId="21" xfId="18" applyFont="1" applyBorder="1" applyAlignment="1">
      <alignment horizontal="center" vertical="center"/>
    </xf>
    <xf numFmtId="0" fontId="84" fillId="0" borderId="18" xfId="0" applyFont="1" applyBorder="1" applyAlignment="1">
      <alignment horizontal="left" vertical="center" wrapText="1"/>
    </xf>
    <xf numFmtId="0" fontId="71" fillId="0" borderId="77" xfId="18" applyFont="1" applyBorder="1" applyAlignment="1">
      <alignment horizontal="center"/>
    </xf>
    <xf numFmtId="0" fontId="14" fillId="0" borderId="29" xfId="0" applyFont="1" applyBorder="1" applyAlignment="1">
      <alignment horizontal="left" vertical="center" readingOrder="1"/>
    </xf>
    <xf numFmtId="1" fontId="41" fillId="0" borderId="55" xfId="18" applyNumberFormat="1" applyFont="1" applyBorder="1" applyAlignment="1">
      <alignment horizontal="center" vertical="center"/>
    </xf>
    <xf numFmtId="1" fontId="47" fillId="0" borderId="28" xfId="18" applyNumberFormat="1" applyFont="1" applyBorder="1" applyAlignment="1">
      <alignment horizontal="center"/>
    </xf>
    <xf numFmtId="1" fontId="49" fillId="0" borderId="30" xfId="18" applyNumberFormat="1" applyFont="1" applyBorder="1" applyAlignment="1">
      <alignment horizontal="right"/>
    </xf>
    <xf numFmtId="1" fontId="41" fillId="0" borderId="30" xfId="18" applyNumberFormat="1" applyFont="1" applyBorder="1" applyAlignment="1">
      <alignment horizontal="center" vertical="center"/>
    </xf>
    <xf numFmtId="1" fontId="49" fillId="0" borderId="30" xfId="18" applyNumberFormat="1" applyFont="1" applyBorder="1" applyAlignment="1">
      <alignment horizontal="center" vertical="center"/>
    </xf>
    <xf numFmtId="1" fontId="49" fillId="0" borderId="45" xfId="18" applyNumberFormat="1" applyFont="1" applyBorder="1" applyAlignment="1">
      <alignment horizontal="center" vertical="center"/>
    </xf>
    <xf numFmtId="1" fontId="41" fillId="0" borderId="78" xfId="18" applyNumberFormat="1" applyFont="1" applyBorder="1" applyAlignment="1">
      <alignment horizontal="center" vertical="center"/>
    </xf>
    <xf numFmtId="1" fontId="41" fillId="0" borderId="35" xfId="18" applyNumberFormat="1" applyFont="1" applyBorder="1" applyAlignment="1">
      <alignment horizontal="center" vertical="center"/>
    </xf>
    <xf numFmtId="1" fontId="14" fillId="0" borderId="30" xfId="0" applyNumberFormat="1" applyFont="1" applyBorder="1" applyAlignment="1">
      <alignment horizontal="center" vertical="center"/>
    </xf>
    <xf numFmtId="1" fontId="49" fillId="0" borderId="35" xfId="18" applyNumberFormat="1" applyFont="1" applyBorder="1" applyAlignment="1">
      <alignment horizontal="center" vertical="center"/>
    </xf>
    <xf numFmtId="1" fontId="49" fillId="0" borderId="32" xfId="18" applyNumberFormat="1" applyFont="1" applyBorder="1" applyAlignment="1">
      <alignment horizontal="center" vertical="center"/>
    </xf>
    <xf numFmtId="1" fontId="52" fillId="0" borderId="35" xfId="18" applyNumberFormat="1" applyFont="1" applyBorder="1" applyAlignment="1">
      <alignment horizontal="center" vertical="center"/>
    </xf>
    <xf numFmtId="0" fontId="79" fillId="0" borderId="30" xfId="18" applyFont="1" applyBorder="1" applyAlignment="1">
      <alignment horizontal="center" vertical="center"/>
    </xf>
    <xf numFmtId="1" fontId="52" fillId="0" borderId="30" xfId="18" applyNumberFormat="1" applyFont="1" applyBorder="1" applyAlignment="1">
      <alignment horizontal="center" vertical="center"/>
    </xf>
    <xf numFmtId="1" fontId="79" fillId="0" borderId="30" xfId="18" applyNumberFormat="1" applyFont="1" applyBorder="1" applyAlignment="1">
      <alignment horizontal="center" vertical="center"/>
    </xf>
    <xf numFmtId="1" fontId="52" fillId="0" borderId="98" xfId="18" applyNumberFormat="1" applyFont="1" applyBorder="1" applyAlignment="1">
      <alignment horizontal="center" vertical="center"/>
    </xf>
    <xf numFmtId="1" fontId="41" fillId="0" borderId="13" xfId="18" applyNumberFormat="1" applyFont="1" applyBorder="1" applyAlignment="1">
      <alignment horizontal="center" vertical="center"/>
    </xf>
    <xf numFmtId="1" fontId="49" fillId="0" borderId="14" xfId="18" applyNumberFormat="1" applyFont="1" applyBorder="1" applyAlignment="1">
      <alignment horizontal="right"/>
    </xf>
    <xf numFmtId="1" fontId="41" fillId="0" borderId="14" xfId="18" applyNumberFormat="1" applyFont="1" applyBorder="1" applyAlignment="1">
      <alignment horizontal="center" vertical="center"/>
    </xf>
    <xf numFmtId="1" fontId="41" fillId="0" borderId="81" xfId="18" applyNumberFormat="1" applyFont="1" applyBorder="1" applyAlignment="1">
      <alignment horizontal="center" vertical="center"/>
    </xf>
    <xf numFmtId="1" fontId="41" fillId="0" borderId="39" xfId="18" applyNumberFormat="1" applyFont="1" applyBorder="1" applyAlignment="1">
      <alignment horizontal="center" vertical="center"/>
    </xf>
    <xf numFmtId="1" fontId="41" fillId="0" borderId="52" xfId="18" applyNumberFormat="1" applyFont="1" applyBorder="1" applyAlignment="1">
      <alignment horizontal="center" vertical="center"/>
    </xf>
    <xf numFmtId="1" fontId="41" fillId="0" borderId="51" xfId="18" applyNumberFormat="1" applyFont="1" applyBorder="1" applyAlignment="1">
      <alignment horizontal="center" vertical="center"/>
    </xf>
    <xf numFmtId="1" fontId="52" fillId="0" borderId="51" xfId="18" applyNumberFormat="1" applyFont="1" applyBorder="1" applyAlignment="1">
      <alignment horizontal="center" vertical="center"/>
    </xf>
    <xf numFmtId="49" fontId="52" fillId="0" borderId="75" xfId="18" applyNumberFormat="1" applyFont="1" applyBorder="1" applyAlignment="1">
      <alignment shrinkToFit="1"/>
    </xf>
    <xf numFmtId="0" fontId="51" fillId="0" borderId="30" xfId="0" applyFont="1" applyBorder="1" applyAlignment="1">
      <alignment horizontal="left" vertical="center"/>
    </xf>
    <xf numFmtId="49" fontId="5" fillId="0" borderId="31" xfId="0" applyNumberFormat="1" applyFont="1" applyBorder="1" applyAlignment="1">
      <alignment horizontal="left" vertical="center"/>
    </xf>
    <xf numFmtId="0" fontId="5" fillId="0" borderId="31" xfId="18" applyFont="1" applyBorder="1" applyAlignment="1">
      <alignment horizontal="left" vertical="center"/>
    </xf>
    <xf numFmtId="0" fontId="80" fillId="0" borderId="18" xfId="18" applyFont="1" applyBorder="1" applyAlignment="1">
      <alignment horizontal="left" vertical="center"/>
    </xf>
    <xf numFmtId="1" fontId="41" fillId="0" borderId="48" xfId="18" applyNumberFormat="1" applyFont="1" applyBorder="1" applyAlignment="1">
      <alignment horizontal="center" vertical="center"/>
    </xf>
    <xf numFmtId="0" fontId="49" fillId="0" borderId="22" xfId="18" applyFont="1" applyBorder="1" applyAlignment="1">
      <alignment horizontal="center" vertical="center"/>
    </xf>
    <xf numFmtId="1" fontId="41" fillId="0" borderId="40" xfId="18" applyNumberFormat="1" applyFont="1" applyBorder="1" applyAlignment="1">
      <alignment horizontal="center" vertical="center"/>
    </xf>
    <xf numFmtId="0" fontId="52" fillId="0" borderId="25" xfId="18" applyFont="1" applyBorder="1" applyAlignment="1">
      <alignment horizontal="center"/>
    </xf>
    <xf numFmtId="49" fontId="7" fillId="0" borderId="26" xfId="18" applyNumberFormat="1" applyFont="1" applyBorder="1" applyAlignment="1">
      <alignment horizontal="center"/>
    </xf>
    <xf numFmtId="0" fontId="7" fillId="0" borderId="26" xfId="18" applyFont="1" applyBorder="1" applyAlignment="1">
      <alignment horizontal="center"/>
    </xf>
    <xf numFmtId="0" fontId="52" fillId="0" borderId="26" xfId="18" applyFont="1" applyBorder="1" applyAlignment="1">
      <alignment horizontal="center" vertical="center"/>
    </xf>
    <xf numFmtId="0" fontId="52" fillId="0" borderId="37" xfId="18" applyFont="1" applyBorder="1" applyAlignment="1">
      <alignment horizontal="center" vertical="center"/>
    </xf>
    <xf numFmtId="1" fontId="52" fillId="0" borderId="57" xfId="18" applyNumberFormat="1" applyFont="1" applyBorder="1" applyAlignment="1">
      <alignment horizontal="center" vertical="center"/>
    </xf>
    <xf numFmtId="49" fontId="41" fillId="0" borderId="31" xfId="18" applyNumberFormat="1" applyFont="1" applyBorder="1" applyAlignment="1">
      <alignment shrinkToFit="1"/>
    </xf>
    <xf numFmtId="0" fontId="41" fillId="0" borderId="18" xfId="18" applyFont="1" applyBorder="1" applyAlignment="1">
      <alignment vertical="center"/>
    </xf>
    <xf numFmtId="49" fontId="52" fillId="0" borderId="26" xfId="18" applyNumberFormat="1" applyFont="1" applyBorder="1" applyAlignment="1">
      <alignment horizontal="center"/>
    </xf>
    <xf numFmtId="49" fontId="52" fillId="0" borderId="26" xfId="18" applyNumberFormat="1" applyFont="1" applyBorder="1" applyAlignment="1">
      <alignment horizontal="center" vertical="center" shrinkToFit="1"/>
    </xf>
    <xf numFmtId="1" fontId="52" fillId="0" borderId="37" xfId="18" applyNumberFormat="1" applyFont="1" applyBorder="1" applyAlignment="1">
      <alignment horizontal="center" vertical="center"/>
    </xf>
    <xf numFmtId="49" fontId="55" fillId="0" borderId="74" xfId="0" applyNumberFormat="1" applyFont="1" applyBorder="1" applyAlignment="1">
      <alignment horizontal="left" shrinkToFit="1"/>
    </xf>
    <xf numFmtId="49" fontId="14" fillId="0" borderId="44" xfId="0" applyNumberFormat="1" applyFont="1" applyBorder="1" applyAlignment="1">
      <alignment horizontal="center" shrinkToFit="1"/>
    </xf>
    <xf numFmtId="49" fontId="55" fillId="0" borderId="44" xfId="0" applyNumberFormat="1" applyFont="1" applyBorder="1" applyAlignment="1">
      <alignment horizontal="center" shrinkToFit="1"/>
    </xf>
    <xf numFmtId="49" fontId="14" fillId="0" borderId="59" xfId="0" applyNumberFormat="1" applyFont="1" applyBorder="1" applyAlignment="1">
      <alignment horizontal="center" shrinkToFit="1"/>
    </xf>
    <xf numFmtId="1" fontId="55" fillId="0" borderId="74" xfId="0" applyNumberFormat="1" applyFont="1" applyBorder="1" applyAlignment="1">
      <alignment horizontal="center"/>
    </xf>
    <xf numFmtId="0" fontId="46" fillId="0" borderId="18" xfId="18" applyFont="1" applyBorder="1" applyAlignment="1">
      <alignment horizontal="left"/>
    </xf>
    <xf numFmtId="0" fontId="3" fillId="0" borderId="12" xfId="0" applyFont="1" applyBorder="1"/>
    <xf numFmtId="0" fontId="5" fillId="0" borderId="42" xfId="18" applyFont="1" applyBorder="1" applyAlignment="1">
      <alignment horizontal="center"/>
    </xf>
    <xf numFmtId="0" fontId="5" fillId="0" borderId="21" xfId="18" applyFont="1" applyBorder="1" applyAlignment="1">
      <alignment horizontal="center" vertical="center"/>
    </xf>
    <xf numFmtId="0" fontId="5" fillId="0" borderId="31" xfId="18" applyFont="1" applyBorder="1" applyAlignment="1">
      <alignment horizontal="center" vertical="center"/>
    </xf>
    <xf numFmtId="0" fontId="91" fillId="0" borderId="10" xfId="0" applyFont="1" applyBorder="1" applyAlignment="1">
      <alignment horizontal="center" vertical="center"/>
    </xf>
    <xf numFmtId="0" fontId="93" fillId="0" borderId="43" xfId="0" applyFont="1" applyBorder="1" applyAlignment="1">
      <alignment horizontal="center" vertical="center"/>
    </xf>
    <xf numFmtId="0" fontId="3" fillId="0" borderId="41" xfId="18" applyFont="1" applyBorder="1" applyAlignment="1">
      <alignment horizontal="center" vertical="top"/>
    </xf>
    <xf numFmtId="0" fontId="14" fillId="0" borderId="41" xfId="18" applyFont="1" applyBorder="1" applyAlignment="1">
      <alignment horizontal="center" vertical="top"/>
    </xf>
    <xf numFmtId="1" fontId="3" fillId="0" borderId="41" xfId="18" applyNumberFormat="1" applyFont="1" applyBorder="1" applyAlignment="1">
      <alignment horizontal="center" vertical="top"/>
    </xf>
    <xf numFmtId="1" fontId="3" fillId="0" borderId="66" xfId="18" applyNumberFormat="1" applyFont="1" applyBorder="1" applyAlignment="1">
      <alignment horizontal="center" vertical="top"/>
    </xf>
    <xf numFmtId="0" fontId="57" fillId="0" borderId="12" xfId="0" applyFont="1" applyBorder="1" applyAlignment="1">
      <alignment horizontal="center"/>
    </xf>
    <xf numFmtId="1" fontId="55" fillId="0" borderId="21" xfId="0" applyNumberFormat="1" applyFont="1" applyBorder="1" applyAlignment="1">
      <alignment horizontal="center"/>
    </xf>
    <xf numFmtId="1" fontId="41" fillId="0" borderId="17" xfId="18" applyNumberFormat="1" applyFont="1" applyBorder="1" applyAlignment="1">
      <alignment horizontal="center" vertical="center"/>
    </xf>
    <xf numFmtId="1" fontId="14" fillId="0" borderId="29" xfId="18" applyNumberFormat="1" applyFont="1" applyBorder="1" applyAlignment="1">
      <alignment horizontal="center" vertical="center"/>
    </xf>
    <xf numFmtId="1" fontId="52" fillId="0" borderId="21" xfId="18" applyNumberFormat="1" applyFont="1" applyBorder="1" applyAlignment="1">
      <alignment horizontal="right" vertical="center"/>
    </xf>
    <xf numFmtId="0" fontId="55" fillId="0" borderId="33" xfId="18" applyFont="1" applyBorder="1" applyAlignment="1">
      <alignment horizontal="center"/>
    </xf>
    <xf numFmtId="0" fontId="49" fillId="0" borderId="10" xfId="18" applyFont="1" applyBorder="1" applyAlignment="1">
      <alignment horizontal="center" vertical="center"/>
    </xf>
    <xf numFmtId="1" fontId="49" fillId="0" borderId="40" xfId="18" applyNumberFormat="1" applyFont="1" applyBorder="1" applyAlignment="1">
      <alignment horizontal="center" vertical="center"/>
    </xf>
    <xf numFmtId="1" fontId="111" fillId="0" borderId="31" xfId="0" applyNumberFormat="1" applyFont="1" applyBorder="1" applyAlignment="1">
      <alignment horizontal="center" vertical="center"/>
    </xf>
    <xf numFmtId="1" fontId="111" fillId="0" borderId="33" xfId="0" applyNumberFormat="1" applyFont="1" applyBorder="1" applyAlignment="1">
      <alignment horizontal="center" vertical="center"/>
    </xf>
    <xf numFmtId="1" fontId="111" fillId="0" borderId="18" xfId="0" applyNumberFormat="1" applyFont="1" applyBorder="1" applyAlignment="1">
      <alignment horizontal="center" vertical="center"/>
    </xf>
    <xf numFmtId="1" fontId="111" fillId="0" borderId="10" xfId="0" applyNumberFormat="1" applyFont="1" applyBorder="1" applyAlignment="1">
      <alignment horizontal="center" vertical="center"/>
    </xf>
    <xf numFmtId="0" fontId="16" fillId="0" borderId="19" xfId="18" applyFont="1" applyBorder="1" applyAlignment="1">
      <alignment horizontal="center"/>
    </xf>
    <xf numFmtId="49" fontId="84" fillId="0" borderId="28" xfId="20" applyNumberFormat="1" applyFont="1" applyBorder="1" applyAlignment="1">
      <alignment horizontal="center" vertical="center"/>
    </xf>
    <xf numFmtId="49" fontId="84" fillId="0" borderId="45" xfId="20" applyNumberFormat="1" applyFont="1" applyBorder="1" applyAlignment="1">
      <alignment horizontal="center" vertical="center"/>
    </xf>
    <xf numFmtId="1" fontId="13" fillId="0" borderId="74" xfId="20" applyNumberFormat="1" applyFont="1" applyBorder="1" applyAlignment="1">
      <alignment horizontal="center" vertical="center"/>
    </xf>
    <xf numFmtId="49" fontId="3" fillId="0" borderId="29" xfId="20" applyNumberFormat="1" applyFont="1" applyBorder="1" applyAlignment="1">
      <alignment vertical="center" wrapText="1"/>
    </xf>
    <xf numFmtId="49" fontId="3" fillId="0" borderId="12" xfId="20" applyNumberFormat="1" applyFont="1" applyBorder="1" applyAlignment="1">
      <alignment horizontal="center" vertical="center" wrapText="1"/>
    </xf>
    <xf numFmtId="49" fontId="3" fillId="0" borderId="12" xfId="20" applyNumberFormat="1" applyFont="1" applyBorder="1" applyAlignment="1">
      <alignment vertical="center" wrapText="1"/>
    </xf>
    <xf numFmtId="49" fontId="3" fillId="0" borderId="21" xfId="20" applyNumberFormat="1" applyFont="1" applyBorder="1" applyAlignment="1">
      <alignment vertical="center"/>
    </xf>
    <xf numFmtId="1" fontId="45" fillId="0" borderId="77" xfId="0" applyNumberFormat="1" applyFont="1" applyBorder="1" applyAlignment="1">
      <alignment horizontal="center" vertical="center"/>
    </xf>
    <xf numFmtId="1" fontId="45" fillId="0" borderId="28" xfId="0" applyNumberFormat="1" applyFont="1" applyBorder="1" applyAlignment="1">
      <alignment horizontal="center" vertical="center"/>
    </xf>
    <xf numFmtId="49" fontId="3" fillId="0" borderId="31" xfId="20" applyNumberFormat="1" applyFont="1" applyBorder="1" applyAlignment="1">
      <alignment vertical="center" wrapText="1"/>
    </xf>
    <xf numFmtId="49" fontId="3" fillId="0" borderId="18" xfId="20" applyNumberFormat="1" applyFont="1" applyBorder="1" applyAlignment="1">
      <alignment vertical="center" wrapText="1"/>
    </xf>
    <xf numFmtId="49" fontId="3" fillId="0" borderId="48" xfId="20" applyNumberFormat="1" applyFont="1" applyBorder="1" applyAlignment="1">
      <alignment vertical="center"/>
    </xf>
    <xf numFmtId="1" fontId="45" fillId="0" borderId="50" xfId="0" applyNumberFormat="1" applyFont="1" applyBorder="1" applyAlignment="1">
      <alignment horizontal="center" vertical="center"/>
    </xf>
    <xf numFmtId="1" fontId="45" fillId="0" borderId="30" xfId="0" applyNumberFormat="1" applyFont="1" applyBorder="1" applyAlignment="1">
      <alignment horizontal="center" vertical="center"/>
    </xf>
    <xf numFmtId="49" fontId="3" fillId="0" borderId="46" xfId="20" applyNumberFormat="1" applyFont="1" applyBorder="1" applyAlignment="1">
      <alignment horizontal="left" vertical="center" wrapText="1"/>
    </xf>
    <xf numFmtId="49" fontId="3" fillId="0" borderId="44" xfId="20" applyNumberFormat="1" applyFont="1" applyBorder="1" applyAlignment="1">
      <alignment horizontal="center" vertical="center" wrapText="1"/>
    </xf>
    <xf numFmtId="49" fontId="3" fillId="0" borderId="59" xfId="20" applyNumberFormat="1" applyFont="1" applyBorder="1" applyAlignment="1">
      <alignment horizontal="center" vertical="center"/>
    </xf>
    <xf numFmtId="1" fontId="45" fillId="0" borderId="74" xfId="0" applyNumberFormat="1" applyFont="1" applyBorder="1" applyAlignment="1">
      <alignment horizontal="center" vertical="center"/>
    </xf>
    <xf numFmtId="1" fontId="45" fillId="0" borderId="45" xfId="0" applyNumberFormat="1" applyFont="1" applyBorder="1" applyAlignment="1">
      <alignment horizontal="center" vertical="center"/>
    </xf>
    <xf numFmtId="49" fontId="3" fillId="0" borderId="21" xfId="20" applyNumberFormat="1" applyFont="1" applyBorder="1" applyAlignment="1">
      <alignment horizontal="center" vertical="center"/>
    </xf>
    <xf numFmtId="49" fontId="3" fillId="0" borderId="48" xfId="20" applyNumberFormat="1" applyFont="1" applyBorder="1" applyAlignment="1">
      <alignment horizontal="center" vertical="center"/>
    </xf>
    <xf numFmtId="49" fontId="3" fillId="0" borderId="33" xfId="20" applyNumberFormat="1" applyFont="1" applyBorder="1" applyAlignment="1">
      <alignment horizontal="left" vertical="center" wrapText="1"/>
    </xf>
    <xf numFmtId="49" fontId="3" fillId="0" borderId="40" xfId="20" applyNumberFormat="1" applyFont="1" applyBorder="1" applyAlignment="1">
      <alignment horizontal="center" vertical="center"/>
    </xf>
    <xf numFmtId="49" fontId="3" fillId="0" borderId="28" xfId="20" applyNumberFormat="1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49" fontId="3" fillId="0" borderId="31" xfId="20" applyNumberFormat="1" applyFont="1" applyBorder="1" applyAlignment="1">
      <alignment vertical="top" wrapText="1"/>
    </xf>
    <xf numFmtId="1" fontId="45" fillId="0" borderId="11" xfId="0" applyNumberFormat="1" applyFont="1" applyBorder="1" applyAlignment="1">
      <alignment horizontal="center" vertical="center"/>
    </xf>
    <xf numFmtId="1" fontId="45" fillId="0" borderId="32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49" fontId="14" fillId="0" borderId="49" xfId="20" applyNumberFormat="1" applyFont="1" applyBorder="1" applyAlignment="1">
      <alignment vertical="center" wrapText="1"/>
    </xf>
    <xf numFmtId="1" fontId="3" fillId="0" borderId="50" xfId="20" applyNumberFormat="1" applyFont="1" applyBorder="1" applyAlignment="1">
      <alignment horizontal="center" vertical="center"/>
    </xf>
    <xf numFmtId="1" fontId="3" fillId="0" borderId="11" xfId="20" applyNumberFormat="1" applyFont="1" applyBorder="1" applyAlignment="1">
      <alignment horizontal="center" vertical="center"/>
    </xf>
    <xf numFmtId="0" fontId="98" fillId="0" borderId="0" xfId="18" applyFont="1" applyAlignment="1">
      <alignment horizontal="center" vertical="center"/>
    </xf>
    <xf numFmtId="0" fontId="100" fillId="0" borderId="0" xfId="18" applyFont="1" applyAlignment="1">
      <alignment horizontal="center"/>
    </xf>
    <xf numFmtId="0" fontId="100" fillId="0" borderId="0" xfId="18" applyFont="1" applyAlignment="1">
      <alignment wrapText="1"/>
    </xf>
    <xf numFmtId="0" fontId="100" fillId="0" borderId="0" xfId="18" applyFont="1" applyAlignment="1">
      <alignment horizontal="center" wrapText="1"/>
    </xf>
    <xf numFmtId="0" fontId="102" fillId="0" borderId="11" xfId="18" applyFont="1" applyBorder="1" applyAlignment="1">
      <alignment horizontal="center" vertical="center" textRotation="90" wrapText="1"/>
    </xf>
    <xf numFmtId="0" fontId="102" fillId="0" borderId="10" xfId="18" applyFont="1" applyBorder="1" applyAlignment="1">
      <alignment horizontal="center" vertical="center" textRotation="90" wrapText="1"/>
    </xf>
    <xf numFmtId="0" fontId="102" fillId="0" borderId="25" xfId="18" applyFont="1" applyBorder="1" applyAlignment="1">
      <alignment horizontal="center" vertical="center"/>
    </xf>
    <xf numFmtId="0" fontId="102" fillId="0" borderId="26" xfId="21" applyFont="1" applyBorder="1" applyAlignment="1">
      <alignment horizontal="center" vertical="center" wrapText="1"/>
    </xf>
    <xf numFmtId="0" fontId="102" fillId="0" borderId="26" xfId="18" applyFont="1" applyBorder="1" applyAlignment="1">
      <alignment horizontal="center" vertical="center"/>
    </xf>
    <xf numFmtId="0" fontId="102" fillId="0" borderId="26" xfId="18" applyFont="1" applyBorder="1" applyAlignment="1">
      <alignment horizontal="center" vertical="center" wrapText="1"/>
    </xf>
    <xf numFmtId="49" fontId="102" fillId="0" borderId="26" xfId="18" applyNumberFormat="1" applyFont="1" applyBorder="1" applyAlignment="1">
      <alignment horizontal="center" vertical="center"/>
    </xf>
    <xf numFmtId="0" fontId="102" fillId="0" borderId="37" xfId="18" applyFont="1" applyBorder="1" applyAlignment="1">
      <alignment horizontal="center" vertical="center"/>
    </xf>
    <xf numFmtId="49" fontId="3" fillId="0" borderId="46" xfId="18" applyNumberFormat="1" applyFont="1" applyBorder="1" applyAlignment="1">
      <alignment horizontal="left" vertical="center" shrinkToFit="1"/>
    </xf>
    <xf numFmtId="1" fontId="3" fillId="0" borderId="33" xfId="18" applyNumberFormat="1" applyFont="1" applyBorder="1" applyAlignment="1">
      <alignment horizontal="center" vertical="center"/>
    </xf>
    <xf numFmtId="1" fontId="47" fillId="0" borderId="10" xfId="18" applyNumberFormat="1" applyFont="1" applyBorder="1" applyAlignment="1">
      <alignment horizontal="center" vertical="center"/>
    </xf>
    <xf numFmtId="1" fontId="47" fillId="0" borderId="40" xfId="18" applyNumberFormat="1" applyFont="1" applyBorder="1" applyAlignment="1">
      <alignment horizontal="center" vertical="center"/>
    </xf>
    <xf numFmtId="49" fontId="16" fillId="0" borderId="37" xfId="18" applyNumberFormat="1" applyFont="1" applyBorder="1" applyAlignment="1">
      <alignment horizontal="center" vertical="center" shrinkToFit="1"/>
    </xf>
    <xf numFmtId="1" fontId="16" fillId="0" borderId="19" xfId="18" applyNumberFormat="1" applyFont="1" applyBorder="1" applyAlignment="1">
      <alignment horizontal="center" vertical="center"/>
    </xf>
    <xf numFmtId="1" fontId="16" fillId="0" borderId="38" xfId="18" applyNumberFormat="1" applyFont="1" applyBorder="1" applyAlignment="1">
      <alignment horizontal="center" vertical="center"/>
    </xf>
    <xf numFmtId="1" fontId="16" fillId="0" borderId="20" xfId="18" applyNumberFormat="1" applyFont="1" applyBorder="1" applyAlignment="1">
      <alignment horizontal="center" vertical="center"/>
    </xf>
    <xf numFmtId="1" fontId="5" fillId="0" borderId="13" xfId="18" applyNumberFormat="1" applyFont="1" applyBorder="1" applyAlignment="1">
      <alignment horizontal="center" vertical="center"/>
    </xf>
    <xf numFmtId="49" fontId="84" fillId="0" borderId="34" xfId="18" applyNumberFormat="1" applyFont="1" applyBorder="1" applyAlignment="1">
      <alignment horizontal="center" vertical="center" shrinkToFit="1"/>
    </xf>
    <xf numFmtId="1" fontId="84" fillId="0" borderId="38" xfId="18" applyNumberFormat="1" applyFont="1" applyBorder="1" applyAlignment="1">
      <alignment horizontal="center" vertical="center"/>
    </xf>
    <xf numFmtId="1" fontId="84" fillId="0" borderId="23" xfId="18" applyNumberFormat="1" applyFont="1" applyBorder="1" applyAlignment="1">
      <alignment horizontal="center" vertical="center"/>
    </xf>
    <xf numFmtId="1" fontId="84" fillId="0" borderId="24" xfId="18" applyNumberFormat="1" applyFont="1" applyBorder="1" applyAlignment="1">
      <alignment horizontal="center" vertical="center"/>
    </xf>
    <xf numFmtId="49" fontId="96" fillId="0" borderId="34" xfId="18" applyNumberFormat="1" applyFont="1" applyBorder="1" applyAlignment="1">
      <alignment horizontal="center" vertical="center" shrinkToFit="1"/>
    </xf>
    <xf numFmtId="1" fontId="96" fillId="0" borderId="38" xfId="18" applyNumberFormat="1" applyFont="1" applyBorder="1" applyAlignment="1">
      <alignment horizontal="center" vertical="center"/>
    </xf>
    <xf numFmtId="1" fontId="88" fillId="0" borderId="13" xfId="18" applyNumberFormat="1" applyFont="1" applyBorder="1" applyAlignment="1">
      <alignment horizontal="center" vertical="center"/>
    </xf>
    <xf numFmtId="49" fontId="96" fillId="0" borderId="37" xfId="18" applyNumberFormat="1" applyFont="1" applyBorder="1" applyAlignment="1">
      <alignment horizontal="center" vertical="center" shrinkToFit="1"/>
    </xf>
    <xf numFmtId="1" fontId="98" fillId="0" borderId="13" xfId="18" applyNumberFormat="1" applyFont="1" applyBorder="1" applyAlignment="1">
      <alignment horizontal="center" vertical="center"/>
    </xf>
    <xf numFmtId="164" fontId="95" fillId="0" borderId="18" xfId="18" applyNumberFormat="1" applyFont="1" applyBorder="1" applyAlignment="1">
      <alignment horizontal="center"/>
    </xf>
    <xf numFmtId="0" fontId="96" fillId="0" borderId="48" xfId="18" applyFont="1" applyBorder="1" applyAlignment="1">
      <alignment horizontal="center" vertical="center" shrinkToFit="1"/>
    </xf>
    <xf numFmtId="164" fontId="96" fillId="0" borderId="19" xfId="18" applyNumberFormat="1" applyFont="1" applyBorder="1" applyAlignment="1">
      <alignment horizontal="center" vertical="center"/>
    </xf>
    <xf numFmtId="164" fontId="3" fillId="0" borderId="10" xfId="18" applyNumberFormat="1" applyFont="1" applyBorder="1" applyAlignment="1">
      <alignment horizontal="center" vertical="center"/>
    </xf>
    <xf numFmtId="0" fontId="3" fillId="0" borderId="66" xfId="18" applyFont="1" applyBorder="1" applyAlignment="1">
      <alignment horizontal="center" vertical="center" shrinkToFit="1"/>
    </xf>
    <xf numFmtId="1" fontId="84" fillId="0" borderId="67" xfId="18" applyNumberFormat="1" applyFont="1" applyBorder="1" applyAlignment="1">
      <alignment horizontal="center" vertical="center"/>
    </xf>
    <xf numFmtId="1" fontId="84" fillId="0" borderId="41" xfId="18" applyNumberFormat="1" applyFont="1" applyBorder="1" applyAlignment="1">
      <alignment horizontal="center" vertical="center"/>
    </xf>
    <xf numFmtId="1" fontId="88" fillId="0" borderId="76" xfId="18" applyNumberFormat="1" applyFont="1" applyBorder="1" applyAlignment="1">
      <alignment horizontal="center" vertical="center"/>
    </xf>
    <xf numFmtId="49" fontId="96" fillId="0" borderId="25" xfId="18" applyNumberFormat="1" applyFont="1" applyBorder="1" applyAlignment="1">
      <alignment horizontal="left" vertical="center" shrinkToFit="1"/>
    </xf>
    <xf numFmtId="49" fontId="84" fillId="0" borderId="26" xfId="18" applyNumberFormat="1" applyFont="1" applyBorder="1" applyAlignment="1">
      <alignment horizontal="center" vertical="center" shrinkToFit="1"/>
    </xf>
    <xf numFmtId="0" fontId="84" fillId="0" borderId="37" xfId="18" applyFont="1" applyBorder="1" applyAlignment="1">
      <alignment horizontal="center" vertical="center" shrinkToFit="1"/>
    </xf>
    <xf numFmtId="1" fontId="84" fillId="0" borderId="57" xfId="18" applyNumberFormat="1" applyFont="1" applyBorder="1" applyAlignment="1">
      <alignment horizontal="center" vertical="center"/>
    </xf>
    <xf numFmtId="1" fontId="84" fillId="0" borderId="58" xfId="18" applyNumberFormat="1" applyFont="1" applyBorder="1" applyAlignment="1">
      <alignment horizontal="center" vertical="center"/>
    </xf>
    <xf numFmtId="49" fontId="96" fillId="0" borderId="19" xfId="18" applyNumberFormat="1" applyFont="1" applyBorder="1" applyAlignment="1">
      <alignment vertical="center" shrinkToFit="1"/>
    </xf>
    <xf numFmtId="1" fontId="88" fillId="0" borderId="19" xfId="18" applyNumberFormat="1" applyFont="1" applyBorder="1" applyAlignment="1">
      <alignment horizontal="center" vertical="center"/>
    </xf>
    <xf numFmtId="1" fontId="98" fillId="0" borderId="52" xfId="18" applyNumberFormat="1" applyFont="1" applyBorder="1" applyAlignment="1">
      <alignment horizontal="center" vertical="center"/>
    </xf>
    <xf numFmtId="1" fontId="88" fillId="0" borderId="69" xfId="18" applyNumberFormat="1" applyFont="1" applyBorder="1" applyAlignment="1">
      <alignment horizontal="center" vertical="center"/>
    </xf>
    <xf numFmtId="0" fontId="96" fillId="0" borderId="19" xfId="18" applyFont="1" applyBorder="1" applyAlignment="1">
      <alignment vertical="center" wrapText="1"/>
    </xf>
    <xf numFmtId="0" fontId="96" fillId="0" borderId="23" xfId="18" applyFont="1" applyBorder="1" applyAlignment="1">
      <alignment horizontal="center" vertical="center" wrapText="1"/>
    </xf>
    <xf numFmtId="0" fontId="96" fillId="0" borderId="23" xfId="18" applyFont="1" applyBorder="1" applyAlignment="1">
      <alignment horizontal="center" vertical="center"/>
    </xf>
    <xf numFmtId="0" fontId="96" fillId="0" borderId="24" xfId="18" applyFont="1" applyBorder="1" applyAlignment="1">
      <alignment horizontal="center" vertical="center"/>
    </xf>
    <xf numFmtId="1" fontId="98" fillId="0" borderId="39" xfId="18" applyNumberFormat="1" applyFont="1" applyBorder="1" applyAlignment="1">
      <alignment horizontal="center" vertical="center"/>
    </xf>
    <xf numFmtId="14" fontId="2" fillId="0" borderId="0" xfId="18" applyNumberFormat="1" applyFont="1"/>
    <xf numFmtId="49" fontId="16" fillId="0" borderId="27" xfId="18" applyNumberFormat="1" applyFont="1" applyBorder="1" applyAlignment="1">
      <alignment horizontal="center" vertical="center" shrinkToFit="1"/>
    </xf>
    <xf numFmtId="1" fontId="16" fillId="0" borderId="18" xfId="18" applyNumberFormat="1" applyFont="1" applyBorder="1" applyAlignment="1">
      <alignment horizontal="center" vertical="center"/>
    </xf>
    <xf numFmtId="1" fontId="3" fillId="0" borderId="34" xfId="0" applyNumberFormat="1" applyFont="1" applyBorder="1" applyAlignment="1">
      <alignment horizontal="center" vertical="center"/>
    </xf>
    <xf numFmtId="1" fontId="15" fillId="0" borderId="72" xfId="0" applyNumberFormat="1" applyFont="1" applyBorder="1" applyAlignment="1">
      <alignment horizontal="center" vertical="center"/>
    </xf>
    <xf numFmtId="0" fontId="41" fillId="0" borderId="26" xfId="0" applyFont="1" applyBorder="1" applyAlignment="1">
      <alignment vertical="center" wrapText="1"/>
    </xf>
    <xf numFmtId="1" fontId="15" fillId="0" borderId="14" xfId="0" applyNumberFormat="1" applyFont="1" applyBorder="1" applyAlignment="1">
      <alignment horizontal="center" vertical="center"/>
    </xf>
    <xf numFmtId="1" fontId="16" fillId="0" borderId="37" xfId="0" applyNumberFormat="1" applyFont="1" applyBorder="1" applyAlignment="1">
      <alignment horizontal="center" vertical="center" shrinkToFit="1"/>
    </xf>
    <xf numFmtId="49" fontId="3" fillId="0" borderId="46" xfId="18" applyNumberFormat="1" applyFont="1" applyBorder="1" applyAlignment="1">
      <alignment horizontal="left" vertical="top" wrapText="1"/>
    </xf>
    <xf numFmtId="49" fontId="3" fillId="0" borderId="59" xfId="18" applyNumberFormat="1" applyFont="1" applyBorder="1" applyAlignment="1">
      <alignment horizontal="center" vertical="center" shrinkToFit="1"/>
    </xf>
    <xf numFmtId="0" fontId="43" fillId="0" borderId="74" xfId="18" applyFont="1" applyBorder="1" applyAlignment="1">
      <alignment horizontal="center" vertical="center"/>
    </xf>
    <xf numFmtId="49" fontId="128" fillId="0" borderId="75" xfId="18" applyNumberFormat="1" applyFont="1" applyBorder="1" applyAlignment="1">
      <alignment shrinkToFit="1"/>
    </xf>
    <xf numFmtId="49" fontId="46" fillId="0" borderId="26" xfId="0" applyNumberFormat="1" applyFont="1" applyBorder="1" applyAlignment="1">
      <alignment horizontal="center" vertical="center" shrinkToFit="1"/>
    </xf>
    <xf numFmtId="0" fontId="14" fillId="0" borderId="31" xfId="0" applyFont="1" applyBorder="1" applyAlignment="1">
      <alignment vertical="top" wrapText="1"/>
    </xf>
    <xf numFmtId="0" fontId="111" fillId="0" borderId="18" xfId="0" applyFont="1" applyBorder="1" applyAlignment="1">
      <alignment horizontal="left" vertical="top" wrapText="1"/>
    </xf>
    <xf numFmtId="0" fontId="3" fillId="0" borderId="17" xfId="18" applyFont="1" applyBorder="1" applyAlignment="1">
      <alignment horizontal="center" vertical="center"/>
    </xf>
    <xf numFmtId="0" fontId="5" fillId="0" borderId="22" xfId="18" applyFont="1" applyBorder="1" applyAlignment="1">
      <alignment horizontal="center" vertical="center"/>
    </xf>
    <xf numFmtId="1" fontId="94" fillId="0" borderId="17" xfId="18" applyNumberFormat="1" applyFont="1" applyBorder="1" applyAlignment="1">
      <alignment horizontal="center" vertical="center"/>
    </xf>
    <xf numFmtId="1" fontId="45" fillId="0" borderId="16" xfId="18" applyNumberFormat="1" applyFont="1" applyBorder="1" applyAlignment="1">
      <alignment horizontal="center" vertical="center"/>
    </xf>
    <xf numFmtId="1" fontId="45" fillId="16" borderId="66" xfId="18" applyNumberFormat="1" applyFont="1" applyFill="1" applyBorder="1" applyAlignment="1">
      <alignment horizontal="center" vertical="center"/>
    </xf>
    <xf numFmtId="1" fontId="51" fillId="16" borderId="37" xfId="18" applyNumberFormat="1" applyFont="1" applyFill="1" applyBorder="1" applyAlignment="1">
      <alignment horizontal="center" vertical="center"/>
    </xf>
    <xf numFmtId="0" fontId="14" fillId="0" borderId="0" xfId="18" applyFont="1" applyAlignment="1">
      <alignment horizontal="center" vertical="center"/>
    </xf>
    <xf numFmtId="0" fontId="43" fillId="0" borderId="0" xfId="18" applyFont="1" applyAlignment="1">
      <alignment horizontal="center" vertical="center"/>
    </xf>
    <xf numFmtId="0" fontId="94" fillId="0" borderId="31" xfId="0" applyFont="1" applyBorder="1" applyAlignment="1">
      <alignment horizontal="center" vertical="center"/>
    </xf>
    <xf numFmtId="1" fontId="14" fillId="0" borderId="59" xfId="18" applyNumberFormat="1" applyFont="1" applyBorder="1" applyAlignment="1">
      <alignment horizontal="center"/>
    </xf>
    <xf numFmtId="1" fontId="5" fillId="0" borderId="25" xfId="18" applyNumberFormat="1" applyFont="1" applyBorder="1" applyAlignment="1">
      <alignment horizontal="center"/>
    </xf>
    <xf numFmtId="0" fontId="5" fillId="0" borderId="37" xfId="18" applyFont="1" applyBorder="1" applyAlignment="1">
      <alignment horizontal="center" vertical="center"/>
    </xf>
    <xf numFmtId="0" fontId="3" fillId="0" borderId="46" xfId="18" applyFont="1" applyBorder="1" applyAlignment="1">
      <alignment horizontal="left" vertical="center"/>
    </xf>
    <xf numFmtId="0" fontId="3" fillId="0" borderId="59" xfId="0" applyFont="1" applyBorder="1" applyAlignment="1">
      <alignment horizontal="center" vertical="center" shrinkToFit="1"/>
    </xf>
    <xf numFmtId="0" fontId="45" fillId="0" borderId="25" xfId="18" applyFont="1" applyBorder="1" applyAlignment="1">
      <alignment horizontal="center"/>
    </xf>
    <xf numFmtId="49" fontId="45" fillId="0" borderId="26" xfId="18" applyNumberFormat="1" applyFont="1" applyBorder="1" applyAlignment="1">
      <alignment horizontal="center" wrapText="1"/>
    </xf>
    <xf numFmtId="0" fontId="45" fillId="0" borderId="26" xfId="18" applyFont="1" applyBorder="1" applyAlignment="1">
      <alignment horizontal="center"/>
    </xf>
    <xf numFmtId="0" fontId="45" fillId="0" borderId="26" xfId="18" applyFont="1" applyBorder="1" applyAlignment="1">
      <alignment horizontal="center" wrapText="1"/>
    </xf>
    <xf numFmtId="0" fontId="45" fillId="0" borderId="37" xfId="18" applyFont="1" applyBorder="1" applyAlignment="1">
      <alignment horizontal="center" wrapText="1"/>
    </xf>
    <xf numFmtId="1" fontId="3" fillId="0" borderId="36" xfId="0" applyNumberFormat="1" applyFont="1" applyBorder="1" applyAlignment="1">
      <alignment horizontal="center" vertical="center"/>
    </xf>
    <xf numFmtId="1" fontId="3" fillId="0" borderId="41" xfId="0" applyNumberFormat="1" applyFont="1" applyBorder="1" applyAlignment="1">
      <alignment horizontal="center" vertical="center"/>
    </xf>
    <xf numFmtId="1" fontId="43" fillId="0" borderId="41" xfId="0" applyNumberFormat="1" applyFont="1" applyBorder="1" applyAlignment="1">
      <alignment horizontal="center"/>
    </xf>
    <xf numFmtId="0" fontId="43" fillId="0" borderId="41" xfId="0" applyFont="1" applyBorder="1" applyAlignment="1">
      <alignment horizontal="center"/>
    </xf>
    <xf numFmtId="1" fontId="3" fillId="0" borderId="66" xfId="0" applyNumberFormat="1" applyFont="1" applyBorder="1" applyAlignment="1">
      <alignment horizontal="center" vertical="center"/>
    </xf>
    <xf numFmtId="0" fontId="94" fillId="0" borderId="29" xfId="0" applyFont="1" applyBorder="1" applyAlignment="1">
      <alignment horizontal="center" vertical="center"/>
    </xf>
    <xf numFmtId="0" fontId="94" fillId="0" borderId="12" xfId="0" applyFont="1" applyBorder="1" applyAlignment="1">
      <alignment horizontal="center" vertical="center"/>
    </xf>
    <xf numFmtId="1" fontId="94" fillId="0" borderId="12" xfId="0" applyNumberFormat="1" applyFont="1" applyBorder="1" applyAlignment="1">
      <alignment horizontal="center" vertical="center"/>
    </xf>
    <xf numFmtId="1" fontId="94" fillId="0" borderId="21" xfId="0" applyNumberFormat="1" applyFont="1" applyBorder="1" applyAlignment="1">
      <alignment horizontal="center" vertical="center"/>
    </xf>
    <xf numFmtId="0" fontId="3" fillId="0" borderId="46" xfId="18" applyFont="1" applyBorder="1" applyAlignment="1">
      <alignment horizontal="center" vertical="center"/>
    </xf>
    <xf numFmtId="0" fontId="94" fillId="0" borderId="33" xfId="0" applyFont="1" applyBorder="1" applyAlignment="1">
      <alignment horizontal="center" vertical="center"/>
    </xf>
    <xf numFmtId="0" fontId="94" fillId="0" borderId="10" xfId="0" applyFont="1" applyBorder="1" applyAlignment="1">
      <alignment horizontal="center" vertical="center"/>
    </xf>
    <xf numFmtId="1" fontId="94" fillId="0" borderId="10" xfId="0" applyNumberFormat="1" applyFont="1" applyBorder="1" applyAlignment="1">
      <alignment horizontal="center" vertical="center"/>
    </xf>
    <xf numFmtId="1" fontId="94" fillId="0" borderId="40" xfId="0" applyNumberFormat="1" applyFont="1" applyBorder="1" applyAlignment="1">
      <alignment horizontal="center" vertical="center"/>
    </xf>
    <xf numFmtId="49" fontId="84" fillId="0" borderId="18" xfId="18" applyNumberFormat="1" applyFont="1" applyBorder="1" applyAlignment="1">
      <alignment horizontal="center" vertical="top" wrapText="1"/>
    </xf>
    <xf numFmtId="0" fontId="84" fillId="0" borderId="18" xfId="18" applyFont="1" applyBorder="1" applyAlignment="1">
      <alignment horizontal="center" vertical="top"/>
    </xf>
    <xf numFmtId="49" fontId="84" fillId="0" borderId="33" xfId="0" applyNumberFormat="1" applyFont="1" applyBorder="1" applyAlignment="1">
      <alignment horizontal="center" vertical="center" shrinkToFit="1"/>
    </xf>
    <xf numFmtId="49" fontId="84" fillId="0" borderId="44" xfId="18" applyNumberFormat="1" applyFont="1" applyBorder="1" applyAlignment="1">
      <alignment horizontal="center" vertical="top" wrapText="1"/>
    </xf>
    <xf numFmtId="49" fontId="88" fillId="0" borderId="26" xfId="18" applyNumberFormat="1" applyFont="1" applyBorder="1" applyAlignment="1">
      <alignment horizontal="center" vertical="top" shrinkToFit="1"/>
    </xf>
    <xf numFmtId="0" fontId="88" fillId="0" borderId="37" xfId="18" applyFont="1" applyBorder="1" applyAlignment="1">
      <alignment horizontal="center" vertical="top" shrinkToFit="1"/>
    </xf>
    <xf numFmtId="0" fontId="41" fillId="0" borderId="31" xfId="18" applyFont="1" applyBorder="1" applyAlignment="1">
      <alignment vertical="center" wrapText="1"/>
    </xf>
    <xf numFmtId="0" fontId="41" fillId="0" borderId="31" xfId="18" applyFont="1" applyBorder="1" applyAlignment="1">
      <alignment vertical="top" wrapText="1"/>
    </xf>
    <xf numFmtId="49" fontId="16" fillId="16" borderId="93" xfId="0" applyNumberFormat="1" applyFont="1" applyFill="1" applyBorder="1" applyAlignment="1">
      <alignment horizontal="left" vertical="center" shrinkToFit="1"/>
    </xf>
    <xf numFmtId="0" fontId="94" fillId="0" borderId="132" xfId="18" applyFont="1" applyBorder="1" applyAlignment="1">
      <alignment wrapText="1"/>
    </xf>
    <xf numFmtId="0" fontId="3" fillId="0" borderId="133" xfId="0" applyFont="1" applyBorder="1" applyAlignment="1">
      <alignment vertical="center"/>
    </xf>
    <xf numFmtId="49" fontId="16" fillId="0" borderId="72" xfId="0" applyNumberFormat="1" applyFont="1" applyBorder="1" applyAlignment="1">
      <alignment horizontal="left" vertical="center" shrinkToFit="1"/>
    </xf>
    <xf numFmtId="49" fontId="16" fillId="0" borderId="75" xfId="0" applyNumberFormat="1" applyFont="1" applyBorder="1" applyAlignment="1">
      <alignment vertical="center" shrinkToFit="1"/>
    </xf>
    <xf numFmtId="1" fontId="13" fillId="0" borderId="20" xfId="0" applyNumberFormat="1" applyFont="1" applyBorder="1" applyAlignment="1">
      <alignment horizontal="center" vertical="center"/>
    </xf>
    <xf numFmtId="49" fontId="16" fillId="16" borderId="18" xfId="0" applyNumberFormat="1" applyFont="1" applyFill="1" applyBorder="1" applyAlignment="1">
      <alignment horizontal="center" vertical="center" shrinkToFit="1"/>
    </xf>
    <xf numFmtId="0" fontId="16" fillId="16" borderId="18" xfId="0" applyFont="1" applyFill="1" applyBorder="1" applyAlignment="1">
      <alignment horizontal="center" vertical="center" shrinkToFit="1"/>
    </xf>
    <xf numFmtId="49" fontId="94" fillId="0" borderId="18" xfId="18" applyNumberFormat="1" applyFont="1" applyBorder="1" applyAlignment="1">
      <alignment horizontal="center" wrapText="1"/>
    </xf>
    <xf numFmtId="0" fontId="95" fillId="16" borderId="18" xfId="0" applyFont="1" applyFill="1" applyBorder="1" applyAlignment="1">
      <alignment horizontal="center" vertical="center"/>
    </xf>
    <xf numFmtId="1" fontId="95" fillId="16" borderId="18" xfId="0" applyNumberFormat="1" applyFont="1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 shrinkToFit="1"/>
    </xf>
    <xf numFmtId="49" fontId="14" fillId="0" borderId="65" xfId="0" applyNumberFormat="1" applyFont="1" applyBorder="1" applyAlignment="1">
      <alignment horizontal="center" vertical="center" shrinkToFit="1"/>
    </xf>
    <xf numFmtId="49" fontId="3" fillId="0" borderId="77" xfId="0" applyNumberFormat="1" applyFont="1" applyBorder="1" applyAlignment="1">
      <alignment horizontal="center" vertical="center" shrinkToFit="1"/>
    </xf>
    <xf numFmtId="49" fontId="45" fillId="0" borderId="50" xfId="0" applyNumberFormat="1" applyFont="1" applyBorder="1" applyAlignment="1">
      <alignment horizontal="center" vertical="center" shrinkToFit="1"/>
    </xf>
    <xf numFmtId="49" fontId="14" fillId="0" borderId="11" xfId="18" applyNumberFormat="1" applyFont="1" applyBorder="1" applyAlignment="1">
      <alignment horizontal="center" vertical="center" shrinkToFit="1"/>
    </xf>
    <xf numFmtId="49" fontId="16" fillId="0" borderId="67" xfId="0" applyNumberFormat="1" applyFont="1" applyBorder="1" applyAlignment="1">
      <alignment horizontal="center" vertical="center" shrinkToFit="1"/>
    </xf>
    <xf numFmtId="0" fontId="3" fillId="0" borderId="50" xfId="0" applyFont="1" applyBorder="1" applyAlignment="1">
      <alignment vertical="center"/>
    </xf>
    <xf numFmtId="49" fontId="3" fillId="0" borderId="11" xfId="0" applyNumberFormat="1" applyFont="1" applyBorder="1" applyAlignment="1">
      <alignment horizontal="center" vertical="center" shrinkToFit="1"/>
    </xf>
    <xf numFmtId="49" fontId="55" fillId="0" borderId="11" xfId="0" applyNumberFormat="1" applyFont="1" applyBorder="1" applyAlignment="1">
      <alignment horizontal="center" vertical="center" shrinkToFit="1"/>
    </xf>
    <xf numFmtId="49" fontId="55" fillId="0" borderId="19" xfId="0" applyNumberFormat="1" applyFont="1" applyBorder="1" applyAlignment="1">
      <alignment horizontal="center" vertical="center" shrinkToFit="1"/>
    </xf>
    <xf numFmtId="49" fontId="56" fillId="0" borderId="19" xfId="0" applyNumberFormat="1" applyFont="1" applyBorder="1" applyAlignment="1">
      <alignment horizontal="center" vertical="center" shrinkToFit="1"/>
    </xf>
    <xf numFmtId="49" fontId="3" fillId="0" borderId="21" xfId="0" applyNumberFormat="1" applyFont="1" applyBorder="1" applyAlignment="1">
      <alignment horizontal="left" vertical="center" shrinkToFit="1"/>
    </xf>
    <xf numFmtId="49" fontId="3" fillId="0" borderId="48" xfId="0" applyNumberFormat="1" applyFont="1" applyBorder="1" applyAlignment="1">
      <alignment horizontal="left" vertical="center" shrinkToFit="1"/>
    </xf>
    <xf numFmtId="49" fontId="3" fillId="0" borderId="48" xfId="0" applyNumberFormat="1" applyFont="1" applyBorder="1" applyAlignment="1">
      <alignment horizontal="left" vertical="center" wrapText="1"/>
    </xf>
    <xf numFmtId="0" fontId="3" fillId="0" borderId="48" xfId="18" applyFont="1" applyBorder="1"/>
    <xf numFmtId="49" fontId="16" fillId="0" borderId="48" xfId="0" applyNumberFormat="1" applyFont="1" applyBorder="1" applyAlignment="1">
      <alignment horizontal="left" vertical="center" shrinkToFit="1"/>
    </xf>
    <xf numFmtId="0" fontId="45" fillId="0" borderId="48" xfId="0" applyFont="1" applyBorder="1"/>
    <xf numFmtId="49" fontId="41" fillId="0" borderId="48" xfId="0" applyNumberFormat="1" applyFont="1" applyBorder="1" applyAlignment="1">
      <alignment horizontal="left" vertical="center" wrapText="1"/>
    </xf>
    <xf numFmtId="0" fontId="46" fillId="0" borderId="48" xfId="0" applyFont="1" applyBorder="1" applyAlignment="1">
      <alignment vertical="top" wrapText="1"/>
    </xf>
    <xf numFmtId="0" fontId="46" fillId="0" borderId="48" xfId="0" applyFont="1" applyBorder="1" applyAlignment="1">
      <alignment horizontal="left" vertical="top" wrapText="1"/>
    </xf>
    <xf numFmtId="0" fontId="3" fillId="0" borderId="48" xfId="0" applyFont="1" applyBorder="1" applyAlignment="1">
      <alignment horizontal="left" vertical="center" wrapText="1"/>
    </xf>
    <xf numFmtId="49" fontId="3" fillId="0" borderId="48" xfId="0" applyNumberFormat="1" applyFont="1" applyBorder="1" applyAlignment="1">
      <alignment horizontal="left" vertical="center"/>
    </xf>
    <xf numFmtId="0" fontId="3" fillId="0" borderId="48" xfId="18" applyFont="1" applyBorder="1" applyAlignment="1">
      <alignment horizontal="left" vertical="center"/>
    </xf>
    <xf numFmtId="49" fontId="46" fillId="0" borderId="48" xfId="0" applyNumberFormat="1" applyFont="1" applyBorder="1" applyAlignment="1">
      <alignment horizontal="left" vertical="center" wrapText="1"/>
    </xf>
    <xf numFmtId="49" fontId="14" fillId="0" borderId="48" xfId="0" applyNumberFormat="1" applyFont="1" applyBorder="1" applyAlignment="1">
      <alignment horizontal="left" vertical="center" shrinkToFit="1"/>
    </xf>
    <xf numFmtId="0" fontId="3" fillId="0" borderId="48" xfId="0" applyFont="1" applyBorder="1" applyAlignment="1">
      <alignment vertical="center" wrapText="1"/>
    </xf>
    <xf numFmtId="0" fontId="3" fillId="0" borderId="48" xfId="0" applyFont="1" applyBorder="1" applyAlignment="1">
      <alignment vertical="top" wrapText="1"/>
    </xf>
    <xf numFmtId="0" fontId="39" fillId="0" borderId="48" xfId="0" applyFont="1" applyBorder="1"/>
    <xf numFmtId="0" fontId="55" fillId="0" borderId="48" xfId="0" applyFont="1" applyBorder="1" applyAlignment="1">
      <alignment vertical="center"/>
    </xf>
    <xf numFmtId="49" fontId="56" fillId="0" borderId="48" xfId="0" applyNumberFormat="1" applyFont="1" applyBorder="1" applyAlignment="1">
      <alignment horizontal="left" vertical="center" shrinkToFit="1"/>
    </xf>
    <xf numFmtId="49" fontId="16" fillId="0" borderId="48" xfId="0" applyNumberFormat="1" applyFont="1" applyBorder="1" applyAlignment="1">
      <alignment vertical="center" shrinkToFit="1"/>
    </xf>
    <xf numFmtId="2" fontId="3" fillId="0" borderId="10" xfId="0" applyNumberFormat="1" applyFont="1" applyBorder="1" applyAlignment="1">
      <alignment horizontal="center" vertical="center" textRotation="90"/>
    </xf>
    <xf numFmtId="49" fontId="16" fillId="0" borderId="40" xfId="0" applyNumberFormat="1" applyFont="1" applyBorder="1" applyAlignment="1">
      <alignment vertical="center" shrinkToFit="1"/>
    </xf>
    <xf numFmtId="0" fontId="43" fillId="0" borderId="146" xfId="0" applyFont="1" applyBorder="1" applyAlignment="1">
      <alignment horizontal="center"/>
    </xf>
    <xf numFmtId="0" fontId="43" fillId="0" borderId="147" xfId="0" applyFont="1" applyBorder="1" applyAlignment="1">
      <alignment horizontal="center"/>
    </xf>
    <xf numFmtId="1" fontId="43" fillId="0" borderId="147" xfId="0" applyNumberFormat="1" applyFont="1" applyBorder="1" applyAlignment="1">
      <alignment horizontal="center"/>
    </xf>
    <xf numFmtId="0" fontId="107" fillId="0" borderId="31" xfId="0" applyFont="1" applyBorder="1" applyAlignment="1">
      <alignment vertical="top" wrapText="1"/>
    </xf>
    <xf numFmtId="49" fontId="84" fillId="0" borderId="18" xfId="18" applyNumberFormat="1" applyFont="1" applyBorder="1" applyAlignment="1">
      <alignment horizontal="center" vertical="center"/>
    </xf>
    <xf numFmtId="0" fontId="95" fillId="0" borderId="18" xfId="18" applyFont="1" applyBorder="1" applyAlignment="1">
      <alignment horizontal="center"/>
    </xf>
    <xf numFmtId="0" fontId="46" fillId="0" borderId="29" xfId="0" applyFont="1" applyBorder="1" applyAlignment="1">
      <alignment vertical="center" wrapText="1"/>
    </xf>
    <xf numFmtId="0" fontId="46" fillId="0" borderId="29" xfId="0" applyFont="1" applyBorder="1" applyAlignment="1">
      <alignment vertical="top" wrapText="1"/>
    </xf>
    <xf numFmtId="1" fontId="80" fillId="0" borderId="31" xfId="0" applyNumberFormat="1" applyFont="1" applyBorder="1" applyAlignment="1">
      <alignment horizontal="left" vertical="top" wrapText="1"/>
    </xf>
    <xf numFmtId="1" fontId="43" fillId="0" borderId="46" xfId="0" applyNumberFormat="1" applyFont="1" applyBorder="1" applyAlignment="1">
      <alignment horizontal="center" vertical="center"/>
    </xf>
    <xf numFmtId="0" fontId="75" fillId="0" borderId="29" xfId="0" applyFont="1" applyBorder="1" applyAlignment="1">
      <alignment horizontal="center" vertical="center"/>
    </xf>
    <xf numFmtId="0" fontId="75" fillId="0" borderId="12" xfId="0" applyFont="1" applyBorder="1" applyAlignment="1">
      <alignment horizontal="center" vertical="center"/>
    </xf>
    <xf numFmtId="1" fontId="75" fillId="0" borderId="12" xfId="0" applyNumberFormat="1" applyFont="1" applyBorder="1" applyAlignment="1">
      <alignment horizontal="center" vertical="center"/>
    </xf>
    <xf numFmtId="1" fontId="43" fillId="0" borderId="44" xfId="18" applyNumberFormat="1" applyFont="1" applyBorder="1" applyAlignment="1">
      <alignment horizontal="center"/>
    </xf>
    <xf numFmtId="1" fontId="16" fillId="0" borderId="65" xfId="0" applyNumberFormat="1" applyFont="1" applyBorder="1" applyAlignment="1">
      <alignment horizontal="center" vertical="center"/>
    </xf>
    <xf numFmtId="1" fontId="123" fillId="0" borderId="50" xfId="18" applyNumberFormat="1" applyFont="1" applyBorder="1" applyAlignment="1">
      <alignment horizontal="center" vertical="center"/>
    </xf>
    <xf numFmtId="0" fontId="120" fillId="0" borderId="50" xfId="18" applyFont="1" applyBorder="1" applyAlignment="1">
      <alignment horizontal="center"/>
    </xf>
    <xf numFmtId="1" fontId="3" fillId="0" borderId="31" xfId="0" applyNumberFormat="1" applyFont="1" applyBorder="1" applyAlignment="1">
      <alignment horizontal="left" vertical="top" wrapText="1" shrinkToFit="1"/>
    </xf>
    <xf numFmtId="1" fontId="3" fillId="0" borderId="48" xfId="0" applyNumberFormat="1" applyFont="1" applyBorder="1" applyAlignment="1">
      <alignment horizontal="center" vertical="top" wrapText="1" shrinkToFit="1"/>
    </xf>
    <xf numFmtId="49" fontId="3" fillId="0" borderId="48" xfId="0" applyNumberFormat="1" applyFont="1" applyBorder="1" applyAlignment="1">
      <alignment horizontal="center" vertical="top" wrapText="1" shrinkToFit="1"/>
    </xf>
    <xf numFmtId="49" fontId="3" fillId="0" borderId="33" xfId="0" applyNumberFormat="1" applyFont="1" applyBorder="1" applyAlignment="1">
      <alignment horizontal="left" vertical="top" wrapText="1"/>
    </xf>
    <xf numFmtId="49" fontId="3" fillId="0" borderId="10" xfId="0" applyNumberFormat="1" applyFont="1" applyBorder="1" applyAlignment="1">
      <alignment horizontal="left" vertical="top" wrapText="1" shrinkToFit="1"/>
    </xf>
    <xf numFmtId="49" fontId="3" fillId="0" borderId="40" xfId="0" applyNumberFormat="1" applyFont="1" applyBorder="1" applyAlignment="1">
      <alignment horizontal="center" vertical="top" wrapText="1" shrinkToFit="1"/>
    </xf>
    <xf numFmtId="1" fontId="3" fillId="0" borderId="43" xfId="0" applyNumberFormat="1" applyFont="1" applyBorder="1" applyAlignment="1">
      <alignment horizontal="left" vertical="top" wrapText="1" shrinkToFit="1"/>
    </xf>
    <xf numFmtId="1" fontId="3" fillId="0" borderId="22" xfId="0" applyNumberFormat="1" applyFont="1" applyBorder="1" applyAlignment="1">
      <alignment horizontal="left" vertical="top" wrapText="1" shrinkToFit="1"/>
    </xf>
    <xf numFmtId="1" fontId="3" fillId="0" borderId="55" xfId="0" applyNumberFormat="1" applyFont="1" applyBorder="1" applyAlignment="1">
      <alignment horizontal="center" vertical="top" wrapText="1" shrinkToFit="1"/>
    </xf>
    <xf numFmtId="49" fontId="84" fillId="0" borderId="61" xfId="0" applyNumberFormat="1" applyFont="1" applyBorder="1" applyAlignment="1">
      <alignment horizontal="left" vertical="center" readingOrder="1"/>
    </xf>
    <xf numFmtId="49" fontId="84" fillId="0" borderId="15" xfId="0" applyNumberFormat="1" applyFont="1" applyBorder="1" applyAlignment="1">
      <alignment horizontal="center" vertical="center" shrinkToFit="1"/>
    </xf>
    <xf numFmtId="0" fontId="84" fillId="0" borderId="62" xfId="0" applyFont="1" applyBorder="1" applyAlignment="1">
      <alignment horizontal="center" vertical="center" shrinkToFit="1"/>
    </xf>
    <xf numFmtId="49" fontId="84" fillId="0" borderId="29" xfId="0" applyNumberFormat="1" applyFont="1" applyBorder="1" applyAlignment="1">
      <alignment horizontal="left" vertical="top" wrapText="1" shrinkToFit="1"/>
    </xf>
    <xf numFmtId="0" fontId="3" fillId="0" borderId="148" xfId="0" applyFont="1" applyBorder="1"/>
    <xf numFmtId="0" fontId="3" fillId="0" borderId="82" xfId="0" applyFont="1" applyBorder="1" applyAlignment="1">
      <alignment vertical="center"/>
    </xf>
    <xf numFmtId="0" fontId="95" fillId="0" borderId="61" xfId="0" applyFont="1" applyBorder="1" applyAlignment="1">
      <alignment horizontal="center"/>
    </xf>
    <xf numFmtId="0" fontId="95" fillId="0" borderId="15" xfId="0" applyFont="1" applyBorder="1" applyAlignment="1">
      <alignment horizontal="center"/>
    </xf>
    <xf numFmtId="0" fontId="84" fillId="0" borderId="15" xfId="0" applyFont="1" applyBorder="1" applyAlignment="1">
      <alignment horizontal="center" vertical="center"/>
    </xf>
    <xf numFmtId="0" fontId="84" fillId="0" borderId="15" xfId="0" applyFont="1" applyBorder="1" applyAlignment="1">
      <alignment vertical="center"/>
    </xf>
    <xf numFmtId="1" fontId="95" fillId="0" borderId="15" xfId="0" applyNumberFormat="1" applyFont="1" applyBorder="1" applyAlignment="1">
      <alignment horizontal="center"/>
    </xf>
    <xf numFmtId="1" fontId="84" fillId="0" borderId="15" xfId="0" applyNumberFormat="1" applyFont="1" applyBorder="1" applyAlignment="1">
      <alignment horizontal="center" vertical="center"/>
    </xf>
    <xf numFmtId="1" fontId="84" fillId="0" borderId="16" xfId="0" applyNumberFormat="1" applyFont="1" applyBorder="1" applyAlignment="1">
      <alignment horizontal="center" vertical="center"/>
    </xf>
    <xf numFmtId="0" fontId="95" fillId="0" borderId="29" xfId="0" applyFont="1" applyBorder="1" applyAlignment="1">
      <alignment horizontal="center" vertical="center"/>
    </xf>
    <xf numFmtId="49" fontId="84" fillId="0" borderId="45" xfId="0" applyNumberFormat="1" applyFont="1" applyBorder="1" applyAlignment="1">
      <alignment horizontal="center" vertical="center" shrinkToFit="1"/>
    </xf>
    <xf numFmtId="0" fontId="95" fillId="0" borderId="46" xfId="0" applyFont="1" applyBorder="1" applyAlignment="1">
      <alignment horizontal="center"/>
    </xf>
    <xf numFmtId="0" fontId="95" fillId="0" borderId="44" xfId="0" applyFont="1" applyBorder="1" applyAlignment="1">
      <alignment horizontal="center"/>
    </xf>
    <xf numFmtId="0" fontId="84" fillId="0" borderId="44" xfId="0" applyFont="1" applyBorder="1" applyAlignment="1">
      <alignment vertical="center"/>
    </xf>
    <xf numFmtId="1" fontId="5" fillId="0" borderId="76" xfId="18" applyNumberFormat="1" applyFont="1" applyBorder="1" applyAlignment="1">
      <alignment horizontal="center" vertical="center"/>
    </xf>
    <xf numFmtId="49" fontId="84" fillId="0" borderId="59" xfId="0" applyNumberFormat="1" applyFont="1" applyBorder="1" applyAlignment="1">
      <alignment horizontal="center" vertical="center" shrinkToFit="1"/>
    </xf>
    <xf numFmtId="1" fontId="14" fillId="0" borderId="35" xfId="20" applyNumberFormat="1" applyFont="1" applyBorder="1" applyAlignment="1">
      <alignment horizontal="center" vertical="center"/>
    </xf>
    <xf numFmtId="1" fontId="14" fillId="0" borderId="149" xfId="20" applyNumberFormat="1" applyFont="1" applyBorder="1" applyAlignment="1">
      <alignment horizontal="center" vertical="center"/>
    </xf>
    <xf numFmtId="1" fontId="14" fillId="0" borderId="98" xfId="20" applyNumberFormat="1" applyFont="1" applyBorder="1" applyAlignment="1">
      <alignment horizontal="center" vertical="center"/>
    </xf>
    <xf numFmtId="1" fontId="84" fillId="0" borderId="28" xfId="20" applyNumberFormat="1" applyFont="1" applyBorder="1" applyAlignment="1">
      <alignment horizontal="center" vertical="center"/>
    </xf>
    <xf numFmtId="1" fontId="84" fillId="0" borderId="30" xfId="20" applyNumberFormat="1" applyFont="1" applyBorder="1" applyAlignment="1">
      <alignment horizontal="center" vertical="center"/>
    </xf>
    <xf numFmtId="1" fontId="84" fillId="0" borderId="45" xfId="20" applyNumberFormat="1" applyFont="1" applyBorder="1" applyAlignment="1">
      <alignment horizontal="center" vertical="center"/>
    </xf>
    <xf numFmtId="1" fontId="13" fillId="0" borderId="28" xfId="20" applyNumberFormat="1" applyFont="1" applyBorder="1" applyAlignment="1">
      <alignment horizontal="center" vertical="center"/>
    </xf>
    <xf numFmtId="1" fontId="13" fillId="0" borderId="30" xfId="20" applyNumberFormat="1" applyFont="1" applyBorder="1" applyAlignment="1">
      <alignment horizontal="center" vertical="center"/>
    </xf>
    <xf numFmtId="49" fontId="14" fillId="0" borderId="44" xfId="18" applyNumberFormat="1" applyFont="1" applyBorder="1" applyAlignment="1">
      <alignment horizontal="center" vertical="center" shrinkToFit="1"/>
    </xf>
    <xf numFmtId="1" fontId="3" fillId="0" borderId="150" xfId="18" applyNumberFormat="1" applyFont="1" applyBorder="1" applyAlignment="1">
      <alignment horizontal="center" vertical="center"/>
    </xf>
    <xf numFmtId="0" fontId="14" fillId="0" borderId="22" xfId="18" applyFont="1" applyBorder="1" applyAlignment="1">
      <alignment horizontal="center"/>
    </xf>
    <xf numFmtId="1" fontId="14" fillId="0" borderId="55" xfId="18" applyNumberFormat="1" applyFont="1" applyBorder="1" applyAlignment="1">
      <alignment horizontal="center"/>
    </xf>
    <xf numFmtId="1" fontId="47" fillId="0" borderId="58" xfId="18" applyNumberFormat="1" applyFont="1" applyBorder="1" applyAlignment="1">
      <alignment horizontal="center" vertical="center"/>
    </xf>
    <xf numFmtId="49" fontId="5" fillId="0" borderId="61" xfId="18" applyNumberFormat="1" applyFont="1" applyBorder="1" applyAlignment="1">
      <alignment shrinkToFit="1"/>
    </xf>
    <xf numFmtId="0" fontId="5" fillId="0" borderId="15" xfId="18" applyFont="1" applyBorder="1" applyAlignment="1">
      <alignment horizontal="center"/>
    </xf>
    <xf numFmtId="49" fontId="5" fillId="0" borderId="15" xfId="18" applyNumberFormat="1" applyFont="1" applyBorder="1" applyAlignment="1">
      <alignment horizontal="center" vertical="center"/>
    </xf>
    <xf numFmtId="49" fontId="5" fillId="0" borderId="15" xfId="18" applyNumberFormat="1" applyFont="1" applyBorder="1" applyAlignment="1">
      <alignment horizontal="center" vertical="center" shrinkToFit="1"/>
    </xf>
    <xf numFmtId="1" fontId="5" fillId="0" borderId="15" xfId="18" applyNumberFormat="1" applyFont="1" applyBorder="1" applyAlignment="1">
      <alignment horizontal="center" vertical="center"/>
    </xf>
    <xf numFmtId="1" fontId="5" fillId="0" borderId="150" xfId="18" applyNumberFormat="1" applyFont="1" applyBorder="1" applyAlignment="1">
      <alignment horizontal="center" vertical="center"/>
    </xf>
    <xf numFmtId="1" fontId="5" fillId="0" borderId="26" xfId="18" applyNumberFormat="1" applyFont="1" applyBorder="1" applyAlignment="1">
      <alignment horizontal="center"/>
    </xf>
    <xf numFmtId="0" fontId="3" fillId="0" borderId="61" xfId="0" applyFont="1" applyBorder="1" applyAlignment="1">
      <alignment wrapText="1"/>
    </xf>
    <xf numFmtId="0" fontId="45" fillId="0" borderId="15" xfId="18" applyFont="1" applyBorder="1" applyAlignment="1">
      <alignment horizontal="center" vertical="center"/>
    </xf>
    <xf numFmtId="49" fontId="45" fillId="0" borderId="15" xfId="18" applyNumberFormat="1" applyFont="1" applyBorder="1" applyAlignment="1">
      <alignment horizontal="center" vertical="center"/>
    </xf>
    <xf numFmtId="0" fontId="45" fillId="0" borderId="62" xfId="18" applyFont="1" applyBorder="1" applyAlignment="1">
      <alignment horizontal="center" vertical="center"/>
    </xf>
    <xf numFmtId="1" fontId="45" fillId="0" borderId="61" xfId="18" applyNumberFormat="1" applyFont="1" applyBorder="1" applyAlignment="1">
      <alignment horizontal="center" vertical="top"/>
    </xf>
    <xf numFmtId="1" fontId="45" fillId="0" borderId="15" xfId="18" applyNumberFormat="1" applyFont="1" applyBorder="1" applyAlignment="1">
      <alignment horizontal="center" vertical="top"/>
    </xf>
    <xf numFmtId="0" fontId="45" fillId="0" borderId="43" xfId="18" applyFont="1" applyBorder="1" applyAlignment="1">
      <alignment wrapText="1"/>
    </xf>
    <xf numFmtId="0" fontId="45" fillId="0" borderId="55" xfId="18" applyFont="1" applyBorder="1" applyAlignment="1">
      <alignment horizontal="center"/>
    </xf>
    <xf numFmtId="0" fontId="3" fillId="0" borderId="67" xfId="18" applyFont="1" applyBorder="1" applyAlignment="1">
      <alignment horizontal="center" vertical="top"/>
    </xf>
    <xf numFmtId="0" fontId="3" fillId="0" borderId="75" xfId="18" applyFont="1" applyBorder="1"/>
    <xf numFmtId="49" fontId="3" fillId="0" borderId="25" xfId="0" applyNumberFormat="1" applyFont="1" applyBorder="1" applyAlignment="1">
      <alignment horizontal="center" vertical="center" shrinkToFit="1"/>
    </xf>
    <xf numFmtId="0" fontId="3" fillId="0" borderId="26" xfId="18" applyFont="1" applyBorder="1" applyAlignment="1">
      <alignment horizontal="center" vertical="center"/>
    </xf>
    <xf numFmtId="0" fontId="90" fillId="0" borderId="26" xfId="18" applyFont="1" applyBorder="1" applyAlignment="1">
      <alignment horizontal="center" vertical="center"/>
    </xf>
    <xf numFmtId="0" fontId="45" fillId="0" borderId="26" xfId="18" applyFont="1" applyBorder="1" applyAlignment="1">
      <alignment horizontal="center" vertical="center"/>
    </xf>
    <xf numFmtId="0" fontId="45" fillId="0" borderId="15" xfId="18" applyFont="1" applyBorder="1"/>
    <xf numFmtId="1" fontId="45" fillId="0" borderId="15" xfId="18" applyNumberFormat="1" applyFont="1" applyBorder="1"/>
    <xf numFmtId="1" fontId="45" fillId="0" borderId="55" xfId="18" applyNumberFormat="1" applyFont="1" applyBorder="1" applyAlignment="1">
      <alignment horizontal="right"/>
    </xf>
    <xf numFmtId="1" fontId="45" fillId="0" borderId="48" xfId="18" applyNumberFormat="1" applyFont="1" applyBorder="1"/>
    <xf numFmtId="1" fontId="54" fillId="0" borderId="48" xfId="18" applyNumberFormat="1" applyFont="1" applyBorder="1"/>
    <xf numFmtId="0" fontId="54" fillId="0" borderId="10" xfId="18" applyFont="1" applyBorder="1" applyAlignment="1">
      <alignment wrapText="1"/>
    </xf>
    <xf numFmtId="0" fontId="54" fillId="0" borderId="10" xfId="18" applyFont="1" applyBorder="1" applyAlignment="1">
      <alignment horizontal="center" wrapText="1"/>
    </xf>
    <xf numFmtId="0" fontId="54" fillId="0" borderId="10" xfId="18" applyFont="1" applyBorder="1" applyAlignment="1">
      <alignment horizontal="center"/>
    </xf>
    <xf numFmtId="1" fontId="54" fillId="0" borderId="10" xfId="18" applyNumberFormat="1" applyFont="1" applyBorder="1"/>
    <xf numFmtId="1" fontId="54" fillId="0" borderId="40" xfId="18" applyNumberFormat="1" applyFont="1" applyBorder="1"/>
    <xf numFmtId="1" fontId="45" fillId="0" borderId="43" xfId="18" applyNumberFormat="1" applyFont="1" applyBorder="1" applyAlignment="1">
      <alignment horizontal="center" vertical="top"/>
    </xf>
    <xf numFmtId="1" fontId="45" fillId="0" borderId="22" xfId="18" applyNumberFormat="1" applyFont="1" applyBorder="1" applyAlignment="1">
      <alignment horizontal="center" vertical="top"/>
    </xf>
    <xf numFmtId="1" fontId="58" fillId="0" borderId="22" xfId="0" applyNumberFormat="1" applyFont="1" applyBorder="1" applyAlignment="1">
      <alignment horizontal="center" vertical="center"/>
    </xf>
    <xf numFmtId="0" fontId="58" fillId="0" borderId="22" xfId="0" applyFont="1" applyBorder="1" applyAlignment="1">
      <alignment horizontal="center" vertical="center"/>
    </xf>
    <xf numFmtId="0" fontId="57" fillId="0" borderId="22" xfId="0" applyFont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45" fillId="0" borderId="41" xfId="0" applyFont="1" applyBorder="1" applyAlignment="1">
      <alignment horizontal="center" vertical="center"/>
    </xf>
    <xf numFmtId="0" fontId="45" fillId="0" borderId="42" xfId="0" applyFont="1" applyBorder="1" applyAlignment="1">
      <alignment horizontal="center" vertical="center"/>
    </xf>
    <xf numFmtId="0" fontId="54" fillId="0" borderId="43" xfId="0" applyFont="1" applyBorder="1" applyAlignment="1">
      <alignment vertical="center" wrapText="1"/>
    </xf>
    <xf numFmtId="49" fontId="3" fillId="0" borderId="62" xfId="0" applyNumberFormat="1" applyFont="1" applyBorder="1" applyAlignment="1">
      <alignment horizontal="center" vertical="center" shrinkToFit="1"/>
    </xf>
    <xf numFmtId="0" fontId="55" fillId="0" borderId="35" xfId="0" applyFont="1" applyBorder="1" applyAlignment="1">
      <alignment horizontal="center" vertical="center" shrinkToFit="1"/>
    </xf>
    <xf numFmtId="49" fontId="96" fillId="0" borderId="38" xfId="0" applyNumberFormat="1" applyFont="1" applyBorder="1" applyAlignment="1">
      <alignment horizontal="left" vertical="center" shrinkToFit="1"/>
    </xf>
    <xf numFmtId="49" fontId="96" fillId="0" borderId="23" xfId="0" applyNumberFormat="1" applyFont="1" applyBorder="1" applyAlignment="1">
      <alignment horizontal="center" vertical="center" shrinkToFit="1"/>
    </xf>
    <xf numFmtId="0" fontId="96" fillId="0" borderId="24" xfId="0" applyFont="1" applyBorder="1" applyAlignment="1">
      <alignment horizontal="center" vertical="center" shrinkToFit="1"/>
    </xf>
    <xf numFmtId="1" fontId="96" fillId="0" borderId="64" xfId="0" applyNumberFormat="1" applyFont="1" applyBorder="1" applyAlignment="1">
      <alignment horizontal="center" vertical="center"/>
    </xf>
    <xf numFmtId="1" fontId="51" fillId="0" borderId="12" xfId="18" applyNumberFormat="1" applyFont="1" applyBorder="1" applyAlignment="1">
      <alignment horizontal="center"/>
    </xf>
    <xf numFmtId="0" fontId="72" fillId="0" borderId="12" xfId="18" applyFont="1" applyBorder="1" applyAlignment="1">
      <alignment horizontal="center"/>
    </xf>
    <xf numFmtId="49" fontId="16" fillId="0" borderId="39" xfId="18" applyNumberFormat="1" applyFont="1" applyBorder="1" applyAlignment="1">
      <alignment shrinkToFit="1"/>
    </xf>
    <xf numFmtId="49" fontId="3" fillId="0" borderId="70" xfId="18" applyNumberFormat="1" applyFont="1" applyBorder="1" applyAlignment="1">
      <alignment horizontal="left" shrinkToFit="1"/>
    </xf>
    <xf numFmtId="0" fontId="3" fillId="0" borderId="39" xfId="18" applyFont="1" applyBorder="1" applyAlignment="1">
      <alignment wrapText="1"/>
    </xf>
    <xf numFmtId="49" fontId="3" fillId="0" borderId="26" xfId="18" applyNumberFormat="1" applyFont="1" applyBorder="1" applyAlignment="1">
      <alignment horizontal="center" vertical="center" shrinkToFit="1"/>
    </xf>
    <xf numFmtId="1" fontId="3" fillId="0" borderId="57" xfId="18" applyNumberFormat="1" applyFont="1" applyBorder="1" applyAlignment="1">
      <alignment horizontal="center" vertical="center"/>
    </xf>
    <xf numFmtId="1" fontId="5" fillId="0" borderId="37" xfId="18" applyNumberFormat="1" applyFont="1" applyBorder="1" applyAlignment="1">
      <alignment horizontal="center" vertical="center"/>
    </xf>
    <xf numFmtId="1" fontId="13" fillId="0" borderId="45" xfId="20" applyNumberFormat="1" applyFont="1" applyBorder="1" applyAlignment="1">
      <alignment horizontal="center" vertical="center"/>
    </xf>
    <xf numFmtId="1" fontId="3" fillId="0" borderId="49" xfId="0" applyNumberFormat="1" applyFont="1" applyBorder="1" applyAlignment="1">
      <alignment horizontal="center" vertical="center"/>
    </xf>
    <xf numFmtId="49" fontId="14" fillId="0" borderId="55" xfId="20" applyNumberFormat="1" applyFont="1" applyBorder="1" applyAlignment="1">
      <alignment horizontal="center" vertical="center"/>
    </xf>
    <xf numFmtId="1" fontId="3" fillId="0" borderId="43" xfId="0" applyNumberFormat="1" applyFont="1" applyBorder="1" applyAlignment="1">
      <alignment horizontal="center" vertical="center"/>
    </xf>
    <xf numFmtId="1" fontId="14" fillId="0" borderId="28" xfId="20" applyNumberFormat="1" applyFont="1" applyBorder="1" applyAlignment="1">
      <alignment horizontal="center"/>
    </xf>
    <xf numFmtId="1" fontId="3" fillId="0" borderId="30" xfId="0" applyNumberFormat="1" applyFont="1" applyBorder="1" applyAlignment="1">
      <alignment horizontal="center"/>
    </xf>
    <xf numFmtId="1" fontId="3" fillId="0" borderId="35" xfId="0" applyNumberFormat="1" applyFont="1" applyBorder="1" applyAlignment="1">
      <alignment horizontal="center" vertical="center"/>
    </xf>
    <xf numFmtId="0" fontId="3" fillId="0" borderId="50" xfId="18" applyFont="1" applyBorder="1" applyAlignment="1">
      <alignment horizontal="left" vertical="center" wrapText="1"/>
    </xf>
    <xf numFmtId="0" fontId="3" fillId="0" borderId="50" xfId="18" applyFont="1" applyBorder="1"/>
    <xf numFmtId="0" fontId="3" fillId="0" borderId="50" xfId="0" applyFont="1" applyBorder="1"/>
    <xf numFmtId="0" fontId="3" fillId="0" borderId="11" xfId="0" applyFont="1" applyBorder="1"/>
    <xf numFmtId="0" fontId="3" fillId="0" borderId="11" xfId="18" applyFont="1" applyBorder="1" applyAlignment="1">
      <alignment horizontal="left" vertical="top" wrapText="1"/>
    </xf>
    <xf numFmtId="1" fontId="5" fillId="0" borderId="57" xfId="0" applyNumberFormat="1" applyFont="1" applyBorder="1" applyAlignment="1">
      <alignment horizontal="left" vertical="top" wrapText="1" shrinkToFit="1"/>
    </xf>
    <xf numFmtId="0" fontId="39" fillId="0" borderId="50" xfId="0" applyFont="1" applyBorder="1"/>
    <xf numFmtId="0" fontId="3" fillId="0" borderId="50" xfId="0" applyFont="1" applyBorder="1" applyAlignment="1">
      <alignment horizontal="left" vertical="center" wrapText="1"/>
    </xf>
    <xf numFmtId="0" fontId="119" fillId="0" borderId="50" xfId="0" applyFont="1" applyBorder="1"/>
    <xf numFmtId="49" fontId="3" fillId="0" borderId="50" xfId="18" applyNumberFormat="1" applyFont="1" applyBorder="1" applyAlignment="1">
      <alignment horizontal="left" vertical="top" wrapText="1"/>
    </xf>
    <xf numFmtId="1" fontId="3" fillId="0" borderId="50" xfId="0" applyNumberFormat="1" applyFont="1" applyBorder="1" applyAlignment="1">
      <alignment horizontal="left" vertical="top" wrapText="1" shrinkToFit="1"/>
    </xf>
    <xf numFmtId="49" fontId="3" fillId="0" borderId="50" xfId="0" applyNumberFormat="1" applyFont="1" applyBorder="1" applyAlignment="1">
      <alignment horizontal="left" vertical="top" wrapText="1"/>
    </xf>
    <xf numFmtId="1" fontId="15" fillId="0" borderId="19" xfId="0" applyNumberFormat="1" applyFont="1" applyBorder="1" applyAlignment="1">
      <alignment horizontal="left" vertical="center" shrinkToFit="1"/>
    </xf>
    <xf numFmtId="1" fontId="80" fillId="0" borderId="19" xfId="0" applyNumberFormat="1" applyFont="1" applyBorder="1" applyAlignment="1">
      <alignment horizontal="left" vertical="top" wrapText="1"/>
    </xf>
    <xf numFmtId="1" fontId="15" fillId="0" borderId="57" xfId="0" applyNumberFormat="1" applyFont="1" applyBorder="1" applyAlignment="1">
      <alignment horizontal="left" vertical="center" shrinkToFit="1"/>
    </xf>
    <xf numFmtId="1" fontId="15" fillId="0" borderId="19" xfId="0" applyNumberFormat="1" applyFont="1" applyBorder="1" applyAlignment="1">
      <alignment vertical="center" shrinkToFit="1"/>
    </xf>
    <xf numFmtId="49" fontId="3" fillId="0" borderId="65" xfId="0" applyNumberFormat="1" applyFont="1" applyBorder="1" applyAlignment="1">
      <alignment horizontal="left" vertical="top" wrapText="1" shrinkToFit="1"/>
    </xf>
    <xf numFmtId="49" fontId="84" fillId="0" borderId="77" xfId="0" applyNumberFormat="1" applyFont="1" applyBorder="1" applyAlignment="1">
      <alignment horizontal="left" vertical="center" readingOrder="1"/>
    </xf>
    <xf numFmtId="0" fontId="108" fillId="0" borderId="50" xfId="0" applyFont="1" applyBorder="1" applyAlignment="1">
      <alignment horizontal="left" vertical="top" wrapText="1"/>
    </xf>
    <xf numFmtId="0" fontId="3" fillId="0" borderId="50" xfId="0" applyFont="1" applyBorder="1" applyAlignment="1">
      <alignment wrapText="1"/>
    </xf>
    <xf numFmtId="0" fontId="3" fillId="0" borderId="151" xfId="0" applyFont="1" applyBorder="1"/>
    <xf numFmtId="49" fontId="107" fillId="0" borderId="50" xfId="0" applyNumberFormat="1" applyFont="1" applyBorder="1" applyAlignment="1">
      <alignment horizontal="left" vertical="top" wrapText="1" shrinkToFit="1"/>
    </xf>
    <xf numFmtId="0" fontId="107" fillId="0" borderId="50" xfId="18" applyFont="1" applyBorder="1"/>
    <xf numFmtId="49" fontId="119" fillId="0" borderId="50" xfId="0" applyNumberFormat="1" applyFont="1" applyBorder="1" applyAlignment="1">
      <alignment horizontal="left" vertical="center"/>
    </xf>
    <xf numFmtId="0" fontId="125" fillId="0" borderId="50" xfId="18" applyFont="1" applyBorder="1"/>
    <xf numFmtId="0" fontId="3" fillId="0" borderId="74" xfId="0" applyFont="1" applyBorder="1"/>
    <xf numFmtId="1" fontId="16" fillId="0" borderId="57" xfId="0" applyNumberFormat="1" applyFont="1" applyBorder="1" applyAlignment="1">
      <alignment horizontal="left" vertical="center" shrinkToFit="1"/>
    </xf>
    <xf numFmtId="0" fontId="107" fillId="0" borderId="77" xfId="29" applyFont="1" applyBorder="1" applyAlignment="1">
      <alignment horizontal="left" vertical="top" wrapText="1"/>
    </xf>
    <xf numFmtId="49" fontId="49" fillId="0" borderId="50" xfId="0" applyNumberFormat="1" applyFont="1" applyBorder="1" applyAlignment="1">
      <alignment horizontal="left" vertical="center" wrapText="1" readingOrder="1"/>
    </xf>
    <xf numFmtId="1" fontId="14" fillId="0" borderId="50" xfId="0" applyNumberFormat="1" applyFont="1" applyBorder="1" applyAlignment="1">
      <alignment horizontal="left" vertical="top" wrapText="1" shrinkToFit="1"/>
    </xf>
    <xf numFmtId="0" fontId="117" fillId="0" borderId="50" xfId="0" applyFont="1" applyBorder="1"/>
    <xf numFmtId="49" fontId="84" fillId="0" borderId="50" xfId="18" applyNumberFormat="1" applyFont="1" applyBorder="1" applyAlignment="1">
      <alignment horizontal="left" vertical="center" shrinkToFit="1"/>
    </xf>
    <xf numFmtId="0" fontId="107" fillId="0" borderId="74" xfId="0" applyFont="1" applyBorder="1" applyAlignment="1">
      <alignment horizontal="left" vertical="center" wrapText="1"/>
    </xf>
    <xf numFmtId="0" fontId="3" fillId="0" borderId="49" xfId="0" applyFont="1" applyBorder="1" applyAlignment="1">
      <alignment horizontal="left" vertical="center"/>
    </xf>
    <xf numFmtId="49" fontId="41" fillId="0" borderId="50" xfId="0" applyNumberFormat="1" applyFont="1" applyBorder="1" applyAlignment="1">
      <alignment horizontal="left" vertical="center"/>
    </xf>
    <xf numFmtId="1" fontId="3" fillId="0" borderId="19" xfId="0" applyNumberFormat="1" applyFont="1" applyBorder="1" applyAlignment="1">
      <alignment horizontal="left" vertical="center" shrinkToFit="1"/>
    </xf>
    <xf numFmtId="1" fontId="3" fillId="0" borderId="77" xfId="0" applyNumberFormat="1" applyFont="1" applyBorder="1" applyAlignment="1">
      <alignment horizontal="left" vertical="center" wrapText="1"/>
    </xf>
    <xf numFmtId="1" fontId="15" fillId="0" borderId="19" xfId="0" applyNumberFormat="1" applyFont="1" applyBorder="1" applyAlignment="1">
      <alignment vertical="center" wrapText="1"/>
    </xf>
    <xf numFmtId="49" fontId="96" fillId="0" borderId="27" xfId="18" applyNumberFormat="1" applyFont="1" applyBorder="1" applyAlignment="1">
      <alignment horizontal="center" vertical="center" shrinkToFit="1"/>
    </xf>
    <xf numFmtId="1" fontId="98" fillId="0" borderId="17" xfId="18" applyNumberFormat="1" applyFont="1" applyBorder="1" applyAlignment="1">
      <alignment horizontal="center" vertical="center"/>
    </xf>
    <xf numFmtId="1" fontId="123" fillId="0" borderId="29" xfId="18" applyNumberFormat="1" applyFont="1" applyBorder="1" applyAlignment="1">
      <alignment horizontal="center" vertical="center"/>
    </xf>
    <xf numFmtId="0" fontId="120" fillId="0" borderId="31" xfId="18" applyFont="1" applyBorder="1" applyAlignment="1">
      <alignment horizontal="center"/>
    </xf>
    <xf numFmtId="1" fontId="16" fillId="0" borderId="31" xfId="18" applyNumberFormat="1" applyFont="1" applyBorder="1" applyAlignment="1">
      <alignment horizontal="center" vertical="center"/>
    </xf>
    <xf numFmtId="1" fontId="16" fillId="0" borderId="48" xfId="18" applyNumberFormat="1" applyFont="1" applyBorder="1" applyAlignment="1">
      <alignment horizontal="center" vertical="center"/>
    </xf>
    <xf numFmtId="1" fontId="96" fillId="0" borderId="31" xfId="18" applyNumberFormat="1" applyFont="1" applyBorder="1" applyAlignment="1">
      <alignment horizontal="center" vertical="center"/>
    </xf>
    <xf numFmtId="1" fontId="96" fillId="0" borderId="48" xfId="18" applyNumberFormat="1" applyFont="1" applyBorder="1" applyAlignment="1">
      <alignment horizontal="center" vertical="center"/>
    </xf>
    <xf numFmtId="1" fontId="96" fillId="0" borderId="33" xfId="18" applyNumberFormat="1" applyFont="1" applyBorder="1" applyAlignment="1">
      <alignment horizontal="center" vertical="center"/>
    </xf>
    <xf numFmtId="1" fontId="96" fillId="0" borderId="40" xfId="18" applyNumberFormat="1" applyFont="1" applyBorder="1" applyAlignment="1">
      <alignment horizontal="center" vertical="center"/>
    </xf>
    <xf numFmtId="1" fontId="119" fillId="0" borderId="33" xfId="0" applyNumberFormat="1" applyFont="1" applyBorder="1" applyAlignment="1">
      <alignment horizontal="center" vertical="center"/>
    </xf>
    <xf numFmtId="1" fontId="119" fillId="0" borderId="10" xfId="0" applyNumberFormat="1" applyFont="1" applyBorder="1" applyAlignment="1">
      <alignment horizontal="center" vertical="center"/>
    </xf>
    <xf numFmtId="1" fontId="119" fillId="0" borderId="10" xfId="18" applyNumberFormat="1" applyFont="1" applyBorder="1" applyAlignment="1">
      <alignment horizontal="center" vertical="center"/>
    </xf>
    <xf numFmtId="1" fontId="119" fillId="0" borderId="40" xfId="18" applyNumberFormat="1" applyFont="1" applyBorder="1" applyAlignment="1">
      <alignment horizontal="center" vertical="center"/>
    </xf>
    <xf numFmtId="0" fontId="38" fillId="0" borderId="50" xfId="18" applyBorder="1" applyAlignment="1">
      <alignment horizontal="center" vertical="center" wrapText="1"/>
    </xf>
    <xf numFmtId="0" fontId="120" fillId="0" borderId="50" xfId="18" applyFont="1" applyBorder="1" applyAlignment="1">
      <alignment horizontal="center" vertical="center" wrapText="1"/>
    </xf>
    <xf numFmtId="0" fontId="122" fillId="0" borderId="50" xfId="0" applyFont="1" applyBorder="1" applyAlignment="1">
      <alignment horizontal="center" vertical="center"/>
    </xf>
    <xf numFmtId="49" fontId="3" fillId="0" borderId="15" xfId="18" applyNumberFormat="1" applyFont="1" applyBorder="1" applyAlignment="1">
      <alignment horizontal="center" vertical="center" shrinkToFit="1"/>
    </xf>
    <xf numFmtId="49" fontId="3" fillId="0" borderId="16" xfId="18" applyNumberFormat="1" applyFont="1" applyBorder="1" applyAlignment="1">
      <alignment horizontal="center" vertical="center" shrinkToFit="1"/>
    </xf>
    <xf numFmtId="0" fontId="119" fillId="0" borderId="18" xfId="0" applyFont="1" applyBorder="1"/>
    <xf numFmtId="0" fontId="119" fillId="0" borderId="44" xfId="18" applyFont="1" applyBorder="1"/>
    <xf numFmtId="0" fontId="119" fillId="0" borderId="44" xfId="18" applyFont="1" applyBorder="1" applyAlignment="1">
      <alignment horizontal="center"/>
    </xf>
    <xf numFmtId="49" fontId="119" fillId="0" borderId="44" xfId="18" applyNumberFormat="1" applyFont="1" applyBorder="1" applyAlignment="1">
      <alignment horizontal="center"/>
    </xf>
    <xf numFmtId="0" fontId="119" fillId="0" borderId="44" xfId="18" applyFont="1" applyBorder="1" applyAlignment="1">
      <alignment horizontal="center" vertical="center"/>
    </xf>
    <xf numFmtId="0" fontId="119" fillId="0" borderId="44" xfId="18" applyFont="1" applyBorder="1" applyAlignment="1">
      <alignment horizontal="center" wrapText="1"/>
    </xf>
    <xf numFmtId="0" fontId="120" fillId="0" borderId="44" xfId="18" applyFont="1" applyBorder="1" applyAlignment="1">
      <alignment horizontal="center"/>
    </xf>
    <xf numFmtId="49" fontId="123" fillId="0" borderId="25" xfId="18" applyNumberFormat="1" applyFont="1" applyBorder="1" applyAlignment="1">
      <alignment horizontal="left" vertical="center" shrinkToFit="1"/>
    </xf>
    <xf numFmtId="49" fontId="119" fillId="0" borderId="26" xfId="18" applyNumberFormat="1" applyFont="1" applyBorder="1" applyAlignment="1">
      <alignment horizontal="center" vertical="center" shrinkToFit="1"/>
    </xf>
    <xf numFmtId="49" fontId="119" fillId="0" borderId="37" xfId="18" applyNumberFormat="1" applyFont="1" applyBorder="1" applyAlignment="1">
      <alignment horizontal="center" vertical="center" shrinkToFit="1"/>
    </xf>
    <xf numFmtId="49" fontId="119" fillId="0" borderId="48" xfId="0" applyNumberFormat="1" applyFont="1" applyBorder="1" applyAlignment="1">
      <alignment horizontal="center" vertical="center" shrinkToFit="1"/>
    </xf>
    <xf numFmtId="49" fontId="125" fillId="0" borderId="48" xfId="0" applyNumberFormat="1" applyFont="1" applyBorder="1" applyAlignment="1">
      <alignment horizontal="center" vertical="center" shrinkToFit="1"/>
    </xf>
    <xf numFmtId="49" fontId="119" fillId="0" borderId="55" xfId="18" applyNumberFormat="1" applyFont="1" applyBorder="1" applyAlignment="1">
      <alignment horizontal="center" vertical="center" shrinkToFit="1"/>
    </xf>
    <xf numFmtId="49" fontId="3" fillId="0" borderId="33" xfId="18" applyNumberFormat="1" applyFont="1" applyBorder="1" applyAlignment="1">
      <alignment horizontal="left" vertical="center" shrinkToFit="1"/>
    </xf>
    <xf numFmtId="0" fontId="41" fillId="16" borderId="22" xfId="18" applyFont="1" applyFill="1" applyBorder="1" applyAlignment="1">
      <alignment vertical="center"/>
    </xf>
    <xf numFmtId="1" fontId="5" fillId="18" borderId="29" xfId="0" applyNumberFormat="1" applyFont="1" applyFill="1" applyBorder="1" applyAlignment="1">
      <alignment horizontal="center" vertical="center"/>
    </xf>
    <xf numFmtId="1" fontId="41" fillId="16" borderId="31" xfId="18" applyNumberFormat="1" applyFont="1" applyFill="1" applyBorder="1" applyAlignment="1">
      <alignment horizontal="center" vertical="center"/>
    </xf>
    <xf numFmtId="0" fontId="41" fillId="16" borderId="33" xfId="18" applyFont="1" applyFill="1" applyBorder="1" applyAlignment="1">
      <alignment vertical="center"/>
    </xf>
    <xf numFmtId="0" fontId="41" fillId="16" borderId="10" xfId="18" applyFont="1" applyFill="1" applyBorder="1" applyAlignment="1">
      <alignment vertical="center"/>
    </xf>
    <xf numFmtId="0" fontId="41" fillId="16" borderId="40" xfId="18" applyFont="1" applyFill="1" applyBorder="1" applyAlignment="1">
      <alignment vertical="center"/>
    </xf>
    <xf numFmtId="0" fontId="94" fillId="0" borderId="29" xfId="0" applyFont="1" applyBorder="1" applyAlignment="1">
      <alignment horizontal="left" vertical="center" wrapText="1"/>
    </xf>
    <xf numFmtId="49" fontId="3" fillId="18" borderId="12" xfId="0" applyNumberFormat="1" applyFont="1" applyFill="1" applyBorder="1" applyAlignment="1">
      <alignment horizontal="center" vertical="center" shrinkToFit="1"/>
    </xf>
    <xf numFmtId="49" fontId="3" fillId="18" borderId="21" xfId="0" applyNumberFormat="1" applyFont="1" applyFill="1" applyBorder="1" applyAlignment="1">
      <alignment horizontal="center" vertical="center" shrinkToFit="1"/>
    </xf>
    <xf numFmtId="0" fontId="94" fillId="0" borderId="31" xfId="0" applyFont="1" applyBorder="1" applyAlignment="1">
      <alignment horizontal="left" vertical="center" wrapText="1"/>
    </xf>
    <xf numFmtId="0" fontId="41" fillId="16" borderId="48" xfId="18" applyFont="1" applyFill="1" applyBorder="1" applyAlignment="1">
      <alignment horizontal="center" vertical="center"/>
    </xf>
    <xf numFmtId="0" fontId="94" fillId="0" borderId="33" xfId="0" applyFont="1" applyBorder="1" applyAlignment="1">
      <alignment horizontal="left" vertical="center" wrapText="1"/>
    </xf>
    <xf numFmtId="0" fontId="112" fillId="0" borderId="30" xfId="0" applyFont="1" applyBorder="1" applyAlignment="1">
      <alignment wrapText="1"/>
    </xf>
    <xf numFmtId="0" fontId="112" fillId="0" borderId="12" xfId="0" applyFont="1" applyBorder="1" applyAlignment="1">
      <alignment horizontal="center" vertical="center"/>
    </xf>
    <xf numFmtId="0" fontId="112" fillId="0" borderId="18" xfId="0" applyFont="1" applyBorder="1" applyAlignment="1">
      <alignment horizontal="center" vertical="center"/>
    </xf>
    <xf numFmtId="0" fontId="41" fillId="0" borderId="18" xfId="0" applyFont="1" applyBorder="1"/>
    <xf numFmtId="0" fontId="84" fillId="0" borderId="18" xfId="0" applyFont="1" applyBorder="1" applyAlignment="1">
      <alignment horizontal="left" vertical="top" wrapText="1"/>
    </xf>
    <xf numFmtId="0" fontId="84" fillId="0" borderId="44" xfId="0" applyFont="1" applyBorder="1" applyAlignment="1">
      <alignment horizontal="left" vertical="top" wrapText="1"/>
    </xf>
    <xf numFmtId="1" fontId="41" fillId="0" borderId="15" xfId="18" applyNumberFormat="1" applyFont="1" applyBorder="1" applyAlignment="1">
      <alignment horizontal="center" vertical="center"/>
    </xf>
    <xf numFmtId="1" fontId="41" fillId="0" borderId="58" xfId="18" applyNumberFormat="1" applyFont="1" applyBorder="1" applyAlignment="1">
      <alignment horizontal="center" vertical="center"/>
    </xf>
    <xf numFmtId="1" fontId="41" fillId="0" borderId="74" xfId="18" applyNumberFormat="1" applyFont="1" applyBorder="1" applyAlignment="1">
      <alignment horizontal="center" vertical="center"/>
    </xf>
    <xf numFmtId="1" fontId="41" fillId="0" borderId="12" xfId="18" applyNumberFormat="1" applyFont="1" applyBorder="1" applyAlignment="1">
      <alignment horizontal="center" vertical="center"/>
    </xf>
    <xf numFmtId="1" fontId="41" fillId="0" borderId="21" xfId="18" applyNumberFormat="1" applyFont="1" applyBorder="1" applyAlignment="1">
      <alignment horizontal="center" vertical="center"/>
    </xf>
    <xf numFmtId="0" fontId="112" fillId="0" borderId="28" xfId="0" applyFont="1" applyBorder="1" applyAlignment="1">
      <alignment vertical="top" wrapText="1"/>
    </xf>
    <xf numFmtId="0" fontId="112" fillId="0" borderId="30" xfId="0" applyFont="1" applyBorder="1" applyAlignment="1">
      <alignment vertical="top" wrapText="1"/>
    </xf>
    <xf numFmtId="0" fontId="112" fillId="0" borderId="32" xfId="0" applyFont="1" applyBorder="1" applyAlignment="1">
      <alignment vertical="top" wrapText="1"/>
    </xf>
    <xf numFmtId="0" fontId="84" fillId="0" borderId="30" xfId="0" applyFont="1" applyBorder="1" applyAlignment="1">
      <alignment horizontal="left" vertical="top" wrapText="1"/>
    </xf>
    <xf numFmtId="1" fontId="41" fillId="0" borderId="77" xfId="18" applyNumberFormat="1" applyFont="1" applyBorder="1" applyAlignment="1">
      <alignment horizontal="center" vertical="center"/>
    </xf>
    <xf numFmtId="0" fontId="41" fillId="0" borderId="61" xfId="18" applyFont="1" applyBorder="1" applyAlignment="1">
      <alignment horizontal="center"/>
    </xf>
    <xf numFmtId="49" fontId="46" fillId="0" borderId="15" xfId="18" applyNumberFormat="1" applyFont="1" applyBorder="1" applyAlignment="1">
      <alignment horizontal="center"/>
    </xf>
    <xf numFmtId="0" fontId="46" fillId="0" borderId="15" xfId="18" applyFont="1" applyBorder="1" applyAlignment="1">
      <alignment horizontal="center"/>
    </xf>
    <xf numFmtId="0" fontId="41" fillId="0" borderId="15" xfId="18" applyFont="1" applyBorder="1" applyAlignment="1">
      <alignment horizontal="center" vertical="center"/>
    </xf>
    <xf numFmtId="0" fontId="41" fillId="0" borderId="16" xfId="18" applyFont="1" applyBorder="1" applyAlignment="1">
      <alignment horizontal="center" vertical="center"/>
    </xf>
    <xf numFmtId="0" fontId="41" fillId="0" borderId="152" xfId="0" applyFont="1" applyBorder="1"/>
    <xf numFmtId="1" fontId="41" fillId="0" borderId="19" xfId="18" applyNumberFormat="1" applyFont="1" applyBorder="1" applyAlignment="1">
      <alignment horizontal="center" vertical="center"/>
    </xf>
    <xf numFmtId="0" fontId="95" fillId="0" borderId="46" xfId="0" applyFont="1" applyBorder="1" applyAlignment="1">
      <alignment horizontal="center" vertical="center"/>
    </xf>
    <xf numFmtId="0" fontId="3" fillId="0" borderId="15" xfId="18" applyFont="1" applyBorder="1" applyAlignment="1">
      <alignment horizontal="center" vertical="center"/>
    </xf>
    <xf numFmtId="0" fontId="14" fillId="0" borderId="15" xfId="18" applyFont="1" applyBorder="1" applyAlignment="1">
      <alignment horizontal="center" vertical="center"/>
    </xf>
    <xf numFmtId="1" fontId="3" fillId="0" borderId="15" xfId="18" applyNumberFormat="1" applyFont="1" applyBorder="1" applyAlignment="1">
      <alignment horizontal="center" vertical="center"/>
    </xf>
    <xf numFmtId="0" fontId="45" fillId="0" borderId="31" xfId="0" applyFont="1" applyBorder="1" applyAlignment="1">
      <alignment horizontal="left" vertical="center" wrapText="1"/>
    </xf>
    <xf numFmtId="0" fontId="3" fillId="0" borderId="19" xfId="18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left" vertical="center"/>
    </xf>
    <xf numFmtId="0" fontId="45" fillId="0" borderId="18" xfId="0" applyFont="1" applyBorder="1" applyAlignment="1">
      <alignment vertical="center" wrapText="1"/>
    </xf>
    <xf numFmtId="0" fontId="45" fillId="0" borderId="10" xfId="0" applyFont="1" applyBorder="1" applyAlignment="1">
      <alignment vertical="center" wrapText="1"/>
    </xf>
    <xf numFmtId="49" fontId="16" fillId="0" borderId="58" xfId="18" applyNumberFormat="1" applyFont="1" applyBorder="1" applyAlignment="1">
      <alignment shrinkToFit="1"/>
    </xf>
    <xf numFmtId="1" fontId="3" fillId="0" borderId="49" xfId="20" applyNumberFormat="1" applyFont="1" applyBorder="1" applyAlignment="1">
      <alignment horizontal="center" vertical="center"/>
    </xf>
    <xf numFmtId="1" fontId="3" fillId="0" borderId="22" xfId="20" applyNumberFormat="1" applyFont="1" applyBorder="1" applyAlignment="1">
      <alignment horizontal="center" vertical="center"/>
    </xf>
    <xf numFmtId="0" fontId="112" fillId="0" borderId="46" xfId="0" applyFont="1" applyBorder="1" applyAlignment="1">
      <alignment vertical="top" wrapText="1"/>
    </xf>
    <xf numFmtId="49" fontId="3" fillId="0" borderId="12" xfId="0" applyNumberFormat="1" applyFont="1" applyBorder="1" applyAlignment="1">
      <alignment horizontal="left" vertical="center" wrapText="1"/>
    </xf>
    <xf numFmtId="0" fontId="3" fillId="0" borderId="153" xfId="0" applyFont="1" applyBorder="1"/>
    <xf numFmtId="49" fontId="84" fillId="0" borderId="22" xfId="18" applyNumberFormat="1" applyFont="1" applyBorder="1" applyAlignment="1">
      <alignment horizontal="center" vertical="center" shrinkToFit="1"/>
    </xf>
    <xf numFmtId="49" fontId="84" fillId="0" borderId="55" xfId="18" applyNumberFormat="1" applyFont="1" applyBorder="1" applyAlignment="1">
      <alignment horizontal="center" vertical="center" shrinkToFit="1"/>
    </xf>
    <xf numFmtId="49" fontId="96" fillId="0" borderId="26" xfId="18" applyNumberFormat="1" applyFont="1" applyBorder="1" applyAlignment="1">
      <alignment horizontal="center" vertical="center" shrinkToFit="1"/>
    </xf>
    <xf numFmtId="0" fontId="96" fillId="0" borderId="37" xfId="18" applyFont="1" applyBorder="1" applyAlignment="1">
      <alignment horizontal="center" vertical="center" shrinkToFit="1"/>
    </xf>
    <xf numFmtId="0" fontId="84" fillId="0" borderId="46" xfId="0" applyFont="1" applyBorder="1"/>
    <xf numFmtId="49" fontId="84" fillId="0" borderId="44" xfId="18" applyNumberFormat="1" applyFont="1" applyBorder="1" applyAlignment="1">
      <alignment horizontal="center" vertical="center" shrinkToFit="1"/>
    </xf>
    <xf numFmtId="49" fontId="84" fillId="0" borderId="45" xfId="18" applyNumberFormat="1" applyFont="1" applyBorder="1" applyAlignment="1">
      <alignment horizontal="center" vertical="center" shrinkToFit="1"/>
    </xf>
    <xf numFmtId="0" fontId="45" fillId="0" borderId="31" xfId="0" applyFont="1" applyBorder="1" applyAlignment="1">
      <alignment horizontal="left" vertical="top" wrapText="1"/>
    </xf>
    <xf numFmtId="0" fontId="112" fillId="0" borderId="22" xfId="0" applyFont="1" applyBorder="1" applyAlignment="1">
      <alignment horizontal="center" vertical="center"/>
    </xf>
    <xf numFmtId="1" fontId="88" fillId="0" borderId="71" xfId="0" applyNumberFormat="1" applyFont="1" applyBorder="1" applyAlignment="1">
      <alignment horizontal="center" vertical="center"/>
    </xf>
    <xf numFmtId="2" fontId="14" fillId="0" borderId="18" xfId="20" applyNumberFormat="1" applyFont="1" applyBorder="1" applyAlignment="1">
      <alignment horizontal="center" vertical="center"/>
    </xf>
    <xf numFmtId="0" fontId="84" fillId="0" borderId="31" xfId="0" applyFont="1" applyBorder="1" applyAlignment="1">
      <alignment horizontal="center" vertical="center"/>
    </xf>
    <xf numFmtId="49" fontId="5" fillId="0" borderId="64" xfId="18" applyNumberFormat="1" applyFont="1" applyBorder="1" applyAlignment="1">
      <alignment shrinkToFit="1"/>
    </xf>
    <xf numFmtId="0" fontId="3" fillId="0" borderId="38" xfId="18" applyFont="1" applyBorder="1" applyAlignment="1">
      <alignment horizontal="center"/>
    </xf>
    <xf numFmtId="49" fontId="3" fillId="0" borderId="23" xfId="18" applyNumberFormat="1" applyFont="1" applyBorder="1" applyAlignment="1">
      <alignment horizontal="center"/>
    </xf>
    <xf numFmtId="0" fontId="3" fillId="0" borderId="23" xfId="18" applyFont="1" applyBorder="1" applyAlignment="1">
      <alignment horizontal="center"/>
    </xf>
    <xf numFmtId="0" fontId="3" fillId="0" borderId="24" xfId="18" applyFont="1" applyBorder="1" applyAlignment="1">
      <alignment horizontal="center"/>
    </xf>
    <xf numFmtId="49" fontId="84" fillId="0" borderId="31" xfId="0" applyNumberFormat="1" applyFont="1" applyBorder="1" applyAlignment="1">
      <alignment horizontal="left" vertical="center" readingOrder="1"/>
    </xf>
    <xf numFmtId="0" fontId="3" fillId="0" borderId="38" xfId="18" applyFont="1" applyBorder="1" applyAlignment="1">
      <alignment horizontal="center" vertical="center"/>
    </xf>
    <xf numFmtId="1" fontId="5" fillId="0" borderId="29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2" fontId="13" fillId="0" borderId="69" xfId="20" applyNumberFormat="1" applyFont="1" applyBorder="1" applyAlignment="1">
      <alignment horizontal="center" vertical="center" wrapText="1"/>
    </xf>
    <xf numFmtId="2" fontId="13" fillId="0" borderId="70" xfId="20" applyNumberFormat="1" applyFont="1" applyBorder="1" applyAlignment="1">
      <alignment horizontal="center" vertical="center" wrapText="1"/>
    </xf>
    <xf numFmtId="2" fontId="13" fillId="0" borderId="20" xfId="20" applyNumberFormat="1" applyFont="1" applyBorder="1" applyAlignment="1">
      <alignment horizontal="center" vertical="center" wrapText="1"/>
    </xf>
    <xf numFmtId="0" fontId="94" fillId="0" borderId="35" xfId="18" applyFont="1" applyBorder="1" applyAlignment="1">
      <alignment horizontal="center"/>
    </xf>
    <xf numFmtId="49" fontId="84" fillId="0" borderId="30" xfId="0" applyNumberFormat="1" applyFont="1" applyBorder="1" applyAlignment="1">
      <alignment horizontal="center" vertical="center" shrinkToFit="1"/>
    </xf>
    <xf numFmtId="0" fontId="95" fillId="0" borderId="49" xfId="0" applyFont="1" applyBorder="1" applyAlignment="1">
      <alignment horizontal="center"/>
    </xf>
    <xf numFmtId="0" fontId="95" fillId="0" borderId="22" xfId="0" applyFont="1" applyBorder="1" applyAlignment="1">
      <alignment horizontal="center"/>
    </xf>
    <xf numFmtId="1" fontId="95" fillId="0" borderId="22" xfId="0" applyNumberFormat="1" applyFont="1" applyBorder="1" applyAlignment="1">
      <alignment horizontal="center"/>
    </xf>
    <xf numFmtId="1" fontId="56" fillId="0" borderId="22" xfId="0" applyNumberFormat="1" applyFont="1" applyBorder="1" applyAlignment="1">
      <alignment horizontal="center" vertical="center"/>
    </xf>
    <xf numFmtId="1" fontId="96" fillId="0" borderId="10" xfId="0" applyNumberFormat="1" applyFont="1" applyBorder="1" applyAlignment="1">
      <alignment horizontal="center" vertical="center"/>
    </xf>
    <xf numFmtId="1" fontId="56" fillId="0" borderId="10" xfId="0" applyNumberFormat="1" applyFont="1" applyBorder="1" applyAlignment="1">
      <alignment horizontal="center" vertical="center"/>
    </xf>
    <xf numFmtId="1" fontId="14" fillId="0" borderId="33" xfId="0" applyNumberFormat="1" applyFont="1" applyBorder="1" applyAlignment="1">
      <alignment horizontal="center" vertical="center"/>
    </xf>
    <xf numFmtId="49" fontId="52" fillId="16" borderId="72" xfId="18" applyNumberFormat="1" applyFont="1" applyFill="1" applyBorder="1" applyAlignment="1">
      <alignment shrinkToFit="1"/>
    </xf>
    <xf numFmtId="0" fontId="45" fillId="0" borderId="18" xfId="0" applyFont="1" applyBorder="1" applyAlignment="1">
      <alignment horizontal="left" vertical="center" wrapText="1"/>
    </xf>
    <xf numFmtId="0" fontId="84" fillId="0" borderId="29" xfId="0" applyFont="1" applyBorder="1" applyAlignment="1">
      <alignment wrapText="1"/>
    </xf>
    <xf numFmtId="0" fontId="5" fillId="0" borderId="55" xfId="18" applyFont="1" applyBorder="1" applyAlignment="1">
      <alignment horizontal="center" vertical="center"/>
    </xf>
    <xf numFmtId="1" fontId="3" fillId="0" borderId="149" xfId="20" applyNumberFormat="1" applyFont="1" applyBorder="1" applyAlignment="1">
      <alignment horizontal="center" vertical="center"/>
    </xf>
    <xf numFmtId="1" fontId="3" fillId="0" borderId="98" xfId="20" applyNumberFormat="1" applyFont="1" applyBorder="1" applyAlignment="1">
      <alignment horizontal="center" vertical="center"/>
    </xf>
    <xf numFmtId="1" fontId="3" fillId="0" borderId="32" xfId="20" applyNumberFormat="1" applyFont="1" applyBorder="1" applyAlignment="1">
      <alignment horizontal="center" vertical="center"/>
    </xf>
    <xf numFmtId="0" fontId="49" fillId="0" borderId="18" xfId="18" applyFont="1" applyBorder="1" applyAlignment="1">
      <alignment horizontal="right" vertical="center"/>
    </xf>
    <xf numFmtId="1" fontId="49" fillId="0" borderId="18" xfId="18" applyNumberFormat="1" applyFont="1" applyBorder="1" applyAlignment="1">
      <alignment horizontal="right" vertical="center"/>
    </xf>
    <xf numFmtId="0" fontId="41" fillId="0" borderId="12" xfId="18" applyFont="1" applyBorder="1"/>
    <xf numFmtId="0" fontId="49" fillId="0" borderId="12" xfId="18" applyFont="1" applyBorder="1"/>
    <xf numFmtId="1" fontId="41" fillId="0" borderId="12" xfId="18" applyNumberFormat="1" applyFont="1" applyBorder="1"/>
    <xf numFmtId="1" fontId="41" fillId="0" borderId="21" xfId="18" applyNumberFormat="1" applyFont="1" applyBorder="1"/>
    <xf numFmtId="1" fontId="49" fillId="0" borderId="48" xfId="18" applyNumberFormat="1" applyFont="1" applyBorder="1" applyAlignment="1">
      <alignment horizontal="right" vertical="center"/>
    </xf>
    <xf numFmtId="0" fontId="54" fillId="0" borderId="18" xfId="0" applyFont="1" applyBorder="1" applyAlignment="1">
      <alignment vertical="center" wrapText="1"/>
    </xf>
    <xf numFmtId="0" fontId="91" fillId="0" borderId="61" xfId="0" applyFont="1" applyBorder="1" applyAlignment="1">
      <alignment horizontal="center" vertical="center"/>
    </xf>
    <xf numFmtId="0" fontId="91" fillId="0" borderId="15" xfId="0" applyFont="1" applyBorder="1" applyAlignment="1">
      <alignment horizontal="center" vertical="center"/>
    </xf>
    <xf numFmtId="1" fontId="91" fillId="0" borderId="15" xfId="0" applyNumberFormat="1" applyFont="1" applyBorder="1" applyAlignment="1">
      <alignment horizontal="center" vertical="center"/>
    </xf>
    <xf numFmtId="1" fontId="49" fillId="0" borderId="12" xfId="18" applyNumberFormat="1" applyFont="1" applyBorder="1" applyAlignment="1">
      <alignment horizontal="center" vertical="center"/>
    </xf>
    <xf numFmtId="1" fontId="57" fillId="0" borderId="21" xfId="0" applyNumberFormat="1" applyFont="1" applyBorder="1" applyAlignment="1">
      <alignment horizontal="center" vertical="center"/>
    </xf>
    <xf numFmtId="1" fontId="57" fillId="0" borderId="40" xfId="0" applyNumberFormat="1" applyFont="1" applyBorder="1" applyAlignment="1">
      <alignment horizontal="center" vertical="center"/>
    </xf>
    <xf numFmtId="0" fontId="95" fillId="0" borderId="11" xfId="0" applyFont="1" applyBorder="1" applyAlignment="1">
      <alignment horizontal="center" vertical="center"/>
    </xf>
    <xf numFmtId="0" fontId="43" fillId="0" borderId="77" xfId="0" applyFont="1" applyBorder="1" applyAlignment="1">
      <alignment horizontal="center"/>
    </xf>
    <xf numFmtId="0" fontId="3" fillId="0" borderId="29" xfId="0" applyFont="1" applyBorder="1" applyAlignment="1">
      <alignment horizontal="left" vertical="center" wrapText="1" readingOrder="1"/>
    </xf>
    <xf numFmtId="0" fontId="3" fillId="0" borderId="46" xfId="0" applyFont="1" applyBorder="1" applyAlignment="1">
      <alignment vertical="center"/>
    </xf>
    <xf numFmtId="0" fontId="3" fillId="0" borderId="44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74" xfId="0" applyFont="1" applyBorder="1" applyAlignment="1">
      <alignment vertical="center"/>
    </xf>
    <xf numFmtId="0" fontId="3" fillId="0" borderId="59" xfId="0" applyFont="1" applyBorder="1" applyAlignment="1">
      <alignment horizontal="center" vertical="center"/>
    </xf>
    <xf numFmtId="0" fontId="94" fillId="0" borderId="40" xfId="18" applyFont="1" applyBorder="1" applyAlignment="1">
      <alignment horizontal="center"/>
    </xf>
    <xf numFmtId="0" fontId="94" fillId="0" borderId="74" xfId="0" applyFont="1" applyBorder="1" applyAlignment="1">
      <alignment horizontal="center" vertical="center"/>
    </xf>
    <xf numFmtId="0" fontId="94" fillId="0" borderId="44" xfId="0" applyFont="1" applyBorder="1" applyAlignment="1">
      <alignment horizontal="center" vertical="center"/>
    </xf>
    <xf numFmtId="1" fontId="94" fillId="0" borderId="44" xfId="0" applyNumberFormat="1" applyFont="1" applyBorder="1" applyAlignment="1">
      <alignment horizontal="center" vertical="center"/>
    </xf>
    <xf numFmtId="1" fontId="94" fillId="0" borderId="59" xfId="0" applyNumberFormat="1" applyFont="1" applyBorder="1" applyAlignment="1">
      <alignment horizontal="center" vertical="center"/>
    </xf>
    <xf numFmtId="49" fontId="84" fillId="0" borderId="25" xfId="0" applyNumberFormat="1" applyFont="1" applyBorder="1" applyAlignment="1">
      <alignment horizontal="left" vertical="center" wrapText="1" shrinkToFit="1"/>
    </xf>
    <xf numFmtId="49" fontId="84" fillId="0" borderId="26" xfId="0" applyNumberFormat="1" applyFont="1" applyBorder="1" applyAlignment="1">
      <alignment horizontal="center" vertical="center" shrinkToFit="1"/>
    </xf>
    <xf numFmtId="0" fontId="84" fillId="0" borderId="37" xfId="0" applyFont="1" applyBorder="1" applyAlignment="1">
      <alignment horizontal="center" vertical="center" shrinkToFit="1"/>
    </xf>
    <xf numFmtId="1" fontId="3" fillId="0" borderId="25" xfId="0" applyNumberFormat="1" applyFont="1" applyBorder="1" applyAlignment="1">
      <alignment horizontal="center" vertical="center"/>
    </xf>
    <xf numFmtId="1" fontId="3" fillId="0" borderId="26" xfId="0" applyNumberFormat="1" applyFont="1" applyBorder="1" applyAlignment="1">
      <alignment horizontal="center" vertical="center"/>
    </xf>
    <xf numFmtId="1" fontId="43" fillId="0" borderId="26" xfId="0" applyNumberFormat="1" applyFont="1" applyBorder="1" applyAlignment="1">
      <alignment horizontal="center"/>
    </xf>
    <xf numFmtId="0" fontId="43" fillId="0" borderId="26" xfId="0" applyFont="1" applyBorder="1" applyAlignment="1">
      <alignment horizontal="center"/>
    </xf>
    <xf numFmtId="1" fontId="3" fillId="0" borderId="37" xfId="0" applyNumberFormat="1" applyFont="1" applyBorder="1" applyAlignment="1">
      <alignment horizontal="center" vertical="center"/>
    </xf>
    <xf numFmtId="1" fontId="45" fillId="0" borderId="64" xfId="18" applyNumberFormat="1" applyFont="1" applyBorder="1" applyAlignment="1">
      <alignment horizontal="center"/>
    </xf>
    <xf numFmtId="1" fontId="94" fillId="0" borderId="74" xfId="18" applyNumberFormat="1" applyFont="1" applyBorder="1" applyAlignment="1">
      <alignment horizontal="center" vertical="center"/>
    </xf>
    <xf numFmtId="0" fontId="84" fillId="0" borderId="15" xfId="18" applyFont="1" applyBorder="1" applyAlignment="1">
      <alignment horizontal="center" vertical="center"/>
    </xf>
    <xf numFmtId="1" fontId="94" fillId="0" borderId="15" xfId="18" applyNumberFormat="1" applyFont="1" applyBorder="1" applyAlignment="1">
      <alignment horizontal="center" vertical="center"/>
    </xf>
    <xf numFmtId="1" fontId="94" fillId="0" borderId="16" xfId="18" applyNumberFormat="1" applyFont="1" applyBorder="1" applyAlignment="1">
      <alignment horizontal="center" vertical="center"/>
    </xf>
    <xf numFmtId="1" fontId="3" fillId="0" borderId="77" xfId="18" applyNumberFormat="1" applyFont="1" applyBorder="1" applyAlignment="1">
      <alignment horizontal="center" vertical="center"/>
    </xf>
    <xf numFmtId="0" fontId="3" fillId="0" borderId="81" xfId="18" applyFont="1" applyBorder="1" applyAlignment="1">
      <alignment horizontal="left" vertical="center"/>
    </xf>
    <xf numFmtId="49" fontId="3" fillId="0" borderId="74" xfId="0" applyNumberFormat="1" applyFont="1" applyBorder="1" applyAlignment="1">
      <alignment horizontal="center" vertical="center" shrinkToFit="1"/>
    </xf>
    <xf numFmtId="0" fontId="3" fillId="0" borderId="55" xfId="0" applyFont="1" applyBorder="1" applyAlignment="1">
      <alignment horizontal="center" vertical="center" shrinkToFit="1"/>
    </xf>
    <xf numFmtId="49" fontId="94" fillId="0" borderId="29" xfId="0" applyNumberFormat="1" applyFont="1" applyBorder="1" applyAlignment="1">
      <alignment vertical="center" shrinkToFit="1"/>
    </xf>
    <xf numFmtId="0" fontId="3" fillId="0" borderId="21" xfId="18" applyFont="1" applyBorder="1" applyAlignment="1">
      <alignment horizontal="center" vertical="center" wrapText="1"/>
    </xf>
    <xf numFmtId="0" fontId="84" fillId="0" borderId="31" xfId="0" applyFont="1" applyBorder="1" applyAlignment="1">
      <alignment horizontal="left" vertical="top" wrapText="1"/>
    </xf>
    <xf numFmtId="49" fontId="86" fillId="0" borderId="82" xfId="18" applyNumberFormat="1" applyFont="1" applyBorder="1" applyAlignment="1">
      <alignment shrinkToFit="1"/>
    </xf>
    <xf numFmtId="0" fontId="45" fillId="0" borderId="41" xfId="18" applyFont="1" applyBorder="1" applyAlignment="1">
      <alignment horizontal="center" wrapText="1"/>
    </xf>
    <xf numFmtId="0" fontId="45" fillId="0" borderId="66" xfId="18" applyFont="1" applyBorder="1" applyAlignment="1">
      <alignment horizontal="center" wrapText="1"/>
    </xf>
    <xf numFmtId="0" fontId="45" fillId="0" borderId="41" xfId="0" applyFont="1" applyBorder="1"/>
    <xf numFmtId="1" fontId="84" fillId="0" borderId="22" xfId="18" applyNumberFormat="1" applyFont="1" applyBorder="1" applyAlignment="1">
      <alignment horizontal="center" vertical="center"/>
    </xf>
    <xf numFmtId="1" fontId="51" fillId="0" borderId="66" xfId="18" applyNumberFormat="1" applyFont="1" applyBorder="1" applyAlignment="1">
      <alignment horizontal="center"/>
    </xf>
    <xf numFmtId="0" fontId="45" fillId="0" borderId="25" xfId="0" applyFont="1" applyBorder="1" applyAlignment="1">
      <alignment vertical="center" wrapText="1"/>
    </xf>
    <xf numFmtId="49" fontId="14" fillId="0" borderId="57" xfId="18" applyNumberFormat="1" applyFont="1" applyBorder="1" applyAlignment="1">
      <alignment horizontal="center" vertical="center" shrinkToFit="1"/>
    </xf>
    <xf numFmtId="49" fontId="3" fillId="0" borderId="26" xfId="18" applyNumberFormat="1" applyFont="1" applyBorder="1" applyAlignment="1">
      <alignment horizontal="center" vertical="center"/>
    </xf>
    <xf numFmtId="0" fontId="14" fillId="0" borderId="26" xfId="18" applyFont="1" applyBorder="1" applyAlignment="1">
      <alignment horizontal="center" vertical="center"/>
    </xf>
    <xf numFmtId="0" fontId="3" fillId="0" borderId="26" xfId="18" applyFont="1" applyBorder="1" applyAlignment="1">
      <alignment horizontal="center" vertical="center" wrapText="1"/>
    </xf>
    <xf numFmtId="0" fontId="43" fillId="0" borderId="27" xfId="18" applyFont="1" applyBorder="1" applyAlignment="1">
      <alignment horizontal="center" vertical="center"/>
    </xf>
    <xf numFmtId="1" fontId="45" fillId="0" borderId="26" xfId="18" applyNumberFormat="1" applyFont="1" applyBorder="1" applyAlignment="1">
      <alignment horizontal="center" vertical="center"/>
    </xf>
    <xf numFmtId="49" fontId="90" fillId="0" borderId="31" xfId="18" applyNumberFormat="1" applyFont="1" applyBorder="1" applyAlignment="1">
      <alignment horizontal="left" vertical="top" wrapText="1"/>
    </xf>
    <xf numFmtId="49" fontId="90" fillId="0" borderId="18" xfId="18" applyNumberFormat="1" applyFont="1" applyBorder="1" applyAlignment="1">
      <alignment horizontal="left" vertical="top" wrapText="1" shrinkToFit="1"/>
    </xf>
    <xf numFmtId="49" fontId="90" fillId="0" borderId="30" xfId="18" applyNumberFormat="1" applyFont="1" applyBorder="1" applyAlignment="1">
      <alignment horizontal="center" vertical="top" wrapText="1" shrinkToFit="1"/>
    </xf>
    <xf numFmtId="0" fontId="90" fillId="0" borderId="18" xfId="0" applyFont="1" applyBorder="1"/>
    <xf numFmtId="49" fontId="90" fillId="0" borderId="18" xfId="18" applyNumberFormat="1" applyFont="1" applyBorder="1" applyAlignment="1">
      <alignment horizontal="center" vertical="center" shrinkToFit="1"/>
    </xf>
    <xf numFmtId="0" fontId="91" fillId="0" borderId="50" xfId="18" applyFont="1" applyBorder="1" applyAlignment="1">
      <alignment horizontal="center" vertical="center" wrapText="1"/>
    </xf>
    <xf numFmtId="0" fontId="90" fillId="0" borderId="18" xfId="18" applyFont="1" applyBorder="1"/>
    <xf numFmtId="0" fontId="90" fillId="0" borderId="18" xfId="18" applyFont="1" applyBorder="1" applyAlignment="1">
      <alignment horizontal="center"/>
    </xf>
    <xf numFmtId="49" fontId="90" fillId="0" borderId="18" xfId="18" applyNumberFormat="1" applyFont="1" applyBorder="1" applyAlignment="1">
      <alignment horizontal="center"/>
    </xf>
    <xf numFmtId="0" fontId="90" fillId="0" borderId="18" xfId="18" applyFont="1" applyBorder="1" applyAlignment="1">
      <alignment horizontal="center" wrapText="1"/>
    </xf>
    <xf numFmtId="0" fontId="91" fillId="0" borderId="18" xfId="18" applyFont="1" applyBorder="1" applyAlignment="1">
      <alignment horizontal="center"/>
    </xf>
    <xf numFmtId="0" fontId="130" fillId="0" borderId="50" xfId="0" applyFont="1" applyBorder="1" applyAlignment="1">
      <alignment horizontal="center" vertical="center"/>
    </xf>
    <xf numFmtId="0" fontId="130" fillId="0" borderId="18" xfId="0" applyFont="1" applyBorder="1" applyAlignment="1">
      <alignment horizontal="center" vertical="center"/>
    </xf>
    <xf numFmtId="1" fontId="130" fillId="0" borderId="18" xfId="0" applyNumberFormat="1" applyFont="1" applyBorder="1" applyAlignment="1">
      <alignment horizontal="center" vertical="center"/>
    </xf>
    <xf numFmtId="1" fontId="90" fillId="0" borderId="50" xfId="0" applyNumberFormat="1" applyFont="1" applyBorder="1" applyAlignment="1">
      <alignment horizontal="center" vertical="center"/>
    </xf>
    <xf numFmtId="1" fontId="91" fillId="0" borderId="12" xfId="18" applyNumberFormat="1" applyFont="1" applyBorder="1" applyAlignment="1">
      <alignment horizontal="center"/>
    </xf>
    <xf numFmtId="0" fontId="90" fillId="0" borderId="31" xfId="0" applyFont="1" applyBorder="1"/>
    <xf numFmtId="49" fontId="90" fillId="0" borderId="48" xfId="18" applyNumberFormat="1" applyFont="1" applyBorder="1" applyAlignment="1">
      <alignment horizontal="center" vertical="center" shrinkToFit="1"/>
    </xf>
    <xf numFmtId="0" fontId="90" fillId="0" borderId="50" xfId="0" applyFont="1" applyBorder="1"/>
    <xf numFmtId="49" fontId="90" fillId="0" borderId="21" xfId="18" applyNumberFormat="1" applyFont="1" applyBorder="1" applyAlignment="1">
      <alignment horizontal="center" vertical="center" shrinkToFit="1"/>
    </xf>
    <xf numFmtId="0" fontId="90" fillId="0" borderId="148" xfId="0" applyFont="1" applyBorder="1"/>
    <xf numFmtId="1" fontId="92" fillId="0" borderId="31" xfId="18" applyNumberFormat="1" applyFont="1" applyBorder="1" applyAlignment="1">
      <alignment horizontal="center" vertical="center"/>
    </xf>
    <xf numFmtId="1" fontId="92" fillId="0" borderId="18" xfId="18" applyNumberFormat="1" applyFont="1" applyBorder="1" applyAlignment="1">
      <alignment horizontal="center" vertical="center"/>
    </xf>
    <xf numFmtId="49" fontId="131" fillId="0" borderId="18" xfId="18" applyNumberFormat="1" applyFont="1" applyBorder="1" applyAlignment="1">
      <alignment horizontal="left" vertical="top" wrapText="1" shrinkToFit="1"/>
    </xf>
    <xf numFmtId="1" fontId="92" fillId="0" borderId="33" xfId="0" applyNumberFormat="1" applyFont="1" applyBorder="1" applyAlignment="1">
      <alignment horizontal="center" vertical="center"/>
    </xf>
    <xf numFmtId="1" fontId="92" fillId="0" borderId="10" xfId="0" applyNumberFormat="1" applyFont="1" applyBorder="1" applyAlignment="1">
      <alignment horizontal="center" vertical="center"/>
    </xf>
    <xf numFmtId="1" fontId="90" fillId="0" borderId="10" xfId="0" applyNumberFormat="1" applyFont="1" applyBorder="1" applyAlignment="1">
      <alignment horizontal="center" vertical="center"/>
    </xf>
    <xf numFmtId="0" fontId="108" fillId="0" borderId="154" xfId="0" applyFont="1" applyBorder="1" applyAlignment="1">
      <alignment horizontal="left" vertical="top" wrapText="1"/>
    </xf>
    <xf numFmtId="49" fontId="3" fillId="0" borderId="36" xfId="0" applyNumberFormat="1" applyFont="1" applyBorder="1" applyAlignment="1">
      <alignment horizontal="center" vertical="center" shrinkToFit="1"/>
    </xf>
    <xf numFmtId="49" fontId="3" fillId="0" borderId="41" xfId="0" applyNumberFormat="1" applyFont="1" applyBorder="1" applyAlignment="1">
      <alignment horizontal="center" vertical="center" shrinkToFit="1"/>
    </xf>
    <xf numFmtId="49" fontId="3" fillId="0" borderId="42" xfId="0" applyNumberFormat="1" applyFont="1" applyBorder="1" applyAlignment="1">
      <alignment horizontal="center" vertical="center" shrinkToFit="1"/>
    </xf>
    <xf numFmtId="2" fontId="3" fillId="0" borderId="14" xfId="20" applyNumberFormat="1" applyFont="1" applyBorder="1" applyAlignment="1">
      <alignment horizontal="center" vertical="center" wrapText="1"/>
    </xf>
    <xf numFmtId="2" fontId="3" fillId="0" borderId="51" xfId="20" applyNumberFormat="1" applyFont="1" applyBorder="1" applyAlignment="1">
      <alignment horizontal="center" vertical="center" wrapText="1"/>
    </xf>
    <xf numFmtId="0" fontId="14" fillId="0" borderId="30" xfId="20" applyFont="1" applyBorder="1" applyAlignment="1">
      <alignment vertical="center"/>
    </xf>
    <xf numFmtId="0" fontId="14" fillId="0" borderId="30" xfId="20" applyFont="1" applyBorder="1" applyAlignment="1">
      <alignment horizontal="center" vertical="center"/>
    </xf>
    <xf numFmtId="49" fontId="107" fillId="0" borderId="46" xfId="0" applyNumberFormat="1" applyFont="1" applyBorder="1" applyAlignment="1">
      <alignment horizontal="left" vertical="top" wrapText="1" shrinkToFit="1"/>
    </xf>
    <xf numFmtId="0" fontId="84" fillId="0" borderId="45" xfId="0" applyFont="1" applyBorder="1" applyAlignment="1">
      <alignment horizontal="center" vertical="center" shrinkToFit="1"/>
    </xf>
    <xf numFmtId="0" fontId="3" fillId="0" borderId="29" xfId="18" applyFont="1" applyBorder="1" applyAlignment="1">
      <alignment horizontal="left" vertical="center"/>
    </xf>
    <xf numFmtId="0" fontId="3" fillId="0" borderId="28" xfId="0" applyFont="1" applyBorder="1" applyAlignment="1">
      <alignment horizontal="center" vertical="center" shrinkToFit="1"/>
    </xf>
    <xf numFmtId="1" fontId="84" fillId="0" borderId="46" xfId="18" applyNumberFormat="1" applyFont="1" applyBorder="1" applyAlignment="1">
      <alignment horizontal="center" vertical="center"/>
    </xf>
    <xf numFmtId="1" fontId="96" fillId="0" borderId="44" xfId="18" applyNumberFormat="1" applyFont="1" applyBorder="1" applyAlignment="1">
      <alignment horizontal="center" vertical="center"/>
    </xf>
    <xf numFmtId="0" fontId="91" fillId="0" borderId="12" xfId="0" applyFont="1" applyBorder="1" applyAlignment="1">
      <alignment horizontal="center" vertical="center"/>
    </xf>
    <xf numFmtId="1" fontId="90" fillId="0" borderId="40" xfId="0" applyNumberFormat="1" applyFont="1" applyBorder="1" applyAlignment="1">
      <alignment horizontal="center" vertical="center"/>
    </xf>
    <xf numFmtId="49" fontId="107" fillId="0" borderId="38" xfId="0" applyNumberFormat="1" applyFont="1" applyBorder="1" applyAlignment="1">
      <alignment horizontal="left" vertical="top" wrapText="1" shrinkToFit="1"/>
    </xf>
    <xf numFmtId="49" fontId="84" fillId="0" borderId="23" xfId="0" applyNumberFormat="1" applyFont="1" applyBorder="1" applyAlignment="1">
      <alignment horizontal="center" vertical="center" shrinkToFit="1"/>
    </xf>
    <xf numFmtId="0" fontId="84" fillId="0" borderId="34" xfId="0" applyFont="1" applyBorder="1" applyAlignment="1">
      <alignment horizontal="center" vertical="center" shrinkToFit="1"/>
    </xf>
    <xf numFmtId="1" fontId="56" fillId="0" borderId="39" xfId="0" applyNumberFormat="1" applyFont="1" applyBorder="1" applyAlignment="1">
      <alignment horizontal="center" vertical="center"/>
    </xf>
    <xf numFmtId="0" fontId="91" fillId="0" borderId="74" xfId="0" applyFont="1" applyBorder="1" applyAlignment="1">
      <alignment horizontal="center" vertical="center"/>
    </xf>
    <xf numFmtId="0" fontId="91" fillId="0" borderId="44" xfId="0" applyFont="1" applyBorder="1" applyAlignment="1">
      <alignment horizontal="center" vertical="center"/>
    </xf>
    <xf numFmtId="1" fontId="91" fillId="0" borderId="44" xfId="0" applyNumberFormat="1" applyFont="1" applyBorder="1" applyAlignment="1">
      <alignment horizontal="center" vertical="center"/>
    </xf>
    <xf numFmtId="0" fontId="54" fillId="0" borderId="29" xfId="0" applyFont="1" applyBorder="1" applyAlignment="1">
      <alignment vertical="top" wrapText="1"/>
    </xf>
    <xf numFmtId="0" fontId="3" fillId="0" borderId="157" xfId="0" applyFont="1" applyBorder="1"/>
    <xf numFmtId="1" fontId="14" fillId="0" borderId="30" xfId="18" applyNumberFormat="1" applyFont="1" applyBorder="1" applyAlignment="1">
      <alignment horizontal="right" vertical="center"/>
    </xf>
    <xf numFmtId="1" fontId="14" fillId="0" borderId="30" xfId="18" applyNumberFormat="1" applyFont="1" applyBorder="1" applyAlignment="1">
      <alignment horizontal="right"/>
    </xf>
    <xf numFmtId="1" fontId="3" fillId="0" borderId="30" xfId="18" applyNumberFormat="1" applyFont="1" applyBorder="1" applyAlignment="1">
      <alignment horizontal="right"/>
    </xf>
    <xf numFmtId="1" fontId="3" fillId="0" borderId="32" xfId="18" applyNumberFormat="1" applyFont="1" applyBorder="1" applyAlignment="1">
      <alignment horizontal="right"/>
    </xf>
    <xf numFmtId="0" fontId="16" fillId="0" borderId="73" xfId="18" applyFont="1" applyBorder="1" applyAlignment="1">
      <alignment horizontal="right"/>
    </xf>
    <xf numFmtId="1" fontId="14" fillId="0" borderId="35" xfId="18" applyNumberFormat="1" applyFont="1" applyBorder="1" applyAlignment="1">
      <alignment horizontal="right"/>
    </xf>
    <xf numFmtId="0" fontId="3" fillId="0" borderId="30" xfId="18" applyFont="1" applyBorder="1" applyAlignment="1">
      <alignment vertical="center"/>
    </xf>
    <xf numFmtId="1" fontId="14" fillId="0" borderId="45" xfId="18" applyNumberFormat="1" applyFont="1" applyBorder="1" applyAlignment="1">
      <alignment horizontal="center"/>
    </xf>
    <xf numFmtId="0" fontId="16" fillId="0" borderId="78" xfId="18" applyFont="1" applyBorder="1" applyAlignment="1">
      <alignment horizontal="right"/>
    </xf>
    <xf numFmtId="1" fontId="3" fillId="0" borderId="35" xfId="18" applyNumberFormat="1" applyFont="1" applyBorder="1" applyAlignment="1">
      <alignment horizontal="right"/>
    </xf>
    <xf numFmtId="0" fontId="14" fillId="0" borderId="45" xfId="18" applyFont="1" applyBorder="1" applyAlignment="1">
      <alignment vertical="center"/>
    </xf>
    <xf numFmtId="0" fontId="5" fillId="0" borderId="28" xfId="18" applyFont="1" applyBorder="1" applyAlignment="1">
      <alignment horizontal="center" vertical="center"/>
    </xf>
    <xf numFmtId="1" fontId="5" fillId="0" borderId="32" xfId="18" applyNumberFormat="1" applyFont="1" applyBorder="1" applyAlignment="1">
      <alignment horizontal="center"/>
    </xf>
    <xf numFmtId="1" fontId="3" fillId="0" borderId="59" xfId="18" applyNumberFormat="1" applyFont="1" applyBorder="1" applyAlignment="1">
      <alignment horizontal="center"/>
    </xf>
    <xf numFmtId="1" fontId="3" fillId="0" borderId="13" xfId="18" applyNumberFormat="1" applyFont="1" applyBorder="1" applyAlignment="1">
      <alignment horizontal="center" vertical="center"/>
    </xf>
    <xf numFmtId="1" fontId="3" fillId="0" borderId="14" xfId="18" applyNumberFormat="1" applyFont="1" applyBorder="1" applyAlignment="1">
      <alignment horizontal="center"/>
    </xf>
    <xf numFmtId="1" fontId="3" fillId="0" borderId="51" xfId="18" applyNumberFormat="1" applyFont="1" applyBorder="1" applyAlignment="1">
      <alignment horizontal="center"/>
    </xf>
    <xf numFmtId="1" fontId="16" fillId="0" borderId="20" xfId="18" applyNumberFormat="1" applyFont="1" applyBorder="1" applyAlignment="1">
      <alignment horizontal="right"/>
    </xf>
    <xf numFmtId="1" fontId="3" fillId="0" borderId="13" xfId="18" applyNumberFormat="1" applyFont="1" applyBorder="1" applyAlignment="1">
      <alignment horizontal="center"/>
    </xf>
    <xf numFmtId="1" fontId="5" fillId="0" borderId="13" xfId="18" applyNumberFormat="1" applyFont="1" applyBorder="1" applyAlignment="1">
      <alignment horizontal="center"/>
    </xf>
    <xf numFmtId="1" fontId="3" fillId="0" borderId="69" xfId="18" applyNumberFormat="1" applyFont="1" applyBorder="1" applyAlignment="1">
      <alignment horizontal="center"/>
    </xf>
    <xf numFmtId="1" fontId="5" fillId="0" borderId="51" xfId="18" applyNumberFormat="1" applyFont="1" applyBorder="1" applyAlignment="1">
      <alignment horizontal="center"/>
    </xf>
    <xf numFmtId="1" fontId="3" fillId="0" borderId="30" xfId="18" applyNumberFormat="1" applyFont="1" applyBorder="1" applyAlignment="1">
      <alignment horizontal="center" vertical="top"/>
    </xf>
    <xf numFmtId="1" fontId="3" fillId="0" borderId="32" xfId="18" applyNumberFormat="1" applyFont="1" applyBorder="1" applyAlignment="1">
      <alignment horizontal="center" vertical="top"/>
    </xf>
    <xf numFmtId="0" fontId="88" fillId="0" borderId="0" xfId="18" applyFont="1" applyAlignment="1">
      <alignment horizontal="center" vertical="top"/>
    </xf>
    <xf numFmtId="1" fontId="3" fillId="0" borderId="28" xfId="18" applyNumberFormat="1" applyFont="1" applyBorder="1" applyAlignment="1">
      <alignment horizontal="center" vertical="center"/>
    </xf>
    <xf numFmtId="1" fontId="3" fillId="0" borderId="30" xfId="18" applyNumberFormat="1" applyFont="1" applyBorder="1" applyAlignment="1">
      <alignment horizontal="center" vertical="center"/>
    </xf>
    <xf numFmtId="1" fontId="14" fillId="0" borderId="30" xfId="18" applyNumberFormat="1" applyFont="1" applyBorder="1" applyAlignment="1">
      <alignment horizontal="center" vertical="center"/>
    </xf>
    <xf numFmtId="1" fontId="5" fillId="0" borderId="98" xfId="18" applyNumberFormat="1" applyFont="1" applyBorder="1" applyAlignment="1">
      <alignment horizontal="center" vertical="top"/>
    </xf>
    <xf numFmtId="1" fontId="5" fillId="0" borderId="156" xfId="18" applyNumberFormat="1" applyFont="1" applyBorder="1" applyAlignment="1">
      <alignment horizontal="center" vertical="top"/>
    </xf>
    <xf numFmtId="0" fontId="45" fillId="0" borderId="60" xfId="18" applyFont="1" applyBorder="1" applyAlignment="1">
      <alignment horizontal="center"/>
    </xf>
    <xf numFmtId="0" fontId="45" fillId="0" borderId="13" xfId="18" applyFont="1" applyBorder="1" applyAlignment="1">
      <alignment horizontal="center"/>
    </xf>
    <xf numFmtId="0" fontId="45" fillId="0" borderId="14" xfId="18" applyFont="1" applyBorder="1" applyAlignment="1">
      <alignment horizontal="center"/>
    </xf>
    <xf numFmtId="1" fontId="3" fillId="0" borderId="81" xfId="18" applyNumberFormat="1" applyFont="1" applyBorder="1" applyAlignment="1">
      <alignment horizontal="center" vertical="center"/>
    </xf>
    <xf numFmtId="1" fontId="3" fillId="0" borderId="39" xfId="18" applyNumberFormat="1" applyFont="1" applyBorder="1" applyAlignment="1">
      <alignment horizontal="center" vertical="center"/>
    </xf>
    <xf numFmtId="1" fontId="3" fillId="0" borderId="52" xfId="18" applyNumberFormat="1" applyFont="1" applyBorder="1" applyAlignment="1">
      <alignment horizontal="center" vertical="center"/>
    </xf>
    <xf numFmtId="0" fontId="43" fillId="0" borderId="77" xfId="0" applyFont="1" applyBorder="1" applyAlignment="1">
      <alignment horizontal="center" vertical="center"/>
    </xf>
    <xf numFmtId="0" fontId="84" fillId="0" borderId="50" xfId="0" applyFont="1" applyBorder="1" applyAlignment="1">
      <alignment horizontal="center" vertical="center"/>
    </xf>
    <xf numFmtId="49" fontId="3" fillId="0" borderId="43" xfId="0" applyNumberFormat="1" applyFont="1" applyBorder="1" applyAlignment="1">
      <alignment horizontal="left" vertical="center" shrinkToFit="1"/>
    </xf>
    <xf numFmtId="0" fontId="45" fillId="0" borderId="29" xfId="0" applyFont="1" applyBorder="1" applyAlignment="1">
      <alignment horizontal="left" vertical="top" wrapText="1"/>
    </xf>
    <xf numFmtId="0" fontId="45" fillId="0" borderId="33" xfId="0" applyFont="1" applyBorder="1" applyAlignment="1">
      <alignment horizontal="left" vertical="center" wrapText="1"/>
    </xf>
    <xf numFmtId="0" fontId="3" fillId="0" borderId="43" xfId="0" applyFont="1" applyBorder="1" applyAlignment="1">
      <alignment vertical="top" wrapText="1"/>
    </xf>
    <xf numFmtId="1" fontId="84" fillId="0" borderId="22" xfId="0" applyNumberFormat="1" applyFont="1" applyBorder="1" applyAlignment="1">
      <alignment horizontal="center" vertical="center" shrinkToFit="1"/>
    </xf>
    <xf numFmtId="1" fontId="84" fillId="0" borderId="35" xfId="0" applyNumberFormat="1" applyFont="1" applyBorder="1" applyAlignment="1">
      <alignment horizontal="center" vertical="center" shrinkToFit="1"/>
    </xf>
    <xf numFmtId="49" fontId="52" fillId="16" borderId="93" xfId="18" applyNumberFormat="1" applyFont="1" applyFill="1" applyBorder="1" applyAlignment="1">
      <alignment shrinkToFit="1"/>
    </xf>
    <xf numFmtId="0" fontId="5" fillId="0" borderId="61" xfId="18" applyFont="1" applyBorder="1" applyAlignment="1">
      <alignment horizontal="center"/>
    </xf>
    <xf numFmtId="49" fontId="5" fillId="0" borderId="15" xfId="18" applyNumberFormat="1" applyFont="1" applyBorder="1" applyAlignment="1">
      <alignment horizontal="center"/>
    </xf>
    <xf numFmtId="0" fontId="5" fillId="0" borderId="16" xfId="18" applyFont="1" applyBorder="1" applyAlignment="1">
      <alignment horizontal="center"/>
    </xf>
    <xf numFmtId="0" fontId="84" fillId="0" borderId="29" xfId="0" applyFont="1" applyBorder="1" applyAlignment="1">
      <alignment horizontal="left" vertical="top" wrapText="1"/>
    </xf>
    <xf numFmtId="0" fontId="84" fillId="0" borderId="33" xfId="29" applyFont="1" applyBorder="1" applyAlignment="1">
      <alignment horizontal="left" vertical="center" wrapText="1"/>
    </xf>
    <xf numFmtId="0" fontId="5" fillId="0" borderId="65" xfId="18" applyFont="1" applyBorder="1" applyAlignment="1">
      <alignment horizontal="center" vertical="center"/>
    </xf>
    <xf numFmtId="0" fontId="5" fillId="0" borderId="76" xfId="18" applyFont="1" applyBorder="1" applyAlignment="1">
      <alignment horizontal="center" vertical="center"/>
    </xf>
    <xf numFmtId="1" fontId="84" fillId="0" borderId="43" xfId="0" applyNumberFormat="1" applyFont="1" applyBorder="1" applyAlignment="1">
      <alignment horizontal="center" vertical="center"/>
    </xf>
    <xf numFmtId="0" fontId="41" fillId="0" borderId="29" xfId="18" applyFont="1" applyBorder="1" applyAlignment="1">
      <alignment horizontal="center" vertical="center"/>
    </xf>
    <xf numFmtId="1" fontId="84" fillId="0" borderId="33" xfId="0" applyNumberFormat="1" applyFont="1" applyBorder="1" applyAlignment="1">
      <alignment horizontal="center" vertical="center"/>
    </xf>
    <xf numFmtId="1" fontId="55" fillId="0" borderId="28" xfId="0" applyNumberFormat="1" applyFont="1" applyBorder="1" applyAlignment="1">
      <alignment horizontal="center"/>
    </xf>
    <xf numFmtId="1" fontId="3" fillId="0" borderId="35" xfId="18" applyNumberFormat="1" applyFont="1" applyBorder="1" applyAlignment="1">
      <alignment horizontal="center" vertical="center"/>
    </xf>
    <xf numFmtId="1" fontId="3" fillId="0" borderId="42" xfId="18" applyNumberFormat="1" applyFont="1" applyBorder="1" applyAlignment="1">
      <alignment horizontal="center" vertical="center"/>
    </xf>
    <xf numFmtId="1" fontId="3" fillId="0" borderId="32" xfId="0" applyNumberFormat="1" applyFont="1" applyBorder="1" applyAlignment="1">
      <alignment horizontal="center"/>
    </xf>
    <xf numFmtId="0" fontId="5" fillId="0" borderId="0" xfId="18" applyFont="1" applyAlignment="1">
      <alignment horizontal="center" vertical="center"/>
    </xf>
    <xf numFmtId="0" fontId="5" fillId="0" borderId="32" xfId="18" applyFont="1" applyBorder="1" applyAlignment="1">
      <alignment horizontal="center" vertical="center"/>
    </xf>
    <xf numFmtId="1" fontId="52" fillId="0" borderId="13" xfId="18" applyNumberFormat="1" applyFont="1" applyBorder="1" applyAlignment="1">
      <alignment horizontal="center"/>
    </xf>
    <xf numFmtId="1" fontId="52" fillId="0" borderId="14" xfId="18" applyNumberFormat="1" applyFont="1" applyBorder="1" applyAlignment="1">
      <alignment horizontal="center"/>
    </xf>
    <xf numFmtId="1" fontId="3" fillId="0" borderId="51" xfId="18" applyNumberFormat="1" applyFont="1" applyBorder="1" applyAlignment="1">
      <alignment horizontal="center" vertical="center"/>
    </xf>
    <xf numFmtId="0" fontId="52" fillId="16" borderId="61" xfId="18" applyFont="1" applyFill="1" applyBorder="1" applyAlignment="1">
      <alignment horizontal="center"/>
    </xf>
    <xf numFmtId="49" fontId="7" fillId="16" borderId="15" xfId="18" applyNumberFormat="1" applyFont="1" applyFill="1" applyBorder="1" applyAlignment="1">
      <alignment horizontal="center"/>
    </xf>
    <xf numFmtId="0" fontId="7" fillId="16" borderId="15" xfId="18" applyFont="1" applyFill="1" applyBorder="1" applyAlignment="1">
      <alignment horizontal="center"/>
    </xf>
    <xf numFmtId="0" fontId="52" fillId="16" borderId="15" xfId="18" applyFont="1" applyFill="1" applyBorder="1" applyAlignment="1">
      <alignment horizontal="center" vertical="center"/>
    </xf>
    <xf numFmtId="0" fontId="52" fillId="16" borderId="16" xfId="18" applyFont="1" applyFill="1" applyBorder="1" applyAlignment="1">
      <alignment horizontal="center" vertical="center"/>
    </xf>
    <xf numFmtId="49" fontId="3" fillId="18" borderId="10" xfId="0" applyNumberFormat="1" applyFont="1" applyFill="1" applyBorder="1" applyAlignment="1">
      <alignment horizontal="center" vertical="center" shrinkToFit="1"/>
    </xf>
    <xf numFmtId="0" fontId="41" fillId="16" borderId="11" xfId="18" applyFont="1" applyFill="1" applyBorder="1" applyAlignment="1">
      <alignment horizontal="center" vertical="center"/>
    </xf>
    <xf numFmtId="1" fontId="3" fillId="18" borderId="77" xfId="0" applyNumberFormat="1" applyFont="1" applyFill="1" applyBorder="1" applyAlignment="1">
      <alignment horizontal="center" vertical="center"/>
    </xf>
    <xf numFmtId="1" fontId="3" fillId="18" borderId="12" xfId="0" applyNumberFormat="1" applyFont="1" applyFill="1" applyBorder="1" applyAlignment="1">
      <alignment horizontal="center" vertical="center"/>
    </xf>
    <xf numFmtId="1" fontId="45" fillId="0" borderId="30" xfId="18" applyNumberFormat="1" applyFont="1" applyBorder="1" applyAlignment="1">
      <alignment horizontal="center" vertical="center"/>
    </xf>
    <xf numFmtId="1" fontId="51" fillId="0" borderId="28" xfId="18" applyNumberFormat="1" applyFont="1" applyBorder="1" applyAlignment="1">
      <alignment horizontal="center"/>
    </xf>
    <xf numFmtId="1" fontId="45" fillId="0" borderId="14" xfId="18" applyNumberFormat="1" applyFont="1" applyBorder="1" applyAlignment="1">
      <alignment horizontal="center"/>
    </xf>
    <xf numFmtId="0" fontId="127" fillId="0" borderId="31" xfId="0" applyFont="1" applyBorder="1" applyAlignment="1">
      <alignment horizontal="center" vertical="center"/>
    </xf>
    <xf numFmtId="0" fontId="127" fillId="0" borderId="18" xfId="0" applyFont="1" applyBorder="1" applyAlignment="1">
      <alignment horizontal="center" vertical="center"/>
    </xf>
    <xf numFmtId="1" fontId="51" fillId="0" borderId="13" xfId="0" applyNumberFormat="1" applyFont="1" applyBorder="1" applyAlignment="1">
      <alignment horizontal="center" vertical="center"/>
    </xf>
    <xf numFmtId="0" fontId="127" fillId="0" borderId="31" xfId="0" applyFont="1" applyBorder="1" applyAlignment="1">
      <alignment horizontal="center"/>
    </xf>
    <xf numFmtId="0" fontId="127" fillId="0" borderId="18" xfId="0" applyFont="1" applyBorder="1" applyAlignment="1">
      <alignment horizontal="center"/>
    </xf>
    <xf numFmtId="1" fontId="51" fillId="0" borderId="14" xfId="0" applyNumberFormat="1" applyFont="1" applyBorder="1" applyAlignment="1">
      <alignment horizontal="center" vertical="center"/>
    </xf>
    <xf numFmtId="0" fontId="45" fillId="0" borderId="46" xfId="18" applyFont="1" applyBorder="1" applyAlignment="1">
      <alignment horizontal="center" vertical="top"/>
    </xf>
    <xf numFmtId="0" fontId="45" fillId="0" borderId="44" xfId="18" applyFont="1" applyBorder="1" applyAlignment="1">
      <alignment horizontal="center" vertical="top"/>
    </xf>
    <xf numFmtId="1" fontId="54" fillId="0" borderId="31" xfId="0" applyNumberFormat="1" applyFont="1" applyBorder="1" applyAlignment="1">
      <alignment horizontal="center" vertical="center"/>
    </xf>
    <xf numFmtId="0" fontId="132" fillId="0" borderId="18" xfId="0" applyFont="1" applyBorder="1" applyAlignment="1">
      <alignment horizontal="center"/>
    </xf>
    <xf numFmtId="1" fontId="132" fillId="0" borderId="18" xfId="0" applyNumberFormat="1" applyFont="1" applyBorder="1" applyAlignment="1">
      <alignment horizontal="center"/>
    </xf>
    <xf numFmtId="1" fontId="94" fillId="0" borderId="30" xfId="18" applyNumberFormat="1" applyFont="1" applyBorder="1" applyAlignment="1">
      <alignment horizontal="center" vertical="center"/>
    </xf>
    <xf numFmtId="0" fontId="45" fillId="0" borderId="82" xfId="0" applyFont="1" applyBorder="1" applyAlignment="1">
      <alignment vertical="center"/>
    </xf>
    <xf numFmtId="0" fontId="45" fillId="0" borderId="0" xfId="0" applyFont="1" applyAlignment="1">
      <alignment vertical="center"/>
    </xf>
    <xf numFmtId="1" fontId="45" fillId="18" borderId="18" xfId="0" applyNumberFormat="1" applyFont="1" applyFill="1" applyBorder="1" applyAlignment="1">
      <alignment horizontal="center" vertical="center"/>
    </xf>
    <xf numFmtId="1" fontId="45" fillId="18" borderId="30" xfId="0" applyNumberFormat="1" applyFont="1" applyFill="1" applyBorder="1" applyAlignment="1">
      <alignment horizontal="center" vertical="center"/>
    </xf>
    <xf numFmtId="1" fontId="45" fillId="18" borderId="44" xfId="0" applyNumberFormat="1" applyFont="1" applyFill="1" applyBorder="1" applyAlignment="1">
      <alignment horizontal="center" vertical="center"/>
    </xf>
    <xf numFmtId="0" fontId="45" fillId="18" borderId="44" xfId="0" applyFont="1" applyFill="1" applyBorder="1" applyAlignment="1">
      <alignment vertical="center"/>
    </xf>
    <xf numFmtId="1" fontId="45" fillId="18" borderId="45" xfId="0" applyNumberFormat="1" applyFont="1" applyFill="1" applyBorder="1" applyAlignment="1">
      <alignment horizontal="center" vertical="center"/>
    </xf>
    <xf numFmtId="0" fontId="132" fillId="0" borderId="33" xfId="0" applyFont="1" applyBorder="1" applyAlignment="1">
      <alignment horizontal="center"/>
    </xf>
    <xf numFmtId="0" fontId="132" fillId="0" borderId="10" xfId="0" applyFont="1" applyBorder="1" applyAlignment="1">
      <alignment horizontal="center"/>
    </xf>
    <xf numFmtId="1" fontId="132" fillId="0" borderId="10" xfId="0" applyNumberFormat="1" applyFont="1" applyBorder="1" applyAlignment="1">
      <alignment horizontal="center"/>
    </xf>
    <xf numFmtId="1" fontId="45" fillId="18" borderId="10" xfId="0" applyNumberFormat="1" applyFont="1" applyFill="1" applyBorder="1" applyAlignment="1">
      <alignment horizontal="center" vertical="center"/>
    </xf>
    <xf numFmtId="1" fontId="45" fillId="18" borderId="32" xfId="0" applyNumberFormat="1" applyFont="1" applyFill="1" applyBorder="1" applyAlignment="1">
      <alignment horizontal="center" vertical="center"/>
    </xf>
    <xf numFmtId="1" fontId="86" fillId="0" borderId="67" xfId="0" applyNumberFormat="1" applyFont="1" applyBorder="1" applyAlignment="1">
      <alignment horizontal="center" vertical="center"/>
    </xf>
    <xf numFmtId="1" fontId="86" fillId="0" borderId="0" xfId="0" applyNumberFormat="1" applyFont="1" applyAlignment="1">
      <alignment horizontal="center" vertical="center"/>
    </xf>
    <xf numFmtId="1" fontId="86" fillId="18" borderId="10" xfId="0" applyNumberFormat="1" applyFont="1" applyFill="1" applyBorder="1" applyAlignment="1">
      <alignment horizontal="center" vertical="center"/>
    </xf>
    <xf numFmtId="1" fontId="86" fillId="18" borderId="32" xfId="0" applyNumberFormat="1" applyFont="1" applyFill="1" applyBorder="1" applyAlignment="1">
      <alignment horizontal="center" vertical="center"/>
    </xf>
    <xf numFmtId="1" fontId="54" fillId="18" borderId="43" xfId="0" applyNumberFormat="1" applyFont="1" applyFill="1" applyBorder="1" applyAlignment="1">
      <alignment horizontal="center" vertical="center"/>
    </xf>
    <xf numFmtId="1" fontId="54" fillId="18" borderId="22" xfId="0" applyNumberFormat="1" applyFont="1" applyFill="1" applyBorder="1" applyAlignment="1">
      <alignment horizontal="center" vertical="center"/>
    </xf>
    <xf numFmtId="1" fontId="65" fillId="18" borderId="22" xfId="0" applyNumberFormat="1" applyFont="1" applyFill="1" applyBorder="1" applyAlignment="1">
      <alignment horizontal="center" vertical="center"/>
    </xf>
    <xf numFmtId="1" fontId="86" fillId="18" borderId="22" xfId="0" applyNumberFormat="1" applyFont="1" applyFill="1" applyBorder="1" applyAlignment="1">
      <alignment horizontal="center" vertical="center"/>
    </xf>
    <xf numFmtId="1" fontId="86" fillId="18" borderId="35" xfId="0" applyNumberFormat="1" applyFont="1" applyFill="1" applyBorder="1" applyAlignment="1">
      <alignment horizontal="center" vertical="center"/>
    </xf>
    <xf numFmtId="0" fontId="127" fillId="18" borderId="33" xfId="0" applyFont="1" applyFill="1" applyBorder="1" applyAlignment="1">
      <alignment horizontal="center"/>
    </xf>
    <xf numFmtId="0" fontId="127" fillId="18" borderId="10" xfId="0" applyFont="1" applyFill="1" applyBorder="1" applyAlignment="1">
      <alignment horizontal="center"/>
    </xf>
    <xf numFmtId="1" fontId="94" fillId="18" borderId="10" xfId="0" applyNumberFormat="1" applyFont="1" applyFill="1" applyBorder="1" applyAlignment="1">
      <alignment horizontal="center" vertical="center"/>
    </xf>
    <xf numFmtId="1" fontId="133" fillId="18" borderId="10" xfId="0" applyNumberFormat="1" applyFont="1" applyFill="1" applyBorder="1" applyAlignment="1">
      <alignment horizontal="center" vertical="center"/>
    </xf>
    <xf numFmtId="1" fontId="133" fillId="18" borderId="32" xfId="0" applyNumberFormat="1" applyFont="1" applyFill="1" applyBorder="1" applyAlignment="1">
      <alignment horizontal="center" vertical="center"/>
    </xf>
    <xf numFmtId="1" fontId="86" fillId="0" borderId="38" xfId="0" applyNumberFormat="1" applyFont="1" applyBorder="1" applyAlignment="1">
      <alignment horizontal="center" vertical="center"/>
    </xf>
    <xf numFmtId="1" fontId="86" fillId="0" borderId="19" xfId="0" applyNumberFormat="1" applyFont="1" applyBorder="1" applyAlignment="1">
      <alignment horizontal="center" vertical="center"/>
    </xf>
    <xf numFmtId="1" fontId="86" fillId="0" borderId="73" xfId="0" applyNumberFormat="1" applyFont="1" applyBorder="1" applyAlignment="1">
      <alignment horizontal="center" vertical="center"/>
    </xf>
    <xf numFmtId="1" fontId="134" fillId="0" borderId="50" xfId="0" applyNumberFormat="1" applyFont="1" applyBorder="1" applyAlignment="1">
      <alignment horizontal="center" vertical="center"/>
    </xf>
    <xf numFmtId="1" fontId="134" fillId="0" borderId="18" xfId="0" applyNumberFormat="1" applyFont="1" applyBorder="1" applyAlignment="1">
      <alignment horizontal="center" vertical="center"/>
    </xf>
    <xf numFmtId="1" fontId="135" fillId="0" borderId="18" xfId="0" applyNumberFormat="1" applyFont="1" applyBorder="1" applyAlignment="1">
      <alignment horizontal="center" vertical="center"/>
    </xf>
    <xf numFmtId="1" fontId="134" fillId="0" borderId="30" xfId="0" applyNumberFormat="1" applyFont="1" applyBorder="1" applyAlignment="1">
      <alignment horizontal="center" vertical="center"/>
    </xf>
    <xf numFmtId="1" fontId="86" fillId="0" borderId="72" xfId="0" applyNumberFormat="1" applyFont="1" applyBorder="1" applyAlignment="1">
      <alignment horizontal="center" vertical="center"/>
    </xf>
    <xf numFmtId="1" fontId="134" fillId="0" borderId="19" xfId="0" applyNumberFormat="1" applyFont="1" applyBorder="1" applyAlignment="1">
      <alignment horizontal="center" vertical="center"/>
    </xf>
    <xf numFmtId="1" fontId="134" fillId="0" borderId="73" xfId="0" applyNumberFormat="1" applyFont="1" applyBorder="1" applyAlignment="1">
      <alignment horizontal="center" vertical="center"/>
    </xf>
    <xf numFmtId="1" fontId="72" fillId="0" borderId="51" xfId="0" applyNumberFormat="1" applyFont="1" applyBorder="1" applyAlignment="1">
      <alignment horizontal="center" vertical="center"/>
    </xf>
    <xf numFmtId="0" fontId="45" fillId="0" borderId="31" xfId="0" applyFont="1" applyBorder="1" applyAlignment="1">
      <alignment wrapText="1"/>
    </xf>
    <xf numFmtId="0" fontId="45" fillId="0" borderId="31" xfId="0" applyFont="1" applyBorder="1" applyAlignment="1">
      <alignment vertical="top" wrapText="1"/>
    </xf>
    <xf numFmtId="0" fontId="136" fillId="0" borderId="50" xfId="0" applyFont="1" applyBorder="1"/>
    <xf numFmtId="0" fontId="91" fillId="0" borderId="50" xfId="0" applyFont="1" applyBorder="1" applyAlignment="1">
      <alignment horizontal="center"/>
    </xf>
    <xf numFmtId="0" fontId="91" fillId="0" borderId="18" xfId="0" applyFont="1" applyBorder="1" applyAlignment="1">
      <alignment horizontal="center"/>
    </xf>
    <xf numFmtId="0" fontId="42" fillId="0" borderId="0" xfId="20" applyFont="1" applyAlignment="1">
      <alignment horizontal="center" vertical="center"/>
    </xf>
    <xf numFmtId="1" fontId="14" fillId="0" borderId="155" xfId="20" applyNumberFormat="1" applyFont="1" applyBorder="1" applyAlignment="1">
      <alignment horizontal="center" vertical="center"/>
    </xf>
    <xf numFmtId="1" fontId="14" fillId="0" borderId="156" xfId="20" applyNumberFormat="1" applyFont="1" applyBorder="1" applyAlignment="1">
      <alignment horizontal="center" vertical="center"/>
    </xf>
    <xf numFmtId="1" fontId="13" fillId="0" borderId="155" xfId="20" applyNumberFormat="1" applyFont="1" applyBorder="1" applyAlignment="1">
      <alignment horizontal="center" vertical="center"/>
    </xf>
    <xf numFmtId="1" fontId="13" fillId="0" borderId="98" xfId="20" applyNumberFormat="1" applyFont="1" applyBorder="1" applyAlignment="1">
      <alignment horizontal="center" vertical="center"/>
    </xf>
    <xf numFmtId="1" fontId="3" fillId="0" borderId="42" xfId="0" applyNumberFormat="1" applyFont="1" applyBorder="1" applyAlignment="1">
      <alignment horizontal="center" vertical="center"/>
    </xf>
    <xf numFmtId="1" fontId="5" fillId="0" borderId="28" xfId="0" applyNumberFormat="1" applyFont="1" applyBorder="1" applyAlignment="1">
      <alignment horizontal="center" vertical="center"/>
    </xf>
    <xf numFmtId="1" fontId="5" fillId="0" borderId="30" xfId="0" applyNumberFormat="1" applyFont="1" applyBorder="1" applyAlignment="1">
      <alignment horizontal="center" vertical="center"/>
    </xf>
    <xf numFmtId="1" fontId="3" fillId="0" borderId="28" xfId="20" applyNumberFormat="1" applyFont="1" applyBorder="1" applyAlignment="1">
      <alignment horizontal="center" vertical="center"/>
    </xf>
    <xf numFmtId="1" fontId="3" fillId="0" borderId="30" xfId="20" applyNumberFormat="1" applyFont="1" applyBorder="1" applyAlignment="1">
      <alignment horizontal="center" vertical="center"/>
    </xf>
    <xf numFmtId="1" fontId="3" fillId="0" borderId="45" xfId="20" applyNumberFormat="1" applyFont="1" applyBorder="1" applyAlignment="1">
      <alignment horizontal="center" vertical="center"/>
    </xf>
    <xf numFmtId="1" fontId="3" fillId="0" borderId="35" xfId="20" applyNumberFormat="1" applyFont="1" applyBorder="1" applyAlignment="1">
      <alignment horizontal="center" vertical="center"/>
    </xf>
    <xf numFmtId="1" fontId="13" fillId="0" borderId="132" xfId="20" applyNumberFormat="1" applyFont="1" applyBorder="1" applyAlignment="1">
      <alignment horizontal="center" vertical="center"/>
    </xf>
    <xf numFmtId="1" fontId="13" fillId="0" borderId="83" xfId="20" applyNumberFormat="1" applyFont="1" applyBorder="1" applyAlignment="1">
      <alignment horizontal="center" vertical="center"/>
    </xf>
    <xf numFmtId="1" fontId="13" fillId="0" borderId="133" xfId="20" applyNumberFormat="1" applyFont="1" applyBorder="1" applyAlignment="1">
      <alignment horizontal="center" vertical="center"/>
    </xf>
    <xf numFmtId="1" fontId="14" fillId="0" borderId="18" xfId="20" applyNumberFormat="1" applyFont="1" applyBorder="1" applyAlignment="1">
      <alignment horizontal="center"/>
    </xf>
    <xf numFmtId="1" fontId="97" fillId="0" borderId="18" xfId="20" applyNumberFormat="1" applyFont="1" applyBorder="1" applyAlignment="1">
      <alignment horizontal="center" vertical="center"/>
    </xf>
    <xf numFmtId="1" fontId="88" fillId="0" borderId="30" xfId="20" applyNumberFormat="1" applyFont="1" applyBorder="1" applyAlignment="1">
      <alignment horizontal="center" vertical="center"/>
    </xf>
    <xf numFmtId="1" fontId="94" fillId="0" borderId="30" xfId="20" applyNumberFormat="1" applyFont="1" applyBorder="1" applyAlignment="1">
      <alignment horizontal="center" vertical="center"/>
    </xf>
    <xf numFmtId="1" fontId="97" fillId="0" borderId="30" xfId="20" applyNumberFormat="1" applyFont="1" applyBorder="1" applyAlignment="1">
      <alignment horizontal="center" vertical="center"/>
    </xf>
    <xf numFmtId="0" fontId="137" fillId="0" borderId="18" xfId="30" applyFont="1" applyBorder="1" applyAlignment="1">
      <alignment horizontal="center" vertical="center" wrapText="1"/>
    </xf>
    <xf numFmtId="0" fontId="11" fillId="0" borderId="18" xfId="30" applyFont="1" applyBorder="1" applyAlignment="1">
      <alignment horizontal="center" vertical="center" wrapText="1"/>
    </xf>
    <xf numFmtId="0" fontId="11" fillId="0" borderId="18" xfId="3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137" fillId="0" borderId="25" xfId="20" applyFont="1" applyBorder="1" applyAlignment="1">
      <alignment horizontal="center" vertical="center" wrapText="1"/>
    </xf>
    <xf numFmtId="0" fontId="137" fillId="0" borderId="26" xfId="20" applyFont="1" applyBorder="1" applyAlignment="1">
      <alignment horizontal="center" vertical="center" wrapText="1"/>
    </xf>
    <xf numFmtId="0" fontId="138" fillId="0" borderId="26" xfId="0" applyFont="1" applyBorder="1" applyAlignment="1">
      <alignment horizontal="center" wrapText="1"/>
    </xf>
    <xf numFmtId="0" fontId="139" fillId="0" borderId="53" xfId="0" applyFont="1" applyBorder="1" applyAlignment="1">
      <alignment horizontal="center" wrapText="1"/>
    </xf>
    <xf numFmtId="0" fontId="138" fillId="0" borderId="53" xfId="0" applyFont="1" applyBorder="1" applyAlignment="1">
      <alignment horizontal="center" wrapText="1"/>
    </xf>
    <xf numFmtId="1" fontId="97" fillId="0" borderId="44" xfId="20" applyNumberFormat="1" applyFont="1" applyBorder="1" applyAlignment="1">
      <alignment horizontal="center" vertical="center"/>
    </xf>
    <xf numFmtId="1" fontId="97" fillId="0" borderId="45" xfId="20" applyNumberFormat="1" applyFont="1" applyBorder="1" applyAlignment="1">
      <alignment horizontal="center" vertical="center"/>
    </xf>
    <xf numFmtId="2" fontId="14" fillId="0" borderId="16" xfId="20" applyNumberFormat="1" applyFont="1" applyBorder="1" applyAlignment="1">
      <alignment horizontal="center" vertical="center" wrapText="1"/>
    </xf>
    <xf numFmtId="2" fontId="14" fillId="0" borderId="62" xfId="20" applyNumberFormat="1" applyFont="1" applyBorder="1" applyAlignment="1">
      <alignment horizontal="center" vertical="center" wrapText="1"/>
    </xf>
    <xf numFmtId="2" fontId="14" fillId="0" borderId="35" xfId="20" applyNumberFormat="1" applyFont="1" applyBorder="1" applyAlignment="1">
      <alignment horizontal="center" vertical="center" wrapText="1"/>
    </xf>
    <xf numFmtId="2" fontId="14" fillId="0" borderId="44" xfId="20" applyNumberFormat="1" applyFont="1" applyBorder="1" applyAlignment="1">
      <alignment horizontal="center" vertical="center"/>
    </xf>
    <xf numFmtId="2" fontId="14" fillId="0" borderId="28" xfId="20" applyNumberFormat="1" applyFont="1" applyBorder="1" applyAlignment="1">
      <alignment horizontal="center" vertical="center" wrapText="1"/>
    </xf>
    <xf numFmtId="0" fontId="13" fillId="0" borderId="28" xfId="20" applyFont="1" applyBorder="1" applyAlignment="1">
      <alignment horizontal="center" vertical="center" wrapText="1"/>
    </xf>
    <xf numFmtId="2" fontId="14" fillId="0" borderId="28" xfId="20" applyNumberFormat="1" applyFont="1" applyBorder="1" applyAlignment="1">
      <alignment horizontal="center" vertical="center"/>
    </xf>
    <xf numFmtId="2" fontId="84" fillId="0" borderId="16" xfId="20" applyNumberFormat="1" applyFont="1" applyBorder="1" applyAlignment="1">
      <alignment horizontal="center" vertical="center" wrapText="1"/>
    </xf>
    <xf numFmtId="2" fontId="14" fillId="0" borderId="15" xfId="20" applyNumberFormat="1" applyFont="1" applyBorder="1" applyAlignment="1">
      <alignment horizontal="center" vertical="center" wrapText="1"/>
    </xf>
    <xf numFmtId="2" fontId="13" fillId="0" borderId="22" xfId="20" applyNumberFormat="1" applyFont="1" applyBorder="1" applyAlignment="1">
      <alignment horizontal="center" vertical="center"/>
    </xf>
    <xf numFmtId="2" fontId="3" fillId="0" borderId="69" xfId="20" applyNumberFormat="1" applyFont="1" applyBorder="1" applyAlignment="1">
      <alignment horizontal="center" vertical="center" wrapText="1"/>
    </xf>
    <xf numFmtId="2" fontId="13" fillId="0" borderId="0" xfId="20" applyNumberFormat="1" applyFont="1" applyAlignment="1">
      <alignment horizontal="center" vertical="center" wrapText="1"/>
    </xf>
    <xf numFmtId="0" fontId="14" fillId="0" borderId="69" xfId="20" applyFont="1" applyBorder="1" applyAlignment="1">
      <alignment horizontal="center" vertical="center"/>
    </xf>
    <xf numFmtId="2" fontId="14" fillId="0" borderId="69" xfId="20" applyNumberFormat="1" applyFont="1" applyBorder="1" applyAlignment="1">
      <alignment horizontal="center" vertical="center" wrapText="1"/>
    </xf>
    <xf numFmtId="0" fontId="14" fillId="0" borderId="42" xfId="20" applyFont="1" applyBorder="1" applyAlignment="1">
      <alignment horizontal="center" vertical="center"/>
    </xf>
    <xf numFmtId="0" fontId="14" fillId="0" borderId="45" xfId="20" applyFont="1" applyBorder="1" applyAlignment="1">
      <alignment horizontal="center" vertical="center"/>
    </xf>
    <xf numFmtId="2" fontId="14" fillId="0" borderId="55" xfId="20" applyNumberFormat="1" applyFont="1" applyBorder="1" applyAlignment="1">
      <alignment horizontal="center" vertical="center"/>
    </xf>
    <xf numFmtId="2" fontId="14" fillId="0" borderId="70" xfId="20" applyNumberFormat="1" applyFont="1" applyBorder="1" applyAlignment="1">
      <alignment horizontal="center" vertical="center"/>
    </xf>
    <xf numFmtId="2" fontId="14" fillId="0" borderId="18" xfId="20" applyNumberFormat="1" applyFont="1" applyBorder="1" applyAlignment="1">
      <alignment horizontal="center" vertical="center" wrapText="1"/>
    </xf>
    <xf numFmtId="2" fontId="14" fillId="0" borderId="35" xfId="20" applyNumberFormat="1" applyFont="1" applyBorder="1" applyAlignment="1">
      <alignment horizontal="center" vertical="center"/>
    </xf>
    <xf numFmtId="0" fontId="14" fillId="0" borderId="18" xfId="20" applyFont="1" applyBorder="1" applyAlignment="1">
      <alignment horizontal="center" vertical="center"/>
    </xf>
    <xf numFmtId="2" fontId="13" fillId="0" borderId="15" xfId="20" applyNumberFormat="1" applyFont="1" applyBorder="1" applyAlignment="1">
      <alignment vertical="center" wrapText="1"/>
    </xf>
    <xf numFmtId="49" fontId="92" fillId="0" borderId="98" xfId="20" applyNumberFormat="1" applyFont="1" applyBorder="1" applyAlignment="1">
      <alignment horizontal="center" vertical="center" wrapText="1"/>
    </xf>
    <xf numFmtId="0" fontId="89" fillId="0" borderId="0" xfId="20" applyFont="1" applyAlignment="1">
      <alignment horizontal="center"/>
    </xf>
    <xf numFmtId="0" fontId="1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84" fillId="0" borderId="15" xfId="20" applyNumberFormat="1" applyFont="1" applyBorder="1" applyAlignment="1">
      <alignment horizontal="center" vertical="center" wrapText="1"/>
    </xf>
    <xf numFmtId="2" fontId="84" fillId="0" borderId="41" xfId="20" applyNumberFormat="1" applyFont="1" applyBorder="1" applyAlignment="1">
      <alignment horizontal="center" vertical="center" wrapText="1"/>
    </xf>
    <xf numFmtId="0" fontId="54" fillId="0" borderId="43" xfId="20" applyFont="1" applyBorder="1" applyAlignment="1">
      <alignment horizontal="center" vertical="center"/>
    </xf>
    <xf numFmtId="0" fontId="54" fillId="0" borderId="31" xfId="20" applyFont="1" applyBorder="1" applyAlignment="1">
      <alignment horizontal="center" vertical="center"/>
    </xf>
    <xf numFmtId="0" fontId="54" fillId="0" borderId="33" xfId="20" applyFont="1" applyBorder="1" applyAlignment="1">
      <alignment horizontal="center" vertical="center"/>
    </xf>
    <xf numFmtId="49" fontId="13" fillId="0" borderId="22" xfId="20" applyNumberFormat="1" applyFont="1" applyBorder="1" applyAlignment="1">
      <alignment horizontal="left" vertical="center" wrapText="1"/>
    </xf>
    <xf numFmtId="49" fontId="13" fillId="0" borderId="18" xfId="20" applyNumberFormat="1" applyFont="1" applyBorder="1" applyAlignment="1">
      <alignment horizontal="left" vertical="center" wrapText="1"/>
    </xf>
    <xf numFmtId="49" fontId="13" fillId="0" borderId="10" xfId="20" applyNumberFormat="1" applyFont="1" applyBorder="1" applyAlignment="1">
      <alignment horizontal="left" vertical="center" wrapText="1"/>
    </xf>
    <xf numFmtId="49" fontId="13" fillId="0" borderId="22" xfId="20" applyNumberFormat="1" applyFont="1" applyBorder="1" applyAlignment="1">
      <alignment horizontal="left" vertical="top" wrapText="1"/>
    </xf>
    <xf numFmtId="49" fontId="13" fillId="0" borderId="18" xfId="20" applyNumberFormat="1" applyFont="1" applyBorder="1" applyAlignment="1">
      <alignment horizontal="left" vertical="top" wrapText="1"/>
    </xf>
    <xf numFmtId="49" fontId="13" fillId="0" borderId="10" xfId="20" applyNumberFormat="1" applyFont="1" applyBorder="1" applyAlignment="1">
      <alignment horizontal="left" vertical="top" wrapText="1"/>
    </xf>
    <xf numFmtId="0" fontId="54" fillId="0" borderId="29" xfId="20" applyFont="1" applyBorder="1" applyAlignment="1">
      <alignment horizontal="center" vertical="center"/>
    </xf>
    <xf numFmtId="0" fontId="54" fillId="0" borderId="46" xfId="20" applyFont="1" applyBorder="1" applyAlignment="1">
      <alignment horizontal="center" vertical="center"/>
    </xf>
    <xf numFmtId="49" fontId="13" fillId="0" borderId="12" xfId="20" applyNumberFormat="1" applyFont="1" applyBorder="1" applyAlignment="1">
      <alignment horizontal="left" vertical="center" wrapText="1"/>
    </xf>
    <xf numFmtId="49" fontId="13" fillId="0" borderId="44" xfId="20" applyNumberFormat="1" applyFont="1" applyBorder="1" applyAlignment="1">
      <alignment horizontal="left" vertical="center" wrapText="1"/>
    </xf>
    <xf numFmtId="49" fontId="13" fillId="0" borderId="12" xfId="20" applyNumberFormat="1" applyFont="1" applyBorder="1" applyAlignment="1">
      <alignment horizontal="left" vertical="top" wrapText="1"/>
    </xf>
    <xf numFmtId="49" fontId="13" fillId="0" borderId="44" xfId="20" applyNumberFormat="1" applyFont="1" applyBorder="1" applyAlignment="1">
      <alignment horizontal="left" vertical="top" wrapText="1"/>
    </xf>
    <xf numFmtId="0" fontId="45" fillId="0" borderId="93" xfId="20" applyFont="1" applyBorder="1" applyAlignment="1">
      <alignment horizontal="center" vertical="center"/>
    </xf>
    <xf numFmtId="0" fontId="45" fillId="0" borderId="82" xfId="20" applyFont="1" applyBorder="1" applyAlignment="1">
      <alignment horizontal="center" vertical="center"/>
    </xf>
    <xf numFmtId="0" fontId="45" fillId="0" borderId="72" xfId="20" applyFont="1" applyBorder="1" applyAlignment="1">
      <alignment horizontal="center" vertical="center"/>
    </xf>
    <xf numFmtId="49" fontId="3" fillId="0" borderId="69" xfId="20" applyNumberFormat="1" applyFont="1" applyBorder="1" applyAlignment="1">
      <alignment horizontal="center" vertical="center" wrapText="1"/>
    </xf>
    <xf numFmtId="49" fontId="3" fillId="0" borderId="70" xfId="20" applyNumberFormat="1" applyFont="1" applyBorder="1" applyAlignment="1">
      <alignment horizontal="center" vertical="center" wrapText="1"/>
    </xf>
    <xf numFmtId="49" fontId="3" fillId="0" borderId="20" xfId="20" applyNumberFormat="1" applyFont="1" applyBorder="1" applyAlignment="1">
      <alignment horizontal="center" vertical="center" wrapText="1"/>
    </xf>
    <xf numFmtId="49" fontId="14" fillId="0" borderId="77" xfId="20" applyNumberFormat="1" applyFont="1" applyBorder="1" applyAlignment="1">
      <alignment horizontal="center" vertical="center" wrapText="1"/>
    </xf>
    <xf numFmtId="49" fontId="14" fillId="0" borderId="50" xfId="20" applyNumberFormat="1" applyFont="1" applyBorder="1" applyAlignment="1">
      <alignment horizontal="center" vertical="center" wrapText="1"/>
    </xf>
    <xf numFmtId="49" fontId="14" fillId="0" borderId="11" xfId="20" applyNumberFormat="1" applyFont="1" applyBorder="1" applyAlignment="1">
      <alignment horizontal="center" vertical="center" wrapText="1"/>
    </xf>
    <xf numFmtId="2" fontId="3" fillId="0" borderId="66" xfId="20" applyNumberFormat="1" applyFont="1" applyBorder="1" applyAlignment="1">
      <alignment horizontal="center" vertical="center" wrapText="1"/>
    </xf>
    <xf numFmtId="2" fontId="3" fillId="0" borderId="24" xfId="20" applyNumberFormat="1" applyFont="1" applyBorder="1" applyAlignment="1">
      <alignment horizontal="center" vertical="center" wrapText="1"/>
    </xf>
    <xf numFmtId="49" fontId="94" fillId="0" borderId="61" xfId="20" applyNumberFormat="1" applyFont="1" applyBorder="1" applyAlignment="1">
      <alignment horizontal="center" vertical="center" wrapText="1"/>
    </xf>
    <xf numFmtId="49" fontId="94" fillId="0" borderId="36" xfId="20" applyNumberFormat="1" applyFont="1" applyBorder="1" applyAlignment="1">
      <alignment horizontal="center" vertical="center" wrapText="1"/>
    </xf>
    <xf numFmtId="49" fontId="94" fillId="0" borderId="38" xfId="20" applyNumberFormat="1" applyFont="1" applyBorder="1" applyAlignment="1">
      <alignment horizontal="center" vertical="center" wrapText="1"/>
    </xf>
    <xf numFmtId="49" fontId="14" fillId="0" borderId="15" xfId="20" applyNumberFormat="1" applyFont="1" applyBorder="1" applyAlignment="1">
      <alignment horizontal="center" vertical="center" wrapText="1"/>
    </xf>
    <xf numFmtId="49" fontId="14" fillId="0" borderId="41" xfId="20" applyNumberFormat="1" applyFont="1" applyBorder="1" applyAlignment="1">
      <alignment horizontal="center" vertical="center" wrapText="1"/>
    </xf>
    <xf numFmtId="49" fontId="14" fillId="0" borderId="23" xfId="20" applyNumberFormat="1" applyFont="1" applyBorder="1" applyAlignment="1">
      <alignment horizontal="center" vertical="center" wrapText="1"/>
    </xf>
    <xf numFmtId="2" fontId="14" fillId="0" borderId="16" xfId="20" applyNumberFormat="1" applyFont="1" applyBorder="1" applyAlignment="1">
      <alignment horizontal="center" vertical="center" wrapText="1"/>
    </xf>
    <xf numFmtId="2" fontId="14" fillId="0" borderId="66" xfId="20" applyNumberFormat="1" applyFont="1" applyBorder="1" applyAlignment="1">
      <alignment horizontal="center" vertical="center" wrapText="1"/>
    </xf>
    <xf numFmtId="2" fontId="14" fillId="0" borderId="24" xfId="20" applyNumberFormat="1" applyFont="1" applyBorder="1" applyAlignment="1">
      <alignment horizontal="center" vertical="center" wrapText="1"/>
    </xf>
    <xf numFmtId="0" fontId="45" fillId="0" borderId="61" xfId="20" applyFont="1" applyBorder="1" applyAlignment="1">
      <alignment horizontal="center" vertical="center"/>
    </xf>
    <xf numFmtId="0" fontId="45" fillId="0" borderId="36" xfId="20" applyFont="1" applyBorder="1" applyAlignment="1">
      <alignment horizontal="center" vertical="center"/>
    </xf>
    <xf numFmtId="0" fontId="45" fillId="0" borderId="38" xfId="20" applyFont="1" applyBorder="1" applyAlignment="1">
      <alignment horizontal="center" vertical="center"/>
    </xf>
    <xf numFmtId="49" fontId="3" fillId="0" borderId="15" xfId="20" applyNumberFormat="1" applyFont="1" applyBorder="1" applyAlignment="1">
      <alignment horizontal="left" vertical="center" wrapText="1"/>
    </xf>
    <xf numFmtId="49" fontId="3" fillId="0" borderId="41" xfId="20" applyNumberFormat="1" applyFont="1" applyBorder="1" applyAlignment="1">
      <alignment horizontal="left" vertical="center" wrapText="1"/>
    </xf>
    <xf numFmtId="49" fontId="3" fillId="0" borderId="23" xfId="20" applyNumberFormat="1" applyFont="1" applyBorder="1" applyAlignment="1">
      <alignment horizontal="left" vertical="center" wrapText="1"/>
    </xf>
    <xf numFmtId="49" fontId="14" fillId="0" borderId="12" xfId="20" applyNumberFormat="1" applyFont="1" applyBorder="1" applyAlignment="1">
      <alignment horizontal="center" vertical="center" wrapText="1"/>
    </xf>
    <xf numFmtId="49" fontId="14" fillId="0" borderId="18" xfId="20" applyNumberFormat="1" applyFont="1" applyBorder="1" applyAlignment="1">
      <alignment horizontal="center" vertical="center" wrapText="1"/>
    </xf>
    <xf numFmtId="49" fontId="14" fillId="0" borderId="10" xfId="20" applyNumberFormat="1" applyFont="1" applyBorder="1" applyAlignment="1">
      <alignment horizontal="center" vertical="center" wrapText="1"/>
    </xf>
    <xf numFmtId="0" fontId="45" fillId="0" borderId="43" xfId="20" applyFont="1" applyBorder="1" applyAlignment="1">
      <alignment horizontal="center" vertical="center"/>
    </xf>
    <xf numFmtId="0" fontId="45" fillId="0" borderId="31" xfId="20" applyFont="1" applyBorder="1" applyAlignment="1">
      <alignment horizontal="center" vertical="center"/>
    </xf>
    <xf numFmtId="0" fontId="45" fillId="0" borderId="33" xfId="20" applyFont="1" applyBorder="1" applyAlignment="1">
      <alignment horizontal="center" vertical="center"/>
    </xf>
    <xf numFmtId="49" fontId="3" fillId="0" borderId="22" xfId="20" applyNumberFormat="1" applyFont="1" applyBorder="1" applyAlignment="1">
      <alignment horizontal="left" vertical="center" wrapText="1"/>
    </xf>
    <xf numFmtId="49" fontId="3" fillId="0" borderId="18" xfId="20" applyNumberFormat="1" applyFont="1" applyBorder="1" applyAlignment="1">
      <alignment horizontal="left" vertical="center" wrapText="1"/>
    </xf>
    <xf numFmtId="49" fontId="3" fillId="0" borderId="10" xfId="20" applyNumberFormat="1" applyFont="1" applyBorder="1" applyAlignment="1">
      <alignment horizontal="left" vertical="center" wrapText="1"/>
    </xf>
    <xf numFmtId="49" fontId="14" fillId="0" borderId="22" xfId="20" applyNumberFormat="1" applyFont="1" applyBorder="1" applyAlignment="1">
      <alignment horizontal="center" vertical="center" wrapText="1"/>
    </xf>
    <xf numFmtId="2" fontId="13" fillId="0" borderId="42" xfId="20" applyNumberFormat="1" applyFont="1" applyBorder="1" applyAlignment="1">
      <alignment horizontal="center" vertical="center" wrapText="1"/>
    </xf>
    <xf numFmtId="49" fontId="14" fillId="0" borderId="12" xfId="20" applyNumberFormat="1" applyFont="1" applyBorder="1" applyAlignment="1">
      <alignment horizontal="left" vertical="center" wrapText="1"/>
    </xf>
    <xf numFmtId="49" fontId="14" fillId="0" borderId="18" xfId="20" applyNumberFormat="1" applyFont="1" applyBorder="1" applyAlignment="1">
      <alignment horizontal="left" vertical="center" wrapText="1"/>
    </xf>
    <xf numFmtId="49" fontId="14" fillId="0" borderId="10" xfId="20" applyNumberFormat="1" applyFont="1" applyBorder="1" applyAlignment="1">
      <alignment horizontal="left" vertical="center" wrapText="1"/>
    </xf>
    <xf numFmtId="49" fontId="14" fillId="0" borderId="28" xfId="20" applyNumberFormat="1" applyFont="1" applyBorder="1" applyAlignment="1">
      <alignment horizontal="center" vertical="center" wrapText="1"/>
    </xf>
    <xf numFmtId="49" fontId="14" fillId="0" borderId="30" xfId="20" applyNumberFormat="1" applyFont="1" applyBorder="1" applyAlignment="1">
      <alignment horizontal="center" vertical="center" wrapText="1"/>
    </xf>
    <xf numFmtId="49" fontId="14" fillId="0" borderId="32" xfId="20" applyNumberFormat="1" applyFont="1" applyBorder="1" applyAlignment="1">
      <alignment horizontal="center" vertical="center" wrapText="1"/>
    </xf>
    <xf numFmtId="49" fontId="14" fillId="0" borderId="22" xfId="20" applyNumberFormat="1" applyFont="1" applyBorder="1" applyAlignment="1">
      <alignment horizontal="left" vertical="center" wrapText="1"/>
    </xf>
    <xf numFmtId="49" fontId="14" fillId="0" borderId="44" xfId="20" applyNumberFormat="1" applyFont="1" applyBorder="1" applyAlignment="1">
      <alignment horizontal="left" vertical="center" wrapText="1"/>
    </xf>
    <xf numFmtId="49" fontId="14" fillId="0" borderId="44" xfId="20" applyNumberFormat="1" applyFont="1" applyBorder="1" applyAlignment="1">
      <alignment horizontal="center" vertical="center" wrapText="1"/>
    </xf>
    <xf numFmtId="2" fontId="14" fillId="0" borderId="41" xfId="20" applyNumberFormat="1" applyFont="1" applyBorder="1" applyAlignment="1">
      <alignment horizontal="center" vertical="center" wrapText="1"/>
    </xf>
    <xf numFmtId="0" fontId="54" fillId="0" borderId="61" xfId="20" applyFont="1" applyBorder="1" applyAlignment="1">
      <alignment horizontal="center" vertical="center"/>
    </xf>
    <xf numFmtId="0" fontId="54" fillId="0" borderId="36" xfId="20" applyFont="1" applyBorder="1" applyAlignment="1">
      <alignment horizontal="center" vertical="center"/>
    </xf>
    <xf numFmtId="0" fontId="54" fillId="0" borderId="38" xfId="20" applyFont="1" applyBorder="1" applyAlignment="1">
      <alignment horizontal="center" vertical="center"/>
    </xf>
    <xf numFmtId="49" fontId="84" fillId="0" borderId="15" xfId="20" applyNumberFormat="1" applyFont="1" applyBorder="1" applyAlignment="1">
      <alignment horizontal="center" vertical="center" wrapText="1"/>
    </xf>
    <xf numFmtId="49" fontId="84" fillId="0" borderId="41" xfId="20" applyNumberFormat="1" applyFont="1" applyBorder="1" applyAlignment="1">
      <alignment horizontal="center" vertical="center" wrapText="1"/>
    </xf>
    <xf numFmtId="49" fontId="84" fillId="0" borderId="23" xfId="20" applyNumberFormat="1" applyFont="1" applyBorder="1" applyAlignment="1">
      <alignment horizontal="center" vertical="center" wrapText="1"/>
    </xf>
    <xf numFmtId="49" fontId="84" fillId="0" borderId="89" xfId="20" applyNumberFormat="1" applyFont="1" applyBorder="1" applyAlignment="1">
      <alignment horizontal="center" vertical="center" wrapText="1"/>
    </xf>
    <xf numFmtId="49" fontId="109" fillId="0" borderId="0" xfId="20" applyNumberFormat="1" applyFont="1" applyAlignment="1">
      <alignment horizontal="center" vertical="center" wrapText="1"/>
    </xf>
    <xf numFmtId="49" fontId="109" fillId="0" borderId="73" xfId="20" applyNumberFormat="1" applyFont="1" applyBorder="1" applyAlignment="1">
      <alignment horizontal="center" vertical="center" wrapText="1"/>
    </xf>
    <xf numFmtId="49" fontId="13" fillId="0" borderId="93" xfId="20" applyNumberFormat="1" applyFont="1" applyBorder="1" applyAlignment="1">
      <alignment horizontal="center" vertical="center" wrapText="1"/>
    </xf>
    <xf numFmtId="49" fontId="13" fillId="0" borderId="89" xfId="20" applyNumberFormat="1" applyFont="1" applyBorder="1" applyAlignment="1">
      <alignment horizontal="center" vertical="center" wrapText="1"/>
    </xf>
    <xf numFmtId="49" fontId="13" fillId="0" borderId="65" xfId="20" applyNumberFormat="1" applyFont="1" applyBorder="1" applyAlignment="1">
      <alignment horizontal="center" vertical="center" wrapText="1"/>
    </xf>
    <xf numFmtId="49" fontId="13" fillId="0" borderId="82" xfId="20" applyNumberFormat="1" applyFont="1" applyBorder="1" applyAlignment="1">
      <alignment horizontal="center" vertical="center" wrapText="1"/>
    </xf>
    <xf numFmtId="49" fontId="13" fillId="0" borderId="0" xfId="20" applyNumberFormat="1" applyFont="1" applyAlignment="1">
      <alignment horizontal="center" vertical="center" wrapText="1"/>
    </xf>
    <xf numFmtId="49" fontId="13" fillId="0" borderId="67" xfId="20" applyNumberFormat="1" applyFont="1" applyBorder="1" applyAlignment="1">
      <alignment horizontal="center" vertical="center" wrapText="1"/>
    </xf>
    <xf numFmtId="49" fontId="13" fillId="0" borderId="72" xfId="20" applyNumberFormat="1" applyFont="1" applyBorder="1" applyAlignment="1">
      <alignment horizontal="center" vertical="center" wrapText="1"/>
    </xf>
    <xf numFmtId="49" fontId="13" fillId="0" borderId="73" xfId="20" applyNumberFormat="1" applyFont="1" applyBorder="1" applyAlignment="1">
      <alignment horizontal="center" vertical="center" wrapText="1"/>
    </xf>
    <xf numFmtId="49" fontId="13" fillId="0" borderId="19" xfId="20" applyNumberFormat="1" applyFont="1" applyBorder="1" applyAlignment="1">
      <alignment horizontal="center" vertical="center" wrapText="1"/>
    </xf>
    <xf numFmtId="2" fontId="13" fillId="0" borderId="66" xfId="20" applyNumberFormat="1" applyFont="1" applyBorder="1" applyAlignment="1">
      <alignment horizontal="center" vertical="center" wrapText="1"/>
    </xf>
    <xf numFmtId="2" fontId="13" fillId="0" borderId="24" xfId="20" applyNumberFormat="1" applyFont="1" applyBorder="1" applyAlignment="1">
      <alignment horizontal="center" vertical="center" wrapText="1"/>
    </xf>
    <xf numFmtId="0" fontId="54" fillId="0" borderId="93" xfId="20" applyFont="1" applyBorder="1" applyAlignment="1">
      <alignment horizontal="center" vertical="center"/>
    </xf>
    <xf numFmtId="0" fontId="54" fillId="0" borderId="82" xfId="20" applyFont="1" applyBorder="1" applyAlignment="1">
      <alignment horizontal="center" vertical="center"/>
    </xf>
    <xf numFmtId="49" fontId="14" fillId="0" borderId="61" xfId="20" applyNumberFormat="1" applyFont="1" applyBorder="1" applyAlignment="1">
      <alignment horizontal="center" vertical="center" wrapText="1"/>
    </xf>
    <xf numFmtId="49" fontId="14" fillId="0" borderId="36" xfId="20" applyNumberFormat="1" applyFont="1" applyBorder="1" applyAlignment="1">
      <alignment horizontal="center" vertical="center" wrapText="1"/>
    </xf>
    <xf numFmtId="49" fontId="14" fillId="0" borderId="38" xfId="20" applyNumberFormat="1" applyFont="1" applyBorder="1" applyAlignment="1">
      <alignment horizontal="center" vertical="center" wrapText="1"/>
    </xf>
    <xf numFmtId="2" fontId="14" fillId="0" borderId="62" xfId="20" applyNumberFormat="1" applyFont="1" applyBorder="1" applyAlignment="1">
      <alignment horizontal="center" vertical="center" wrapText="1"/>
    </xf>
    <xf numFmtId="2" fontId="14" fillId="0" borderId="42" xfId="20" applyNumberFormat="1" applyFont="1" applyBorder="1" applyAlignment="1">
      <alignment horizontal="center" vertical="center" wrapText="1"/>
    </xf>
    <xf numFmtId="2" fontId="14" fillId="0" borderId="34" xfId="20" applyNumberFormat="1" applyFont="1" applyBorder="1" applyAlignment="1">
      <alignment horizontal="center" vertical="center" wrapText="1"/>
    </xf>
    <xf numFmtId="0" fontId="54" fillId="16" borderId="29" xfId="20" applyFont="1" applyFill="1" applyBorder="1" applyAlignment="1">
      <alignment horizontal="center" vertical="center"/>
    </xf>
    <xf numFmtId="0" fontId="54" fillId="16" borderId="31" xfId="20" applyFont="1" applyFill="1" applyBorder="1" applyAlignment="1">
      <alignment horizontal="center" vertical="center"/>
    </xf>
    <xf numFmtId="0" fontId="54" fillId="16" borderId="33" xfId="20" applyFont="1" applyFill="1" applyBorder="1" applyAlignment="1">
      <alignment horizontal="center" vertical="center"/>
    </xf>
    <xf numFmtId="0" fontId="54" fillId="0" borderId="70" xfId="20" applyFont="1" applyBorder="1" applyAlignment="1">
      <alignment horizontal="center" vertical="center"/>
    </xf>
    <xf numFmtId="0" fontId="54" fillId="0" borderId="20" xfId="20" applyFont="1" applyBorder="1" applyAlignment="1">
      <alignment horizontal="center" vertical="center"/>
    </xf>
    <xf numFmtId="49" fontId="14" fillId="0" borderId="67" xfId="20" applyNumberFormat="1" applyFont="1" applyBorder="1" applyAlignment="1">
      <alignment horizontal="center" vertical="center" wrapText="1"/>
    </xf>
    <xf numFmtId="49" fontId="14" fillId="0" borderId="19" xfId="20" applyNumberFormat="1" applyFont="1" applyBorder="1" applyAlignment="1">
      <alignment horizontal="center" vertical="center" wrapText="1"/>
    </xf>
    <xf numFmtId="0" fontId="54" fillId="0" borderId="0" xfId="20" applyFont="1" applyAlignment="1">
      <alignment horizontal="center" vertical="center"/>
    </xf>
    <xf numFmtId="49" fontId="14" fillId="0" borderId="0" xfId="20" applyNumberFormat="1" applyFont="1" applyAlignment="1">
      <alignment horizontal="left" vertical="center" wrapText="1"/>
    </xf>
    <xf numFmtId="49" fontId="14" fillId="0" borderId="0" xfId="20" applyNumberFormat="1" applyFont="1" applyAlignment="1">
      <alignment horizontal="left" vertical="top" wrapText="1"/>
    </xf>
    <xf numFmtId="0" fontId="38" fillId="0" borderId="0" xfId="0" applyFont="1" applyAlignment="1">
      <alignment horizontal="left" vertical="top" wrapText="1"/>
    </xf>
    <xf numFmtId="2" fontId="14" fillId="0" borderId="0" xfId="20" applyNumberFormat="1" applyFont="1" applyAlignment="1">
      <alignment horizontal="center" vertical="center" wrapText="1"/>
    </xf>
    <xf numFmtId="0" fontId="54" fillId="16" borderId="46" xfId="20" applyFont="1" applyFill="1" applyBorder="1" applyAlignment="1">
      <alignment horizontal="center" vertical="center"/>
    </xf>
    <xf numFmtId="49" fontId="14" fillId="16" borderId="12" xfId="20" applyNumberFormat="1" applyFont="1" applyFill="1" applyBorder="1" applyAlignment="1">
      <alignment horizontal="center" vertical="center" wrapText="1"/>
    </xf>
    <xf numFmtId="49" fontId="14" fillId="16" borderId="18" xfId="20" applyNumberFormat="1" applyFont="1" applyFill="1" applyBorder="1" applyAlignment="1">
      <alignment horizontal="center" vertical="center" wrapText="1"/>
    </xf>
    <xf numFmtId="49" fontId="14" fillId="16" borderId="44" xfId="20" applyNumberFormat="1" applyFont="1" applyFill="1" applyBorder="1" applyAlignment="1">
      <alignment horizontal="center" vertical="center" wrapText="1"/>
    </xf>
    <xf numFmtId="0" fontId="54" fillId="0" borderId="72" xfId="20" applyFont="1" applyBorder="1" applyAlignment="1">
      <alignment horizontal="center" vertical="center"/>
    </xf>
    <xf numFmtId="0" fontId="14" fillId="16" borderId="44" xfId="20" applyFont="1" applyFill="1" applyBorder="1" applyAlignment="1">
      <alignment horizontal="center" vertical="center"/>
    </xf>
    <xf numFmtId="0" fontId="14" fillId="16" borderId="41" xfId="20" applyFont="1" applyFill="1" applyBorder="1" applyAlignment="1">
      <alignment horizontal="center" vertical="center"/>
    </xf>
    <xf numFmtId="2" fontId="14" fillId="0" borderId="35" xfId="20" applyNumberFormat="1" applyFont="1" applyBorder="1" applyAlignment="1">
      <alignment horizontal="center" vertical="center" wrapText="1"/>
    </xf>
    <xf numFmtId="2" fontId="14" fillId="0" borderId="30" xfId="20" applyNumberFormat="1" applyFont="1" applyBorder="1" applyAlignment="1">
      <alignment horizontal="center" vertical="center" wrapText="1"/>
    </xf>
    <xf numFmtId="2" fontId="14" fillId="0" borderId="45" xfId="20" applyNumberFormat="1" applyFont="1" applyBorder="1" applyAlignment="1">
      <alignment horizontal="center" vertical="center" wrapText="1"/>
    </xf>
    <xf numFmtId="2" fontId="14" fillId="0" borderId="44" xfId="20" applyNumberFormat="1" applyFont="1" applyBorder="1" applyAlignment="1">
      <alignment horizontal="center" vertical="center"/>
    </xf>
    <xf numFmtId="2" fontId="14" fillId="0" borderId="41" xfId="20" applyNumberFormat="1" applyFont="1" applyBorder="1" applyAlignment="1">
      <alignment horizontal="center" vertical="center"/>
    </xf>
    <xf numFmtId="2" fontId="14" fillId="0" borderId="22" xfId="20" applyNumberFormat="1" applyFont="1" applyBorder="1" applyAlignment="1">
      <alignment horizontal="center" vertical="center"/>
    </xf>
    <xf numFmtId="2" fontId="14" fillId="0" borderId="28" xfId="20" applyNumberFormat="1" applyFont="1" applyBorder="1" applyAlignment="1">
      <alignment horizontal="center" vertical="center" wrapText="1"/>
    </xf>
    <xf numFmtId="0" fontId="54" fillId="17" borderId="29" xfId="20" applyFont="1" applyFill="1" applyBorder="1" applyAlignment="1">
      <alignment horizontal="center" vertical="center"/>
    </xf>
    <xf numFmtId="0" fontId="54" fillId="17" borderId="31" xfId="20" applyFont="1" applyFill="1" applyBorder="1" applyAlignment="1">
      <alignment horizontal="center" vertical="center"/>
    </xf>
    <xf numFmtId="0" fontId="54" fillId="17" borderId="33" xfId="20" applyFont="1" applyFill="1" applyBorder="1" applyAlignment="1">
      <alignment horizontal="center" vertical="center"/>
    </xf>
    <xf numFmtId="49" fontId="14" fillId="17" borderId="12" xfId="20" applyNumberFormat="1" applyFont="1" applyFill="1" applyBorder="1" applyAlignment="1">
      <alignment horizontal="center" vertical="center" wrapText="1"/>
    </xf>
    <xf numFmtId="49" fontId="14" fillId="17" borderId="18" xfId="20" applyNumberFormat="1" applyFont="1" applyFill="1" applyBorder="1" applyAlignment="1">
      <alignment horizontal="center" vertical="center" wrapText="1"/>
    </xf>
    <xf numFmtId="49" fontId="14" fillId="17" borderId="10" xfId="20" applyNumberFormat="1" applyFont="1" applyFill="1" applyBorder="1" applyAlignment="1">
      <alignment horizontal="center" vertical="center" wrapText="1"/>
    </xf>
    <xf numFmtId="49" fontId="49" fillId="17" borderId="12" xfId="20" applyNumberFormat="1" applyFont="1" applyFill="1" applyBorder="1" applyAlignment="1">
      <alignment horizontal="center" vertical="center" wrapText="1"/>
    </xf>
    <xf numFmtId="49" fontId="49" fillId="17" borderId="18" xfId="20" applyNumberFormat="1" applyFont="1" applyFill="1" applyBorder="1" applyAlignment="1">
      <alignment horizontal="center" vertical="center" wrapText="1"/>
    </xf>
    <xf numFmtId="49" fontId="49" fillId="17" borderId="10" xfId="20" applyNumberFormat="1" applyFont="1" applyFill="1" applyBorder="1" applyAlignment="1">
      <alignment horizontal="center" vertical="center" wrapText="1"/>
    </xf>
    <xf numFmtId="0" fontId="14" fillId="16" borderId="22" xfId="20" applyFont="1" applyFill="1" applyBorder="1" applyAlignment="1">
      <alignment horizontal="center" vertical="center"/>
    </xf>
    <xf numFmtId="2" fontId="14" fillId="0" borderId="59" xfId="20" applyNumberFormat="1" applyFont="1" applyBorder="1" applyAlignment="1">
      <alignment horizontal="center" vertical="center" wrapText="1"/>
    </xf>
    <xf numFmtId="49" fontId="13" fillId="0" borderId="12" xfId="20" applyNumberFormat="1" applyFont="1" applyBorder="1" applyAlignment="1">
      <alignment horizontal="center" vertical="center" wrapText="1"/>
    </xf>
    <xf numFmtId="49" fontId="13" fillId="0" borderId="18" xfId="20" applyNumberFormat="1" applyFont="1" applyBorder="1" applyAlignment="1">
      <alignment horizontal="center" vertical="center" wrapText="1"/>
    </xf>
    <xf numFmtId="49" fontId="13" fillId="0" borderId="10" xfId="20" applyNumberFormat="1" applyFont="1" applyBorder="1" applyAlignment="1">
      <alignment horizontal="center" vertical="center" wrapText="1"/>
    </xf>
    <xf numFmtId="0" fontId="13" fillId="0" borderId="28" xfId="20" applyFont="1" applyBorder="1" applyAlignment="1">
      <alignment horizontal="center" vertical="center" wrapText="1"/>
    </xf>
    <xf numFmtId="2" fontId="13" fillId="0" borderId="30" xfId="20" applyNumberFormat="1" applyFont="1" applyBorder="1" applyAlignment="1">
      <alignment horizontal="center" vertical="center" wrapText="1"/>
    </xf>
    <xf numFmtId="2" fontId="13" fillId="0" borderId="32" xfId="20" applyNumberFormat="1" applyFont="1" applyBorder="1" applyAlignment="1">
      <alignment horizontal="center" vertical="center" wrapText="1"/>
    </xf>
    <xf numFmtId="2" fontId="14" fillId="0" borderId="28" xfId="20" applyNumberFormat="1" applyFont="1" applyBorder="1" applyAlignment="1">
      <alignment horizontal="center" vertical="center"/>
    </xf>
    <xf numFmtId="2" fontId="14" fillId="0" borderId="30" xfId="20" applyNumberFormat="1" applyFont="1" applyBorder="1" applyAlignment="1">
      <alignment horizontal="center" vertical="center"/>
    </xf>
    <xf numFmtId="2" fontId="14" fillId="0" borderId="45" xfId="20" applyNumberFormat="1" applyFont="1" applyBorder="1" applyAlignment="1">
      <alignment horizontal="center" vertical="center"/>
    </xf>
    <xf numFmtId="2" fontId="14" fillId="17" borderId="28" xfId="20" applyNumberFormat="1" applyFont="1" applyFill="1" applyBorder="1" applyAlignment="1">
      <alignment horizontal="center" vertical="center"/>
    </xf>
    <xf numFmtId="2" fontId="14" fillId="17" borderId="30" xfId="20" applyNumberFormat="1" applyFont="1" applyFill="1" applyBorder="1" applyAlignment="1">
      <alignment horizontal="center" vertical="center"/>
    </xf>
    <xf numFmtId="2" fontId="14" fillId="17" borderId="32" xfId="20" applyNumberFormat="1" applyFont="1" applyFill="1" applyBorder="1" applyAlignment="1">
      <alignment horizontal="center" vertical="center"/>
    </xf>
    <xf numFmtId="49" fontId="49" fillId="0" borderId="12" xfId="20" applyNumberFormat="1" applyFont="1" applyBorder="1" applyAlignment="1">
      <alignment horizontal="center" vertical="center" wrapText="1"/>
    </xf>
    <xf numFmtId="49" fontId="49" fillId="0" borderId="18" xfId="20" applyNumberFormat="1" applyFont="1" applyBorder="1" applyAlignment="1">
      <alignment horizontal="center" vertical="center" wrapText="1"/>
    </xf>
    <xf numFmtId="49" fontId="49" fillId="0" borderId="10" xfId="20" applyNumberFormat="1" applyFont="1" applyBorder="1" applyAlignment="1">
      <alignment horizontal="center" vertical="center" wrapText="1"/>
    </xf>
    <xf numFmtId="2" fontId="14" fillId="0" borderId="32" xfId="20" applyNumberFormat="1" applyFont="1" applyBorder="1" applyAlignment="1">
      <alignment horizontal="center" vertical="center"/>
    </xf>
    <xf numFmtId="2" fontId="14" fillId="0" borderId="32" xfId="20" applyNumberFormat="1" applyFont="1" applyBorder="1" applyAlignment="1">
      <alignment horizontal="center" vertical="center" wrapText="1"/>
    </xf>
    <xf numFmtId="2" fontId="14" fillId="16" borderId="28" xfId="20" applyNumberFormat="1" applyFont="1" applyFill="1" applyBorder="1" applyAlignment="1">
      <alignment horizontal="center" vertical="center"/>
    </xf>
    <xf numFmtId="2" fontId="14" fillId="16" borderId="30" xfId="20" applyNumberFormat="1" applyFont="1" applyFill="1" applyBorder="1" applyAlignment="1">
      <alignment horizontal="center" vertical="center"/>
    </xf>
    <xf numFmtId="2" fontId="14" fillId="16" borderId="45" xfId="20" applyNumberFormat="1" applyFont="1" applyFill="1" applyBorder="1" applyAlignment="1">
      <alignment horizontal="center" vertical="center"/>
    </xf>
    <xf numFmtId="0" fontId="54" fillId="0" borderId="69" xfId="20" applyFont="1" applyBorder="1" applyAlignment="1">
      <alignment horizontal="center" vertical="center"/>
    </xf>
    <xf numFmtId="2" fontId="13" fillId="0" borderId="44" xfId="20" applyNumberFormat="1" applyFont="1" applyBorder="1" applyAlignment="1">
      <alignment horizontal="center" vertical="center" wrapText="1"/>
    </xf>
    <xf numFmtId="2" fontId="13" fillId="0" borderId="41" xfId="20" applyNumberFormat="1" applyFont="1" applyBorder="1" applyAlignment="1">
      <alignment horizontal="center" vertical="center" wrapText="1"/>
    </xf>
    <xf numFmtId="2" fontId="13" fillId="0" borderId="22" xfId="20" applyNumberFormat="1" applyFont="1" applyBorder="1" applyAlignment="1">
      <alignment horizontal="center" vertical="center" wrapText="1"/>
    </xf>
    <xf numFmtId="0" fontId="38" fillId="0" borderId="0" xfId="0" applyFont="1" applyAlignment="1">
      <alignment horizontal="left" vertical="center" wrapText="1"/>
    </xf>
    <xf numFmtId="49" fontId="14" fillId="0" borderId="42" xfId="20" applyNumberFormat="1" applyFont="1" applyBorder="1" applyAlignment="1">
      <alignment horizontal="left" vertical="center" wrapText="1"/>
    </xf>
    <xf numFmtId="49" fontId="14" fillId="0" borderId="34" xfId="20" applyNumberFormat="1" applyFont="1" applyBorder="1" applyAlignment="1">
      <alignment horizontal="left" vertical="center" wrapText="1"/>
    </xf>
    <xf numFmtId="49" fontId="84" fillId="0" borderId="22" xfId="20" applyNumberFormat="1" applyFont="1" applyBorder="1" applyAlignment="1">
      <alignment horizontal="center" vertical="top" wrapText="1"/>
    </xf>
    <xf numFmtId="49" fontId="84" fillId="0" borderId="18" xfId="20" applyNumberFormat="1" applyFont="1" applyBorder="1" applyAlignment="1">
      <alignment horizontal="center" vertical="top" wrapText="1"/>
    </xf>
    <xf numFmtId="49" fontId="84" fillId="0" borderId="44" xfId="20" applyNumberFormat="1" applyFont="1" applyBorder="1" applyAlignment="1">
      <alignment horizontal="center" vertical="top" wrapText="1"/>
    </xf>
    <xf numFmtId="2" fontId="14" fillId="0" borderId="23" xfId="20" applyNumberFormat="1" applyFont="1" applyBorder="1" applyAlignment="1">
      <alignment horizontal="center" vertical="center" wrapText="1"/>
    </xf>
    <xf numFmtId="0" fontId="94" fillId="0" borderId="29" xfId="20" applyFont="1" applyBorder="1" applyAlignment="1">
      <alignment horizontal="center" vertical="center"/>
    </xf>
    <xf numFmtId="0" fontId="94" fillId="0" borderId="31" xfId="20" applyFont="1" applyBorder="1" applyAlignment="1">
      <alignment horizontal="center" vertical="center"/>
    </xf>
    <xf numFmtId="0" fontId="94" fillId="0" borderId="46" xfId="20" applyFont="1" applyBorder="1" applyAlignment="1">
      <alignment horizontal="center" vertical="center"/>
    </xf>
    <xf numFmtId="49" fontId="84" fillId="0" borderId="12" xfId="20" applyNumberFormat="1" applyFont="1" applyBorder="1" applyAlignment="1">
      <alignment horizontal="left" vertical="center" wrapText="1"/>
    </xf>
    <xf numFmtId="49" fontId="84" fillId="0" borderId="18" xfId="20" applyNumberFormat="1" applyFont="1" applyBorder="1" applyAlignment="1">
      <alignment horizontal="left" vertical="center" wrapText="1"/>
    </xf>
    <xf numFmtId="49" fontId="84" fillId="0" borderId="44" xfId="20" applyNumberFormat="1" applyFont="1" applyBorder="1" applyAlignment="1">
      <alignment horizontal="left" vertical="center" wrapText="1"/>
    </xf>
    <xf numFmtId="49" fontId="84" fillId="0" borderId="12" xfId="20" applyNumberFormat="1" applyFont="1" applyBorder="1" applyAlignment="1">
      <alignment horizontal="center" vertical="top" wrapText="1"/>
    </xf>
    <xf numFmtId="2" fontId="84" fillId="0" borderId="16" xfId="20" applyNumberFormat="1" applyFont="1" applyBorder="1" applyAlignment="1">
      <alignment horizontal="center" vertical="center" wrapText="1"/>
    </xf>
    <xf numFmtId="2" fontId="84" fillId="0" borderId="66" xfId="20" applyNumberFormat="1" applyFont="1" applyBorder="1" applyAlignment="1">
      <alignment horizontal="center" vertical="center" wrapText="1"/>
    </xf>
    <xf numFmtId="2" fontId="84" fillId="0" borderId="55" xfId="20" applyNumberFormat="1" applyFont="1" applyBorder="1" applyAlignment="1">
      <alignment horizontal="center" vertical="center" wrapText="1"/>
    </xf>
    <xf numFmtId="2" fontId="13" fillId="0" borderId="62" xfId="20" applyNumberFormat="1" applyFont="1" applyBorder="1" applyAlignment="1">
      <alignment horizontal="center" vertical="center"/>
    </xf>
    <xf numFmtId="2" fontId="13" fillId="0" borderId="42" xfId="20" applyNumberFormat="1" applyFont="1" applyBorder="1" applyAlignment="1">
      <alignment horizontal="center" vertical="center"/>
    </xf>
    <xf numFmtId="49" fontId="14" fillId="0" borderId="62" xfId="20" applyNumberFormat="1" applyFont="1" applyBorder="1" applyAlignment="1">
      <alignment horizontal="left" vertical="center" wrapText="1"/>
    </xf>
    <xf numFmtId="49" fontId="84" fillId="0" borderId="10" xfId="20" applyNumberFormat="1" applyFont="1" applyBorder="1" applyAlignment="1">
      <alignment horizontal="center" vertical="top" wrapText="1"/>
    </xf>
    <xf numFmtId="2" fontId="13" fillId="0" borderId="69" xfId="20" applyNumberFormat="1" applyFont="1" applyBorder="1" applyAlignment="1">
      <alignment horizontal="center" vertical="center"/>
    </xf>
    <xf numFmtId="2" fontId="13" fillId="0" borderId="70" xfId="20" applyNumberFormat="1" applyFont="1" applyBorder="1" applyAlignment="1">
      <alignment horizontal="center" vertical="center"/>
    </xf>
    <xf numFmtId="2" fontId="13" fillId="0" borderId="20" xfId="20" applyNumberFormat="1" applyFont="1" applyBorder="1" applyAlignment="1">
      <alignment horizontal="center" vertical="center"/>
    </xf>
    <xf numFmtId="49" fontId="14" fillId="0" borderId="61" xfId="20" applyNumberFormat="1" applyFont="1" applyBorder="1" applyAlignment="1">
      <alignment vertical="center" wrapText="1"/>
    </xf>
    <xf numFmtId="49" fontId="14" fillId="0" borderId="36" xfId="20" applyNumberFormat="1" applyFont="1" applyBorder="1" applyAlignment="1">
      <alignment vertical="center" wrapText="1"/>
    </xf>
    <xf numFmtId="49" fontId="14" fillId="0" borderId="38" xfId="20" applyNumberFormat="1" applyFont="1" applyBorder="1" applyAlignment="1">
      <alignment vertical="center" wrapText="1"/>
    </xf>
    <xf numFmtId="2" fontId="14" fillId="0" borderId="15" xfId="20" applyNumberFormat="1" applyFont="1" applyBorder="1" applyAlignment="1">
      <alignment horizontal="center" vertical="center" wrapText="1"/>
    </xf>
    <xf numFmtId="0" fontId="11" fillId="0" borderId="93" xfId="20" applyFont="1" applyBorder="1" applyAlignment="1">
      <alignment horizontal="center"/>
    </xf>
    <xf numFmtId="0" fontId="11" fillId="0" borderId="89" xfId="20" applyFont="1" applyBorder="1" applyAlignment="1">
      <alignment horizontal="center"/>
    </xf>
    <xf numFmtId="0" fontId="11" fillId="0" borderId="76" xfId="20" applyFont="1" applyBorder="1" applyAlignment="1">
      <alignment horizontal="center"/>
    </xf>
    <xf numFmtId="49" fontId="49" fillId="0" borderId="15" xfId="20" applyNumberFormat="1" applyFont="1" applyBorder="1" applyAlignment="1">
      <alignment horizontal="center" vertical="center" wrapText="1"/>
    </xf>
    <xf numFmtId="49" fontId="49" fillId="0" borderId="41" xfId="20" applyNumberFormat="1" applyFont="1" applyBorder="1" applyAlignment="1">
      <alignment horizontal="center" vertical="center" wrapText="1"/>
    </xf>
    <xf numFmtId="49" fontId="49" fillId="0" borderId="23" xfId="20" applyNumberFormat="1" applyFont="1" applyBorder="1" applyAlignment="1">
      <alignment horizontal="center" vertical="center" wrapText="1"/>
    </xf>
    <xf numFmtId="49" fontId="13" fillId="0" borderId="62" xfId="20" applyNumberFormat="1" applyFont="1" applyBorder="1" applyAlignment="1">
      <alignment horizontal="center" vertical="center" wrapText="1"/>
    </xf>
    <xf numFmtId="49" fontId="13" fillId="0" borderId="42" xfId="20" applyNumberFormat="1" applyFont="1" applyBorder="1" applyAlignment="1">
      <alignment horizontal="center" vertical="center" wrapText="1"/>
    </xf>
    <xf numFmtId="49" fontId="13" fillId="0" borderId="34" xfId="20" applyNumberFormat="1" applyFont="1" applyBorder="1" applyAlignment="1">
      <alignment horizontal="center" vertical="center" wrapText="1"/>
    </xf>
    <xf numFmtId="2" fontId="13" fillId="0" borderId="22" xfId="20" applyNumberFormat="1" applyFont="1" applyBorder="1" applyAlignment="1">
      <alignment horizontal="center" vertical="center"/>
    </xf>
    <xf numFmtId="2" fontId="13" fillId="0" borderId="18" xfId="20" applyNumberFormat="1" applyFont="1" applyBorder="1" applyAlignment="1">
      <alignment horizontal="center" vertical="center"/>
    </xf>
    <xf numFmtId="2" fontId="13" fillId="0" borderId="10" xfId="20" applyNumberFormat="1" applyFont="1" applyBorder="1" applyAlignment="1">
      <alignment horizontal="center" vertical="center"/>
    </xf>
    <xf numFmtId="0" fontId="4" fillId="0" borderId="0" xfId="20" applyFont="1" applyAlignment="1">
      <alignment horizontal="center" vertical="center"/>
    </xf>
    <xf numFmtId="0" fontId="42" fillId="0" borderId="0" xfId="20" applyFont="1" applyAlignment="1">
      <alignment horizontal="center" vertical="center"/>
    </xf>
    <xf numFmtId="0" fontId="54" fillId="0" borderId="29" xfId="20" applyFont="1" applyBorder="1" applyAlignment="1">
      <alignment horizontal="center" vertical="center" textRotation="90"/>
    </xf>
    <xf numFmtId="0" fontId="54" fillId="0" borderId="46" xfId="20" applyFont="1" applyBorder="1" applyAlignment="1">
      <alignment horizontal="center" vertical="center" textRotation="90"/>
    </xf>
    <xf numFmtId="0" fontId="7" fillId="0" borderId="12" xfId="21" applyFont="1" applyBorder="1" applyAlignment="1">
      <alignment horizontal="center" vertical="center" wrapText="1"/>
    </xf>
    <xf numFmtId="0" fontId="7" fillId="0" borderId="44" xfId="21" applyFont="1" applyBorder="1" applyAlignment="1">
      <alignment horizontal="center" vertical="center" wrapText="1"/>
    </xf>
    <xf numFmtId="0" fontId="11" fillId="0" borderId="12" xfId="20" applyFont="1" applyBorder="1" applyAlignment="1">
      <alignment horizontal="center" vertical="center" textRotation="90"/>
    </xf>
    <xf numFmtId="0" fontId="11" fillId="0" borderId="44" xfId="20" applyFont="1" applyBorder="1" applyAlignment="1">
      <alignment horizontal="center" vertical="center" textRotation="90"/>
    </xf>
    <xf numFmtId="0" fontId="11" fillId="0" borderId="12" xfId="20" applyFont="1" applyBorder="1" applyAlignment="1">
      <alignment horizontal="center" vertical="center" wrapText="1"/>
    </xf>
    <xf numFmtId="0" fontId="11" fillId="0" borderId="10" xfId="20" applyFont="1" applyBorder="1" applyAlignment="1">
      <alignment horizontal="center" vertical="center" wrapText="1"/>
    </xf>
    <xf numFmtId="0" fontId="11" fillId="0" borderId="12" xfId="20" applyFont="1" applyBorder="1" applyAlignment="1">
      <alignment horizontal="center" vertical="center" textRotation="90" wrapText="1"/>
    </xf>
    <xf numFmtId="0" fontId="11" fillId="0" borderId="44" xfId="20" applyFont="1" applyBorder="1" applyAlignment="1">
      <alignment horizontal="center" vertical="center" textRotation="90" wrapText="1"/>
    </xf>
    <xf numFmtId="49" fontId="11" fillId="0" borderId="12" xfId="20" applyNumberFormat="1" applyFont="1" applyBorder="1" applyAlignment="1">
      <alignment horizontal="center" vertical="center" textRotation="90"/>
    </xf>
    <xf numFmtId="49" fontId="11" fillId="0" borderId="44" xfId="20" applyNumberFormat="1" applyFont="1" applyBorder="1" applyAlignment="1">
      <alignment horizontal="center" vertical="center" textRotation="90"/>
    </xf>
    <xf numFmtId="0" fontId="11" fillId="0" borderId="28" xfId="20" applyFont="1" applyBorder="1" applyAlignment="1">
      <alignment horizontal="center" vertical="center" textRotation="90" wrapText="1"/>
    </xf>
    <xf numFmtId="0" fontId="11" fillId="0" borderId="45" xfId="20" applyFont="1" applyBorder="1" applyAlignment="1">
      <alignment horizontal="center" vertical="center" textRotation="90" wrapText="1"/>
    </xf>
    <xf numFmtId="49" fontId="3" fillId="0" borderId="22" xfId="20" applyNumberFormat="1" applyFont="1" applyBorder="1" applyAlignment="1">
      <alignment horizontal="center" vertical="center" wrapText="1"/>
    </xf>
    <xf numFmtId="49" fontId="3" fillId="0" borderId="18" xfId="20" applyNumberFormat="1" applyFont="1" applyBorder="1" applyAlignment="1">
      <alignment horizontal="center" vertical="center" wrapText="1"/>
    </xf>
    <xf numFmtId="49" fontId="3" fillId="0" borderId="10" xfId="20" applyNumberFormat="1" applyFont="1" applyBorder="1" applyAlignment="1">
      <alignment horizontal="center" vertical="center" wrapText="1"/>
    </xf>
    <xf numFmtId="49" fontId="14" fillId="0" borderId="155" xfId="20" applyNumberFormat="1" applyFont="1" applyBorder="1" applyAlignment="1">
      <alignment horizontal="center" vertical="center" wrapText="1"/>
    </xf>
    <xf numFmtId="49" fontId="14" fillId="0" borderId="98" xfId="20" applyNumberFormat="1" applyFont="1" applyBorder="1" applyAlignment="1">
      <alignment horizontal="center" vertical="center" wrapText="1"/>
    </xf>
    <xf numFmtId="49" fontId="14" fillId="0" borderId="156" xfId="20" applyNumberFormat="1" applyFont="1" applyBorder="1" applyAlignment="1">
      <alignment horizontal="center" vertical="center" wrapText="1"/>
    </xf>
    <xf numFmtId="49" fontId="14" fillId="0" borderId="62" xfId="20" applyNumberFormat="1" applyFont="1" applyBorder="1" applyAlignment="1">
      <alignment horizontal="center" vertical="center" wrapText="1"/>
    </xf>
    <xf numFmtId="49" fontId="14" fillId="0" borderId="42" xfId="20" applyNumberFormat="1" applyFont="1" applyBorder="1" applyAlignment="1">
      <alignment horizontal="center" vertical="center" wrapText="1"/>
    </xf>
    <xf numFmtId="49" fontId="14" fillId="0" borderId="34" xfId="20" applyNumberFormat="1" applyFont="1" applyBorder="1" applyAlignment="1">
      <alignment horizontal="center" vertical="center" wrapText="1"/>
    </xf>
    <xf numFmtId="49" fontId="13" fillId="0" borderId="76" xfId="20" applyNumberFormat="1" applyFont="1" applyBorder="1" applyAlignment="1">
      <alignment horizontal="center" vertical="center" wrapText="1"/>
    </xf>
    <xf numFmtId="49" fontId="13" fillId="0" borderId="68" xfId="20" applyNumberFormat="1" applyFont="1" applyBorder="1" applyAlignment="1">
      <alignment horizontal="center" vertical="center" wrapText="1"/>
    </xf>
    <xf numFmtId="49" fontId="13" fillId="0" borderId="64" xfId="20" applyNumberFormat="1" applyFont="1" applyBorder="1" applyAlignment="1">
      <alignment horizontal="center" vertical="center" wrapText="1"/>
    </xf>
    <xf numFmtId="0" fontId="14" fillId="0" borderId="62" xfId="20" applyFont="1" applyBorder="1" applyAlignment="1">
      <alignment horizontal="center" vertical="center" wrapText="1"/>
    </xf>
    <xf numFmtId="0" fontId="14" fillId="0" borderId="42" xfId="20" applyFont="1" applyBorder="1" applyAlignment="1">
      <alignment horizontal="center" vertical="center" wrapText="1"/>
    </xf>
    <xf numFmtId="0" fontId="14" fillId="0" borderId="34" xfId="2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49" fontId="3" fillId="0" borderId="69" xfId="20" applyNumberFormat="1" applyFont="1" applyBorder="1" applyAlignment="1">
      <alignment horizontal="left" vertical="center" wrapText="1"/>
    </xf>
    <xf numFmtId="49" fontId="3" fillId="0" borderId="70" xfId="20" applyNumberFormat="1" applyFont="1" applyBorder="1" applyAlignment="1">
      <alignment horizontal="left" vertical="center" wrapText="1"/>
    </xf>
    <xf numFmtId="49" fontId="3" fillId="0" borderId="20" xfId="20" applyNumberFormat="1" applyFont="1" applyBorder="1" applyAlignment="1">
      <alignment horizontal="left" vertical="center" wrapText="1"/>
    </xf>
    <xf numFmtId="0" fontId="45" fillId="0" borderId="69" xfId="20" applyFont="1" applyBorder="1" applyAlignment="1">
      <alignment horizontal="center" vertical="center"/>
    </xf>
    <xf numFmtId="0" fontId="45" fillId="0" borderId="70" xfId="20" applyFont="1" applyBorder="1" applyAlignment="1">
      <alignment horizontal="center" vertical="center"/>
    </xf>
    <xf numFmtId="0" fontId="45" fillId="0" borderId="20" xfId="20" applyFont="1" applyBorder="1" applyAlignment="1">
      <alignment horizontal="center" vertical="center"/>
    </xf>
    <xf numFmtId="49" fontId="84" fillId="0" borderId="28" xfId="20" applyNumberFormat="1" applyFont="1" applyBorder="1" applyAlignment="1">
      <alignment horizontal="center" vertical="top" wrapText="1"/>
    </xf>
    <xf numFmtId="49" fontId="84" fillId="0" borderId="30" xfId="20" applyNumberFormat="1" applyFont="1" applyBorder="1" applyAlignment="1">
      <alignment horizontal="center" vertical="top" wrapText="1"/>
    </xf>
    <xf numFmtId="49" fontId="14" fillId="0" borderId="45" xfId="20" applyNumberFormat="1" applyFont="1" applyBorder="1" applyAlignment="1">
      <alignment horizontal="center" vertical="center" wrapText="1"/>
    </xf>
    <xf numFmtId="0" fontId="114" fillId="0" borderId="0" xfId="20" applyFont="1" applyAlignment="1">
      <alignment horizontal="center"/>
    </xf>
    <xf numFmtId="0" fontId="11" fillId="0" borderId="12" xfId="20" applyFont="1" applyBorder="1" applyAlignment="1">
      <alignment horizontal="center" vertical="center"/>
    </xf>
    <xf numFmtId="0" fontId="11" fillId="0" borderId="44" xfId="20" applyFont="1" applyBorder="1" applyAlignment="1">
      <alignment horizontal="center" vertical="center"/>
    </xf>
    <xf numFmtId="0" fontId="11" fillId="0" borderId="44" xfId="20" applyFont="1" applyBorder="1" applyAlignment="1">
      <alignment horizontal="center" vertical="center" wrapText="1"/>
    </xf>
    <xf numFmtId="49" fontId="11" fillId="0" borderId="12" xfId="20" applyNumberFormat="1" applyFont="1" applyBorder="1" applyAlignment="1">
      <alignment horizontal="center" vertical="center"/>
    </xf>
    <xf numFmtId="49" fontId="11" fillId="0" borderId="44" xfId="20" applyNumberFormat="1" applyFont="1" applyBorder="1" applyAlignment="1">
      <alignment horizontal="center" vertical="center"/>
    </xf>
    <xf numFmtId="0" fontId="11" fillId="0" borderId="28" xfId="20" applyFont="1" applyBorder="1" applyAlignment="1">
      <alignment horizontal="center" vertical="center" wrapText="1"/>
    </xf>
    <xf numFmtId="0" fontId="11" fillId="0" borderId="45" xfId="20" applyFont="1" applyBorder="1" applyAlignment="1">
      <alignment horizontal="center" vertical="center" wrapText="1"/>
    </xf>
    <xf numFmtId="0" fontId="98" fillId="0" borderId="0" xfId="18" applyFont="1" applyAlignment="1">
      <alignment horizontal="center" vertical="center"/>
    </xf>
    <xf numFmtId="0" fontId="101" fillId="0" borderId="0" xfId="18" applyFont="1" applyAlignment="1">
      <alignment horizontal="center" vertical="center"/>
    </xf>
    <xf numFmtId="0" fontId="102" fillId="0" borderId="61" xfId="18" applyFont="1" applyBorder="1" applyAlignment="1">
      <alignment horizontal="center" vertical="center" textRotation="90"/>
    </xf>
    <xf numFmtId="0" fontId="102" fillId="0" borderId="38" xfId="18" applyFont="1" applyBorder="1" applyAlignment="1">
      <alignment horizontal="center" vertical="center" textRotation="90"/>
    </xf>
    <xf numFmtId="0" fontId="102" fillId="0" borderId="12" xfId="21" applyFont="1" applyBorder="1" applyAlignment="1">
      <alignment horizontal="center" vertical="center" wrapText="1"/>
    </xf>
    <xf numFmtId="0" fontId="102" fillId="0" borderId="10" xfId="21" applyFont="1" applyBorder="1" applyAlignment="1">
      <alignment horizontal="center" vertical="center" wrapText="1"/>
    </xf>
    <xf numFmtId="0" fontId="102" fillId="0" borderId="15" xfId="18" applyFont="1" applyBorder="1" applyAlignment="1">
      <alignment horizontal="center" vertical="center" textRotation="90"/>
    </xf>
    <xf numFmtId="0" fontId="102" fillId="0" borderId="23" xfId="18" applyFont="1" applyBorder="1" applyAlignment="1">
      <alignment horizontal="center" vertical="center" textRotation="90"/>
    </xf>
    <xf numFmtId="0" fontId="102" fillId="0" borderId="12" xfId="18" applyFont="1" applyBorder="1" applyAlignment="1">
      <alignment horizontal="center" vertical="center" wrapText="1"/>
    </xf>
    <xf numFmtId="0" fontId="102" fillId="0" borderId="10" xfId="18" applyFont="1" applyBorder="1" applyAlignment="1">
      <alignment horizontal="center" vertical="center" wrapText="1"/>
    </xf>
    <xf numFmtId="0" fontId="102" fillId="0" borderId="12" xfId="18" applyFont="1" applyBorder="1" applyAlignment="1">
      <alignment horizontal="center" vertical="center" textRotation="90" wrapText="1"/>
    </xf>
    <xf numFmtId="0" fontId="102" fillId="0" borderId="10" xfId="18" applyFont="1" applyBorder="1" applyAlignment="1">
      <alignment horizontal="center" vertical="center" textRotation="90" wrapText="1"/>
    </xf>
    <xf numFmtId="49" fontId="102" fillId="0" borderId="12" xfId="18" applyNumberFormat="1" applyFont="1" applyBorder="1" applyAlignment="1">
      <alignment horizontal="center" vertical="center" textRotation="90"/>
    </xf>
    <xf numFmtId="49" fontId="102" fillId="0" borderId="10" xfId="18" applyNumberFormat="1" applyFont="1" applyBorder="1" applyAlignment="1">
      <alignment horizontal="center" vertical="center" textRotation="90"/>
    </xf>
    <xf numFmtId="49" fontId="102" fillId="0" borderId="15" xfId="18" applyNumberFormat="1" applyFont="1" applyBorder="1" applyAlignment="1">
      <alignment horizontal="center" vertical="center" textRotation="90"/>
    </xf>
    <xf numFmtId="49" fontId="102" fillId="0" borderId="23" xfId="18" applyNumberFormat="1" applyFont="1" applyBorder="1" applyAlignment="1">
      <alignment horizontal="center" vertical="center" textRotation="90"/>
    </xf>
    <xf numFmtId="0" fontId="102" fillId="0" borderId="21" xfId="18" applyFont="1" applyBorder="1" applyAlignment="1">
      <alignment horizontal="center" vertical="center" textRotation="90" wrapText="1"/>
    </xf>
    <xf numFmtId="0" fontId="102" fillId="0" borderId="40" xfId="18" applyFont="1" applyBorder="1" applyAlignment="1">
      <alignment horizontal="center" vertical="center" textRotation="90" wrapText="1"/>
    </xf>
    <xf numFmtId="0" fontId="102" fillId="0" borderId="77" xfId="18" applyFont="1" applyBorder="1" applyAlignment="1">
      <alignment horizontal="center"/>
    </xf>
    <xf numFmtId="0" fontId="102" fillId="0" borderId="12" xfId="18" applyFont="1" applyBorder="1" applyAlignment="1">
      <alignment horizontal="center"/>
    </xf>
    <xf numFmtId="0" fontId="102" fillId="0" borderId="13" xfId="18" applyFont="1" applyBorder="1" applyAlignment="1">
      <alignment horizontal="center" vertical="center" textRotation="90"/>
    </xf>
    <xf numFmtId="0" fontId="102" fillId="0" borderId="51" xfId="18" applyFont="1" applyBorder="1" applyAlignment="1">
      <alignment horizontal="center" vertical="center" textRotation="90"/>
    </xf>
    <xf numFmtId="0" fontId="88" fillId="0" borderId="93" xfId="18" applyFont="1" applyBorder="1" applyAlignment="1">
      <alignment horizontal="center" vertical="center"/>
    </xf>
    <xf numFmtId="0" fontId="88" fillId="0" borderId="89" xfId="18" applyFont="1" applyBorder="1" applyAlignment="1">
      <alignment horizontal="center" vertical="center"/>
    </xf>
    <xf numFmtId="0" fontId="88" fillId="0" borderId="76" xfId="18" applyFont="1" applyBorder="1" applyAlignment="1">
      <alignment horizontal="center" vertical="center"/>
    </xf>
    <xf numFmtId="0" fontId="14" fillId="0" borderId="0" xfId="18" applyFont="1" applyAlignment="1">
      <alignment horizontal="left"/>
    </xf>
    <xf numFmtId="0" fontId="5" fillId="0" borderId="0" xfId="18" applyFont="1" applyAlignment="1">
      <alignment horizontal="left"/>
    </xf>
    <xf numFmtId="0" fontId="88" fillId="0" borderId="82" xfId="18" applyFont="1" applyBorder="1" applyAlignment="1">
      <alignment horizontal="center" vertical="center"/>
    </xf>
    <xf numFmtId="0" fontId="88" fillId="0" borderId="0" xfId="18" applyFont="1" applyAlignment="1">
      <alignment horizontal="center" vertical="center"/>
    </xf>
    <xf numFmtId="0" fontId="88" fillId="0" borderId="68" xfId="18" applyFont="1" applyBorder="1" applyAlignment="1">
      <alignment horizontal="center" vertical="center"/>
    </xf>
    <xf numFmtId="0" fontId="84" fillId="0" borderId="69" xfId="18" applyFont="1" applyBorder="1" applyAlignment="1">
      <alignment horizontal="center" vertical="center"/>
    </xf>
    <xf numFmtId="0" fontId="84" fillId="0" borderId="70" xfId="18" applyFont="1" applyBorder="1" applyAlignment="1">
      <alignment horizontal="center" vertical="center"/>
    </xf>
    <xf numFmtId="0" fontId="84" fillId="0" borderId="20" xfId="18" applyFont="1" applyBorder="1" applyAlignment="1">
      <alignment horizontal="center" vertical="center"/>
    </xf>
    <xf numFmtId="0" fontId="84" fillId="0" borderId="61" xfId="18" applyFont="1" applyBorder="1" applyAlignment="1">
      <alignment horizontal="center" vertical="center" wrapText="1"/>
    </xf>
    <xf numFmtId="0" fontId="84" fillId="0" borderId="36" xfId="18" applyFont="1" applyBorder="1" applyAlignment="1">
      <alignment horizontal="center" vertical="center" wrapText="1"/>
    </xf>
    <xf numFmtId="0" fontId="84" fillId="0" borderId="38" xfId="18" applyFont="1" applyBorder="1" applyAlignment="1">
      <alignment horizontal="center" vertical="center" wrapText="1"/>
    </xf>
    <xf numFmtId="0" fontId="84" fillId="0" borderId="16" xfId="18" applyFont="1" applyBorder="1" applyAlignment="1">
      <alignment horizontal="left" vertical="center" wrapText="1"/>
    </xf>
    <xf numFmtId="0" fontId="84" fillId="0" borderId="66" xfId="18" applyFont="1" applyBorder="1" applyAlignment="1">
      <alignment horizontal="left" vertical="center" wrapText="1"/>
    </xf>
    <xf numFmtId="0" fontId="84" fillId="0" borderId="24" xfId="18" applyFont="1" applyBorder="1" applyAlignment="1">
      <alignment horizontal="left" vertical="center" wrapText="1"/>
    </xf>
    <xf numFmtId="2" fontId="84" fillId="0" borderId="93" xfId="18" applyNumberFormat="1" applyFont="1" applyBorder="1" applyAlignment="1">
      <alignment horizontal="center" vertical="center" textRotation="90"/>
    </xf>
    <xf numFmtId="2" fontId="84" fillId="0" borderId="82" xfId="18" applyNumberFormat="1" applyFont="1" applyBorder="1" applyAlignment="1">
      <alignment horizontal="center" vertical="center" textRotation="90"/>
    </xf>
    <xf numFmtId="2" fontId="84" fillId="0" borderId="70" xfId="18" applyNumberFormat="1" applyFont="1" applyBorder="1" applyAlignment="1">
      <alignment horizontal="center" vertical="center" textRotation="90"/>
    </xf>
    <xf numFmtId="2" fontId="84" fillId="0" borderId="20" xfId="18" applyNumberFormat="1" applyFont="1" applyBorder="1" applyAlignment="1">
      <alignment horizontal="center" vertical="center" textRotation="90"/>
    </xf>
    <xf numFmtId="0" fontId="84" fillId="0" borderId="69" xfId="18" applyFont="1" applyBorder="1" applyAlignment="1">
      <alignment horizontal="center" vertical="center" wrapText="1"/>
    </xf>
    <xf numFmtId="0" fontId="84" fillId="0" borderId="70" xfId="18" applyFont="1" applyBorder="1" applyAlignment="1">
      <alignment horizontal="center" vertical="center" wrapText="1"/>
    </xf>
    <xf numFmtId="0" fontId="84" fillId="0" borderId="20" xfId="18" applyFont="1" applyBorder="1" applyAlignment="1">
      <alignment horizontal="center" vertical="center" wrapText="1"/>
    </xf>
    <xf numFmtId="0" fontId="84" fillId="0" borderId="69" xfId="18" applyFont="1" applyBorder="1" applyAlignment="1">
      <alignment horizontal="left" vertical="center" wrapText="1"/>
    </xf>
    <xf numFmtId="0" fontId="84" fillId="0" borderId="70" xfId="18" applyFont="1" applyBorder="1" applyAlignment="1">
      <alignment horizontal="left" vertical="center" wrapText="1"/>
    </xf>
    <xf numFmtId="0" fontId="84" fillId="0" borderId="20" xfId="18" applyFont="1" applyBorder="1" applyAlignment="1">
      <alignment horizontal="left" vertical="center" wrapText="1"/>
    </xf>
    <xf numFmtId="0" fontId="13" fillId="0" borderId="93" xfId="0" applyFont="1" applyBorder="1" applyAlignment="1">
      <alignment horizontal="center" vertical="center"/>
    </xf>
    <xf numFmtId="0" fontId="13" fillId="0" borderId="89" xfId="0" applyFont="1" applyBorder="1" applyAlignment="1">
      <alignment horizontal="center" vertical="center"/>
    </xf>
    <xf numFmtId="0" fontId="13" fillId="0" borderId="76" xfId="0" applyFont="1" applyBorder="1" applyAlignment="1">
      <alignment horizontal="center" vertical="center"/>
    </xf>
    <xf numFmtId="1" fontId="13" fillId="0" borderId="82" xfId="0" applyNumberFormat="1" applyFont="1" applyBorder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" fontId="13" fillId="0" borderId="68" xfId="0" applyNumberFormat="1" applyFont="1" applyBorder="1" applyAlignment="1">
      <alignment horizontal="center" vertical="center"/>
    </xf>
    <xf numFmtId="1" fontId="14" fillId="0" borderId="61" xfId="0" applyNumberFormat="1" applyFont="1" applyBorder="1" applyAlignment="1">
      <alignment horizontal="center" vertical="center"/>
    </xf>
    <xf numFmtId="1" fontId="14" fillId="0" borderId="36" xfId="0" applyNumberFormat="1" applyFont="1" applyBorder="1" applyAlignment="1">
      <alignment horizontal="center" vertical="center"/>
    </xf>
    <xf numFmtId="1" fontId="14" fillId="0" borderId="38" xfId="0" applyNumberFormat="1" applyFont="1" applyBorder="1" applyAlignment="1">
      <alignment horizontal="center" vertical="center"/>
    </xf>
    <xf numFmtId="1" fontId="14" fillId="0" borderId="15" xfId="0" applyNumberFormat="1" applyFont="1" applyBorder="1" applyAlignment="1">
      <alignment horizontal="center" vertical="center" wrapText="1"/>
    </xf>
    <xf numFmtId="1" fontId="14" fillId="0" borderId="4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 wrapText="1"/>
    </xf>
    <xf numFmtId="1" fontId="14" fillId="0" borderId="66" xfId="0" applyNumberFormat="1" applyFont="1" applyBorder="1" applyAlignment="1">
      <alignment horizontal="center" vertical="center" wrapText="1"/>
    </xf>
    <xf numFmtId="1" fontId="14" fillId="0" borderId="24" xfId="0" applyNumberFormat="1" applyFont="1" applyBorder="1" applyAlignment="1">
      <alignment horizontal="center" vertical="center" wrapText="1"/>
    </xf>
    <xf numFmtId="2" fontId="14" fillId="0" borderId="93" xfId="0" applyNumberFormat="1" applyFont="1" applyBorder="1" applyAlignment="1">
      <alignment horizontal="center" vertical="center" textRotation="90"/>
    </xf>
    <xf numFmtId="2" fontId="14" fillId="0" borderId="82" xfId="0" applyNumberFormat="1" applyFont="1" applyBorder="1" applyAlignment="1">
      <alignment horizontal="center" vertical="center" textRotation="90"/>
    </xf>
    <xf numFmtId="2" fontId="14" fillId="0" borderId="70" xfId="0" applyNumberFormat="1" applyFont="1" applyBorder="1" applyAlignment="1">
      <alignment horizontal="center" vertical="center" textRotation="90"/>
    </xf>
    <xf numFmtId="2" fontId="14" fillId="0" borderId="20" xfId="0" applyNumberFormat="1" applyFont="1" applyBorder="1" applyAlignment="1">
      <alignment horizontal="center" vertical="center" textRotation="90"/>
    </xf>
    <xf numFmtId="1" fontId="14" fillId="0" borderId="31" xfId="0" applyNumberFormat="1" applyFont="1" applyBorder="1" applyAlignment="1">
      <alignment horizontal="center" vertical="center"/>
    </xf>
    <xf numFmtId="1" fontId="14" fillId="0" borderId="46" xfId="0" applyNumberFormat="1" applyFont="1" applyBorder="1" applyAlignment="1">
      <alignment horizontal="center" vertical="center"/>
    </xf>
    <xf numFmtId="1" fontId="14" fillId="0" borderId="33" xfId="0" applyNumberFormat="1" applyFont="1" applyBorder="1" applyAlignment="1">
      <alignment horizontal="center" vertical="center"/>
    </xf>
    <xf numFmtId="1" fontId="14" fillId="0" borderId="44" xfId="0" applyNumberFormat="1" applyFont="1" applyBorder="1" applyAlignment="1">
      <alignment horizontal="center" vertical="center" wrapText="1"/>
    </xf>
    <xf numFmtId="2" fontId="14" fillId="0" borderId="30" xfId="0" applyNumberFormat="1" applyFont="1" applyBorder="1" applyAlignment="1">
      <alignment horizontal="center" vertical="center" textRotation="90"/>
    </xf>
    <xf numFmtId="2" fontId="14" fillId="0" borderId="45" xfId="0" applyNumberFormat="1" applyFont="1" applyBorder="1" applyAlignment="1">
      <alignment horizontal="center" vertical="center" textRotation="90"/>
    </xf>
    <xf numFmtId="2" fontId="14" fillId="0" borderId="32" xfId="0" applyNumberFormat="1" applyFont="1" applyBorder="1" applyAlignment="1">
      <alignment horizontal="center" vertical="center" textRotation="90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61" xfId="0" applyFont="1" applyBorder="1" applyAlignment="1">
      <alignment horizontal="center" vertical="center" textRotation="90"/>
    </xf>
    <xf numFmtId="0" fontId="11" fillId="0" borderId="38" xfId="0" applyFont="1" applyBorder="1" applyAlignment="1">
      <alignment horizontal="center" vertical="center" textRotation="90"/>
    </xf>
    <xf numFmtId="0" fontId="7" fillId="0" borderId="10" xfId="21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textRotation="90"/>
    </xf>
    <xf numFmtId="0" fontId="11" fillId="0" borderId="23" xfId="0" applyFont="1" applyBorder="1" applyAlignment="1">
      <alignment horizontal="center" vertical="center" textRotation="90"/>
    </xf>
    <xf numFmtId="0" fontId="11" fillId="0" borderId="12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textRotation="90" wrapText="1"/>
    </xf>
    <xf numFmtId="0" fontId="11" fillId="0" borderId="10" xfId="0" applyFont="1" applyBorder="1" applyAlignment="1">
      <alignment horizontal="center" vertical="center" textRotation="90" wrapText="1"/>
    </xf>
    <xf numFmtId="49" fontId="11" fillId="0" borderId="12" xfId="0" applyNumberFormat="1" applyFont="1" applyBorder="1" applyAlignment="1">
      <alignment horizontal="center" vertical="center" textRotation="90"/>
    </xf>
    <xf numFmtId="49" fontId="11" fillId="0" borderId="10" xfId="0" applyNumberFormat="1" applyFont="1" applyBorder="1" applyAlignment="1">
      <alignment horizontal="center" vertical="center" textRotation="90"/>
    </xf>
    <xf numFmtId="49" fontId="11" fillId="0" borderId="15" xfId="0" applyNumberFormat="1" applyFont="1" applyBorder="1" applyAlignment="1">
      <alignment horizontal="center" vertical="center" textRotation="90"/>
    </xf>
    <xf numFmtId="49" fontId="11" fillId="0" borderId="23" xfId="0" applyNumberFormat="1" applyFont="1" applyBorder="1" applyAlignment="1">
      <alignment horizontal="center" vertical="center" textRotation="90"/>
    </xf>
    <xf numFmtId="0" fontId="11" fillId="0" borderId="21" xfId="0" applyFont="1" applyBorder="1" applyAlignment="1">
      <alignment horizontal="center" vertical="center" textRotation="90" wrapText="1"/>
    </xf>
    <xf numFmtId="0" fontId="11" fillId="0" borderId="40" xfId="0" applyFont="1" applyBorder="1" applyAlignment="1">
      <alignment horizontal="center" vertical="center" textRotation="90" wrapText="1"/>
    </xf>
    <xf numFmtId="0" fontId="11" fillId="0" borderId="77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 vertical="center" textRotation="90"/>
    </xf>
    <xf numFmtId="0" fontId="11" fillId="0" borderId="51" xfId="0" applyFont="1" applyBorder="1" applyAlignment="1">
      <alignment horizontal="center" vertical="center" textRotation="90"/>
    </xf>
    <xf numFmtId="1" fontId="51" fillId="0" borderId="82" xfId="0" applyNumberFormat="1" applyFont="1" applyBorder="1" applyAlignment="1">
      <alignment horizontal="center" vertical="center"/>
    </xf>
    <xf numFmtId="1" fontId="51" fillId="0" borderId="0" xfId="0" applyNumberFormat="1" applyFont="1" applyAlignment="1">
      <alignment horizontal="center" vertical="center"/>
    </xf>
    <xf numFmtId="1" fontId="51" fillId="0" borderId="68" xfId="0" applyNumberFormat="1" applyFont="1" applyBorder="1" applyAlignment="1">
      <alignment horizontal="center" vertical="center"/>
    </xf>
    <xf numFmtId="2" fontId="14" fillId="0" borderId="69" xfId="0" applyNumberFormat="1" applyFont="1" applyBorder="1" applyAlignment="1">
      <alignment horizontal="center" vertical="center" textRotation="90"/>
    </xf>
    <xf numFmtId="1" fontId="14" fillId="0" borderId="29" xfId="0" applyNumberFormat="1" applyFont="1" applyBorder="1" applyAlignment="1">
      <alignment horizontal="center" vertical="center"/>
    </xf>
    <xf numFmtId="2" fontId="14" fillId="0" borderId="28" xfId="0" applyNumberFormat="1" applyFont="1" applyBorder="1" applyAlignment="1">
      <alignment horizontal="center" vertical="center" textRotation="90"/>
    </xf>
    <xf numFmtId="2" fontId="14" fillId="0" borderId="48" xfId="0" applyNumberFormat="1" applyFont="1" applyBorder="1" applyAlignment="1">
      <alignment horizontal="center" vertical="center" textRotation="90"/>
    </xf>
    <xf numFmtId="2" fontId="14" fillId="0" borderId="59" xfId="0" applyNumberFormat="1" applyFont="1" applyBorder="1" applyAlignment="1">
      <alignment horizontal="center" vertical="center" textRotation="90"/>
    </xf>
    <xf numFmtId="2" fontId="14" fillId="0" borderId="40" xfId="0" applyNumberFormat="1" applyFont="1" applyBorder="1" applyAlignment="1">
      <alignment horizontal="center" vertical="center" textRotation="90"/>
    </xf>
    <xf numFmtId="1" fontId="4" fillId="0" borderId="82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68" xfId="0" applyNumberFormat="1" applyFont="1" applyBorder="1" applyAlignment="1">
      <alignment horizontal="center" vertical="center"/>
    </xf>
    <xf numFmtId="2" fontId="14" fillId="0" borderId="21" xfId="0" applyNumberFormat="1" applyFont="1" applyBorder="1" applyAlignment="1">
      <alignment horizontal="center" vertical="center" textRotation="90"/>
    </xf>
    <xf numFmtId="0" fontId="6" fillId="0" borderId="0" xfId="18" applyFont="1" applyAlignment="1">
      <alignment horizontal="center"/>
    </xf>
    <xf numFmtId="0" fontId="3" fillId="0" borderId="0" xfId="18" applyFont="1" applyAlignment="1">
      <alignment horizontal="center"/>
    </xf>
    <xf numFmtId="0" fontId="13" fillId="0" borderId="112" xfId="18" applyFont="1" applyBorder="1" applyAlignment="1">
      <alignment horizontal="center" vertical="center"/>
    </xf>
    <xf numFmtId="0" fontId="54" fillId="0" borderId="29" xfId="18" applyFont="1" applyBorder="1" applyAlignment="1">
      <alignment horizontal="center" vertical="center"/>
    </xf>
    <xf numFmtId="0" fontId="54" fillId="0" borderId="31" xfId="18" applyFont="1" applyBorder="1" applyAlignment="1">
      <alignment horizontal="center" vertical="center"/>
    </xf>
    <xf numFmtId="0" fontId="54" fillId="0" borderId="33" xfId="18" applyFont="1" applyBorder="1" applyAlignment="1">
      <alignment horizontal="center" vertical="center"/>
    </xf>
    <xf numFmtId="0" fontId="54" fillId="0" borderId="12" xfId="18" applyFont="1" applyBorder="1" applyAlignment="1">
      <alignment horizontal="center" vertical="center" wrapText="1"/>
    </xf>
    <xf numFmtId="0" fontId="54" fillId="0" borderId="18" xfId="18" applyFont="1" applyBorder="1" applyAlignment="1">
      <alignment horizontal="center" vertical="center" wrapText="1"/>
    </xf>
    <xf numFmtId="0" fontId="54" fillId="0" borderId="10" xfId="18" applyFont="1" applyBorder="1" applyAlignment="1">
      <alignment horizontal="center" vertical="center" wrapText="1"/>
    </xf>
    <xf numFmtId="0" fontId="54" fillId="0" borderId="28" xfId="18" applyFont="1" applyBorder="1" applyAlignment="1">
      <alignment horizontal="center" vertical="center" textRotation="90"/>
    </xf>
    <xf numFmtId="0" fontId="54" fillId="0" borderId="30" xfId="18" applyFont="1" applyBorder="1" applyAlignment="1">
      <alignment horizontal="center" vertical="center" textRotation="90"/>
    </xf>
    <xf numFmtId="0" fontId="54" fillId="0" borderId="48" xfId="18" applyFont="1" applyBorder="1" applyAlignment="1">
      <alignment horizontal="center" vertical="center" textRotation="90"/>
    </xf>
    <xf numFmtId="0" fontId="54" fillId="0" borderId="40" xfId="18" applyFont="1" applyBorder="1" applyAlignment="1">
      <alignment horizontal="center" vertical="center" textRotation="90"/>
    </xf>
    <xf numFmtId="0" fontId="72" fillId="0" borderId="108" xfId="18" applyFont="1" applyBorder="1" applyAlignment="1">
      <alignment horizontal="center" vertical="center"/>
    </xf>
    <xf numFmtId="0" fontId="72" fillId="0" borderId="84" xfId="18" applyFont="1" applyBorder="1" applyAlignment="1">
      <alignment horizontal="center" vertical="center"/>
    </xf>
    <xf numFmtId="0" fontId="14" fillId="0" borderId="84" xfId="18" applyFont="1" applyBorder="1" applyAlignment="1">
      <alignment horizontal="center" vertical="center" wrapText="1"/>
    </xf>
    <xf numFmtId="2" fontId="13" fillId="0" borderId="85" xfId="18" applyNumberFormat="1" applyFont="1" applyBorder="1" applyAlignment="1">
      <alignment horizontal="center" vertical="center" textRotation="90"/>
    </xf>
    <xf numFmtId="0" fontId="4" fillId="0" borderId="0" xfId="18" applyFont="1" applyAlignment="1">
      <alignment horizontal="center" vertical="center"/>
    </xf>
    <xf numFmtId="0" fontId="129" fillId="0" borderId="0" xfId="18" applyFont="1" applyAlignment="1">
      <alignment horizontal="center" vertical="center"/>
    </xf>
    <xf numFmtId="0" fontId="13" fillId="0" borderId="99" xfId="18" applyFont="1" applyBorder="1" applyAlignment="1">
      <alignment horizontal="center" vertical="center" textRotation="90"/>
    </xf>
    <xf numFmtId="0" fontId="5" fillId="0" borderId="100" xfId="22" applyFont="1" applyBorder="1" applyAlignment="1">
      <alignment horizontal="center" vertical="center" wrapText="1"/>
    </xf>
    <xf numFmtId="0" fontId="13" fillId="0" borderId="100" xfId="18" applyFont="1" applyBorder="1" applyAlignment="1">
      <alignment horizontal="center" vertical="center" textRotation="90"/>
    </xf>
    <xf numFmtId="0" fontId="13" fillId="0" borderId="100" xfId="18" applyFont="1" applyBorder="1" applyAlignment="1">
      <alignment horizontal="center" vertical="center" wrapText="1"/>
    </xf>
    <xf numFmtId="0" fontId="13" fillId="0" borderId="100" xfId="18" applyFont="1" applyBorder="1" applyAlignment="1">
      <alignment horizontal="center" vertical="center" textRotation="90" wrapText="1"/>
    </xf>
    <xf numFmtId="49" fontId="13" fillId="0" borderId="100" xfId="18" applyNumberFormat="1" applyFont="1" applyBorder="1" applyAlignment="1">
      <alignment horizontal="center" vertical="center" textRotation="90"/>
    </xf>
    <xf numFmtId="0" fontId="13" fillId="0" borderId="101" xfId="18" applyFont="1" applyBorder="1" applyAlignment="1">
      <alignment horizontal="center" vertical="center" textRotation="90" wrapText="1"/>
    </xf>
    <xf numFmtId="0" fontId="13" fillId="0" borderId="102" xfId="18" applyFont="1" applyBorder="1" applyAlignment="1">
      <alignment horizontal="center"/>
    </xf>
    <xf numFmtId="0" fontId="13" fillId="0" borderId="84" xfId="18" applyFont="1" applyBorder="1" applyAlignment="1">
      <alignment horizontal="center" vertical="center" textRotation="90"/>
    </xf>
    <xf numFmtId="0" fontId="54" fillId="0" borderId="21" xfId="18" applyFont="1" applyBorder="1" applyAlignment="1">
      <alignment horizontal="center" vertical="center" textRotation="90"/>
    </xf>
    <xf numFmtId="0" fontId="9" fillId="0" borderId="0" xfId="18" applyFont="1" applyAlignment="1">
      <alignment horizontal="center" vertical="center"/>
    </xf>
    <xf numFmtId="0" fontId="13" fillId="0" borderId="103" xfId="18" applyFont="1" applyBorder="1" applyAlignment="1">
      <alignment horizontal="center" vertical="center" textRotation="90"/>
    </xf>
    <xf numFmtId="0" fontId="5" fillId="0" borderId="104" xfId="22" applyFont="1" applyBorder="1" applyAlignment="1">
      <alignment horizontal="center" vertical="center" wrapText="1"/>
    </xf>
    <xf numFmtId="0" fontId="13" fillId="0" borderId="104" xfId="18" applyFont="1" applyBorder="1" applyAlignment="1">
      <alignment horizontal="center" vertical="center" textRotation="90"/>
    </xf>
    <xf numFmtId="0" fontId="13" fillId="0" borderId="104" xfId="18" applyFont="1" applyBorder="1" applyAlignment="1">
      <alignment horizontal="center" vertical="center" wrapText="1"/>
    </xf>
    <xf numFmtId="0" fontId="13" fillId="0" borderId="104" xfId="18" applyFont="1" applyBorder="1" applyAlignment="1">
      <alignment horizontal="center" vertical="center" textRotation="90" wrapText="1"/>
    </xf>
    <xf numFmtId="49" fontId="13" fillId="0" borderId="104" xfId="18" applyNumberFormat="1" applyFont="1" applyBorder="1" applyAlignment="1">
      <alignment horizontal="center" vertical="center" textRotation="90"/>
    </xf>
    <xf numFmtId="0" fontId="13" fillId="0" borderId="105" xfId="18" applyFont="1" applyBorder="1" applyAlignment="1">
      <alignment horizontal="center" vertical="center" textRotation="90" wrapText="1"/>
    </xf>
    <xf numFmtId="0" fontId="13" fillId="0" borderId="108" xfId="18" applyFont="1" applyBorder="1" applyAlignment="1">
      <alignment horizontal="center" vertical="center" textRotation="90"/>
    </xf>
    <xf numFmtId="0" fontId="3" fillId="0" borderId="0" xfId="18" applyFont="1" applyAlignment="1">
      <alignment horizontal="left"/>
    </xf>
    <xf numFmtId="0" fontId="14" fillId="0" borderId="87" xfId="18" applyFont="1" applyBorder="1" applyAlignment="1">
      <alignment horizontal="center" vertical="center"/>
    </xf>
    <xf numFmtId="0" fontId="14" fillId="0" borderId="84" xfId="18" applyFont="1" applyBorder="1" applyAlignment="1">
      <alignment horizontal="center" vertical="center"/>
    </xf>
    <xf numFmtId="0" fontId="14" fillId="0" borderId="87" xfId="18" applyFont="1" applyBorder="1" applyAlignment="1">
      <alignment horizontal="center" vertical="center" wrapText="1"/>
    </xf>
    <xf numFmtId="0" fontId="14" fillId="0" borderId="111" xfId="18" applyFont="1" applyBorder="1" applyAlignment="1">
      <alignment horizontal="center" vertical="center" wrapText="1"/>
    </xf>
    <xf numFmtId="0" fontId="14" fillId="0" borderId="112" xfId="18" applyFont="1" applyBorder="1" applyAlignment="1">
      <alignment horizontal="center" vertical="center" wrapText="1"/>
    </xf>
    <xf numFmtId="2" fontId="13" fillId="0" borderId="97" xfId="18" applyNumberFormat="1" applyFont="1" applyBorder="1" applyAlignment="1">
      <alignment horizontal="center" vertical="center" textRotation="90"/>
    </xf>
    <xf numFmtId="0" fontId="14" fillId="0" borderId="0" xfId="18" applyFont="1" applyAlignment="1">
      <alignment horizontal="left" indent="1"/>
    </xf>
    <xf numFmtId="0" fontId="13" fillId="0" borderId="109" xfId="18" applyFont="1" applyBorder="1" applyAlignment="1">
      <alignment horizontal="center" vertical="center"/>
    </xf>
    <xf numFmtId="0" fontId="13" fillId="0" borderId="110" xfId="18" applyFont="1" applyBorder="1" applyAlignment="1">
      <alignment horizontal="center" vertical="center"/>
    </xf>
    <xf numFmtId="0" fontId="13" fillId="0" borderId="131" xfId="18" applyFont="1" applyBorder="1" applyAlignment="1">
      <alignment horizontal="center" vertical="center"/>
    </xf>
    <xf numFmtId="0" fontId="13" fillId="0" borderId="127" xfId="18" applyFont="1" applyBorder="1" applyAlignment="1">
      <alignment horizontal="center" vertical="center"/>
    </xf>
    <xf numFmtId="0" fontId="72" fillId="0" borderId="112" xfId="18" applyFont="1" applyBorder="1" applyAlignment="1">
      <alignment horizontal="center" vertical="center"/>
    </xf>
    <xf numFmtId="0" fontId="54" fillId="0" borderId="18" xfId="18" applyFont="1" applyBorder="1" applyAlignment="1">
      <alignment horizontal="center" vertical="center"/>
    </xf>
    <xf numFmtId="2" fontId="54" fillId="0" borderId="30" xfId="18" applyNumberFormat="1" applyFont="1" applyBorder="1" applyAlignment="1">
      <alignment horizontal="center" vertical="center" textRotation="90"/>
    </xf>
    <xf numFmtId="2" fontId="54" fillId="0" borderId="18" xfId="18" applyNumberFormat="1" applyFont="1" applyBorder="1" applyAlignment="1">
      <alignment horizontal="center" vertical="center" textRotation="90"/>
    </xf>
    <xf numFmtId="2" fontId="54" fillId="0" borderId="12" xfId="18" applyNumberFormat="1" applyFont="1" applyBorder="1" applyAlignment="1">
      <alignment horizontal="center" vertical="center" textRotation="90"/>
    </xf>
    <xf numFmtId="2" fontId="54" fillId="0" borderId="10" xfId="18" applyNumberFormat="1" applyFont="1" applyBorder="1" applyAlignment="1">
      <alignment horizontal="center" vertical="center" textRotation="90"/>
    </xf>
    <xf numFmtId="0" fontId="48" fillId="0" borderId="82" xfId="0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8" fillId="0" borderId="68" xfId="0" applyFont="1" applyBorder="1" applyAlignment="1">
      <alignment horizontal="center" vertical="center"/>
    </xf>
    <xf numFmtId="2" fontId="55" fillId="0" borderId="62" xfId="0" applyNumberFormat="1" applyFont="1" applyBorder="1" applyAlignment="1">
      <alignment horizontal="center" vertical="center" textRotation="90"/>
    </xf>
    <xf numFmtId="2" fontId="55" fillId="0" borderId="42" xfId="0" applyNumberFormat="1" applyFont="1" applyBorder="1" applyAlignment="1">
      <alignment horizontal="center" vertical="center" textRotation="90"/>
    </xf>
    <xf numFmtId="2" fontId="55" fillId="0" borderId="66" xfId="0" applyNumberFormat="1" applyFont="1" applyBorder="1" applyAlignment="1">
      <alignment horizontal="center" vertical="center" textRotation="90"/>
    </xf>
    <xf numFmtId="0" fontId="55" fillId="0" borderId="15" xfId="0" applyFont="1" applyBorder="1" applyAlignment="1">
      <alignment horizontal="center" vertical="center" wrapText="1"/>
    </xf>
    <xf numFmtId="0" fontId="55" fillId="0" borderId="41" xfId="0" applyFont="1" applyBorder="1" applyAlignment="1">
      <alignment horizontal="center" vertical="center" wrapText="1"/>
    </xf>
    <xf numFmtId="0" fontId="55" fillId="0" borderId="61" xfId="0" applyFont="1" applyBorder="1" applyAlignment="1">
      <alignment horizontal="center" vertical="center"/>
    </xf>
    <xf numFmtId="0" fontId="55" fillId="0" borderId="36" xfId="0" applyFont="1" applyBorder="1" applyAlignment="1">
      <alignment horizontal="center" vertical="center"/>
    </xf>
    <xf numFmtId="0" fontId="66" fillId="0" borderId="82" xfId="0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6" fillId="0" borderId="68" xfId="0" applyFont="1" applyBorder="1" applyAlignment="1">
      <alignment horizontal="center" vertical="center"/>
    </xf>
    <xf numFmtId="0" fontId="55" fillId="0" borderId="16" xfId="0" applyFont="1" applyBorder="1" applyAlignment="1">
      <alignment horizontal="center" vertical="center" wrapText="1"/>
    </xf>
    <xf numFmtId="0" fontId="55" fillId="0" borderId="66" xfId="0" applyFont="1" applyBorder="1" applyAlignment="1">
      <alignment horizontal="center" vertical="center" wrapText="1"/>
    </xf>
    <xf numFmtId="0" fontId="55" fillId="0" borderId="24" xfId="0" applyFont="1" applyBorder="1" applyAlignment="1">
      <alignment horizontal="center" vertical="center" wrapText="1"/>
    </xf>
    <xf numFmtId="2" fontId="67" fillId="0" borderId="93" xfId="0" applyNumberFormat="1" applyFont="1" applyBorder="1" applyAlignment="1">
      <alignment horizontal="center" vertical="center" textRotation="90" wrapText="1"/>
    </xf>
    <xf numFmtId="2" fontId="67" fillId="0" borderId="82" xfId="0" applyNumberFormat="1" applyFont="1" applyBorder="1" applyAlignment="1">
      <alignment horizontal="center" vertical="center" textRotation="90" wrapText="1"/>
    </xf>
    <xf numFmtId="2" fontId="67" fillId="0" borderId="70" xfId="0" applyNumberFormat="1" applyFont="1" applyBorder="1" applyAlignment="1">
      <alignment horizontal="center" vertical="center" textRotation="90" wrapText="1"/>
    </xf>
    <xf numFmtId="2" fontId="67" fillId="0" borderId="20" xfId="0" applyNumberFormat="1" applyFont="1" applyBorder="1" applyAlignment="1">
      <alignment horizontal="center" vertical="center" textRotation="90" wrapText="1"/>
    </xf>
    <xf numFmtId="0" fontId="38" fillId="0" borderId="0" xfId="18" applyAlignment="1">
      <alignment horizontal="left"/>
    </xf>
    <xf numFmtId="0" fontId="55" fillId="0" borderId="38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wrapText="1"/>
    </xf>
    <xf numFmtId="0" fontId="55" fillId="0" borderId="23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38" fillId="0" borderId="0" xfId="0" applyFont="1" applyAlignment="1">
      <alignment horizontal="left"/>
    </xf>
    <xf numFmtId="0" fontId="11" fillId="0" borderId="93" xfId="0" applyFont="1" applyBorder="1" applyAlignment="1">
      <alignment horizontal="center" vertical="center" textRotation="90"/>
    </xf>
    <xf numFmtId="0" fontId="11" fillId="0" borderId="72" xfId="0" applyFont="1" applyBorder="1" applyAlignment="1">
      <alignment horizontal="center" vertical="center" textRotation="90"/>
    </xf>
    <xf numFmtId="0" fontId="7" fillId="0" borderId="29" xfId="21" applyFont="1" applyBorder="1" applyAlignment="1">
      <alignment horizontal="center" vertical="center" wrapText="1"/>
    </xf>
    <xf numFmtId="0" fontId="7" fillId="0" borderId="33" xfId="21" applyFont="1" applyBorder="1" applyAlignment="1">
      <alignment horizontal="center" vertical="center" wrapText="1"/>
    </xf>
    <xf numFmtId="0" fontId="4" fillId="0" borderId="75" xfId="0" applyFont="1" applyBorder="1" applyAlignment="1">
      <alignment horizontal="center" vertical="center"/>
    </xf>
    <xf numFmtId="0" fontId="4" fillId="0" borderId="78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66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70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vertical="center" wrapText="1"/>
    </xf>
    <xf numFmtId="0" fontId="48" fillId="0" borderId="93" xfId="0" applyFont="1" applyBorder="1" applyAlignment="1">
      <alignment horizontal="center" vertical="center"/>
    </xf>
    <xf numFmtId="0" fontId="48" fillId="0" borderId="89" xfId="0" applyFont="1" applyBorder="1" applyAlignment="1">
      <alignment horizontal="center" vertical="center"/>
    </xf>
    <xf numFmtId="0" fontId="48" fillId="0" borderId="76" xfId="0" applyFont="1" applyBorder="1" applyAlignment="1">
      <alignment horizontal="center" vertical="center"/>
    </xf>
    <xf numFmtId="0" fontId="14" fillId="0" borderId="93" xfId="0" applyFont="1" applyBorder="1" applyAlignment="1">
      <alignment horizontal="center" vertical="center"/>
    </xf>
    <xf numFmtId="0" fontId="14" fillId="0" borderId="82" xfId="0" applyFont="1" applyBorder="1" applyAlignment="1">
      <alignment horizontal="center" vertical="center"/>
    </xf>
    <xf numFmtId="0" fontId="14" fillId="0" borderId="72" xfId="0" applyFont="1" applyBorder="1" applyAlignment="1">
      <alignment horizontal="center" vertical="center"/>
    </xf>
    <xf numFmtId="2" fontId="14" fillId="0" borderId="17" xfId="0" applyNumberFormat="1" applyFont="1" applyBorder="1" applyAlignment="1">
      <alignment horizontal="center" vertical="center" textRotation="90"/>
    </xf>
    <xf numFmtId="2" fontId="14" fillId="0" borderId="98" xfId="0" applyNumberFormat="1" applyFont="1" applyBorder="1" applyAlignment="1">
      <alignment horizontal="center" vertical="center" textRotation="90"/>
    </xf>
    <xf numFmtId="2" fontId="14" fillId="0" borderId="47" xfId="0" applyNumberFormat="1" applyFont="1" applyBorder="1" applyAlignment="1">
      <alignment horizontal="center" vertical="center" textRotation="90"/>
    </xf>
    <xf numFmtId="0" fontId="4" fillId="0" borderId="72" xfId="0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2" fontId="14" fillId="0" borderId="12" xfId="0" applyNumberFormat="1" applyFont="1" applyBorder="1" applyAlignment="1">
      <alignment horizontal="center" vertical="center" textRotation="90"/>
    </xf>
    <xf numFmtId="2" fontId="14" fillId="0" borderId="18" xfId="0" applyNumberFormat="1" applyFont="1" applyBorder="1" applyAlignment="1">
      <alignment horizontal="center" vertical="center" textRotation="90"/>
    </xf>
    <xf numFmtId="0" fontId="48" fillId="0" borderId="112" xfId="18" applyFont="1" applyBorder="1" applyAlignment="1">
      <alignment horizontal="center" vertical="center"/>
    </xf>
    <xf numFmtId="0" fontId="13" fillId="0" borderId="75" xfId="18" applyFont="1" applyBorder="1" applyAlignment="1">
      <alignment horizontal="center"/>
    </xf>
    <xf numFmtId="0" fontId="13" fillId="0" borderId="78" xfId="18" applyFont="1" applyBorder="1" applyAlignment="1">
      <alignment horizontal="center"/>
    </xf>
    <xf numFmtId="0" fontId="13" fillId="0" borderId="58" xfId="18" applyFont="1" applyBorder="1" applyAlignment="1">
      <alignment horizontal="center"/>
    </xf>
    <xf numFmtId="0" fontId="5" fillId="0" borderId="138" xfId="22" applyFont="1" applyBorder="1" applyAlignment="1">
      <alignment horizontal="center" vertical="center" wrapText="1"/>
    </xf>
    <xf numFmtId="0" fontId="5" fillId="0" borderId="139" xfId="22" applyFont="1" applyBorder="1" applyAlignment="1">
      <alignment horizontal="center" vertical="center" wrapText="1"/>
    </xf>
    <xf numFmtId="0" fontId="13" fillId="0" borderId="69" xfId="18" applyFont="1" applyBorder="1" applyAlignment="1">
      <alignment horizontal="center" vertical="center" textRotation="90" wrapText="1"/>
    </xf>
    <xf numFmtId="0" fontId="13" fillId="0" borderId="20" xfId="18" applyFont="1" applyBorder="1" applyAlignment="1">
      <alignment horizontal="center" vertical="center" textRotation="90" wrapText="1"/>
    </xf>
    <xf numFmtId="49" fontId="13" fillId="0" borderId="69" xfId="18" applyNumberFormat="1" applyFont="1" applyBorder="1" applyAlignment="1">
      <alignment horizontal="center" vertical="center" textRotation="90"/>
    </xf>
    <xf numFmtId="49" fontId="13" fillId="0" borderId="20" xfId="18" applyNumberFormat="1" applyFont="1" applyBorder="1" applyAlignment="1">
      <alignment horizontal="center" vertical="center" textRotation="90"/>
    </xf>
    <xf numFmtId="0" fontId="13" fillId="0" borderId="138" xfId="18" applyFont="1" applyBorder="1" applyAlignment="1">
      <alignment horizontal="center" vertical="center" textRotation="90"/>
    </xf>
    <xf numFmtId="0" fontId="13" fillId="0" borderId="139" xfId="18" applyFont="1" applyBorder="1" applyAlignment="1">
      <alignment horizontal="center" vertical="center" textRotation="90"/>
    </xf>
    <xf numFmtId="0" fontId="13" fillId="0" borderId="142" xfId="18" applyFont="1" applyBorder="1" applyAlignment="1">
      <alignment horizontal="center" vertical="center" wrapText="1"/>
    </xf>
    <xf numFmtId="0" fontId="13" fillId="0" borderId="143" xfId="18" applyFont="1" applyBorder="1" applyAlignment="1">
      <alignment horizontal="center" vertical="center" wrapText="1"/>
    </xf>
    <xf numFmtId="0" fontId="13" fillId="0" borderId="140" xfId="18" applyFont="1" applyBorder="1" applyAlignment="1">
      <alignment horizontal="center" vertical="center" textRotation="90"/>
    </xf>
    <xf numFmtId="0" fontId="13" fillId="0" borderId="141" xfId="18" applyFont="1" applyBorder="1" applyAlignment="1">
      <alignment horizontal="center" vertical="center" textRotation="90"/>
    </xf>
    <xf numFmtId="0" fontId="13" fillId="0" borderId="69" xfId="18" applyFont="1" applyBorder="1" applyAlignment="1">
      <alignment horizontal="center" vertical="center" textRotation="90"/>
    </xf>
    <xf numFmtId="0" fontId="13" fillId="0" borderId="20" xfId="18" applyFont="1" applyBorder="1" applyAlignment="1">
      <alignment horizontal="center" vertical="center" textRotation="90"/>
    </xf>
    <xf numFmtId="0" fontId="13" fillId="0" borderId="130" xfId="18" applyFont="1" applyBorder="1" applyAlignment="1">
      <alignment horizontal="center" vertical="center"/>
    </xf>
    <xf numFmtId="0" fontId="13" fillId="0" borderId="111" xfId="18" applyFont="1" applyBorder="1" applyAlignment="1">
      <alignment horizontal="center" vertical="center"/>
    </xf>
    <xf numFmtId="0" fontId="14" fillId="0" borderId="44" xfId="18" applyFont="1" applyBorder="1" applyAlignment="1">
      <alignment horizontal="center" vertical="center"/>
    </xf>
    <xf numFmtId="0" fontId="14" fillId="0" borderId="41" xfId="18" applyFont="1" applyBorder="1" applyAlignment="1">
      <alignment horizontal="center" vertical="center"/>
    </xf>
    <xf numFmtId="0" fontId="14" fillId="0" borderId="22" xfId="18" applyFont="1" applyBorder="1" applyAlignment="1">
      <alignment horizontal="center" vertical="center"/>
    </xf>
    <xf numFmtId="0" fontId="14" fillId="0" borderId="44" xfId="18" applyFont="1" applyBorder="1" applyAlignment="1">
      <alignment horizontal="center" vertical="center" wrapText="1"/>
    </xf>
    <xf numFmtId="0" fontId="14" fillId="0" borderId="41" xfId="18" applyFont="1" applyBorder="1" applyAlignment="1">
      <alignment horizontal="center" vertical="center" wrapText="1"/>
    </xf>
    <xf numFmtId="0" fontId="14" fillId="0" borderId="22" xfId="18" applyFont="1" applyBorder="1" applyAlignment="1">
      <alignment horizontal="center" vertical="center" wrapText="1"/>
    </xf>
    <xf numFmtId="2" fontId="14" fillId="0" borderId="45" xfId="18" applyNumberFormat="1" applyFont="1" applyBorder="1" applyAlignment="1">
      <alignment horizontal="center" vertical="center" textRotation="90"/>
    </xf>
    <xf numFmtId="2" fontId="14" fillId="0" borderId="42" xfId="18" applyNumberFormat="1" applyFont="1" applyBorder="1" applyAlignment="1">
      <alignment horizontal="center" vertical="center" textRotation="90"/>
    </xf>
    <xf numFmtId="2" fontId="14" fillId="0" borderId="35" xfId="18" applyNumberFormat="1" applyFont="1" applyBorder="1" applyAlignment="1">
      <alignment horizontal="center" vertical="center" textRotation="90"/>
    </xf>
    <xf numFmtId="0" fontId="13" fillId="0" borderId="126" xfId="18" applyFont="1" applyBorder="1" applyAlignment="1">
      <alignment horizontal="center" vertical="center" textRotation="90"/>
    </xf>
    <xf numFmtId="0" fontId="5" fillId="0" borderId="125" xfId="22" applyFont="1" applyBorder="1" applyAlignment="1">
      <alignment horizontal="center" vertical="center" wrapText="1"/>
    </xf>
    <xf numFmtId="0" fontId="13" fillId="0" borderId="125" xfId="18" applyFont="1" applyBorder="1" applyAlignment="1">
      <alignment horizontal="center" vertical="center" textRotation="90"/>
    </xf>
    <xf numFmtId="0" fontId="13" fillId="0" borderId="95" xfId="18" applyFont="1" applyBorder="1" applyAlignment="1">
      <alignment horizontal="center" vertical="center" textRotation="90" wrapText="1"/>
    </xf>
    <xf numFmtId="0" fontId="13" fillId="0" borderId="119" xfId="18" applyFont="1" applyBorder="1" applyAlignment="1">
      <alignment horizontal="center" vertical="center" textRotation="90" wrapText="1"/>
    </xf>
    <xf numFmtId="0" fontId="13" fillId="0" borderId="109" xfId="18" applyFont="1" applyBorder="1" applyAlignment="1">
      <alignment horizontal="center"/>
    </xf>
    <xf numFmtId="0" fontId="13" fillId="0" borderId="123" xfId="18" applyFont="1" applyBorder="1" applyAlignment="1">
      <alignment horizontal="center"/>
    </xf>
    <xf numFmtId="0" fontId="13" fillId="0" borderId="124" xfId="18" applyFont="1" applyBorder="1" applyAlignment="1">
      <alignment horizontal="center" vertical="center" wrapText="1"/>
    </xf>
    <xf numFmtId="0" fontId="13" fillId="0" borderId="122" xfId="18" applyFont="1" applyBorder="1" applyAlignment="1">
      <alignment horizontal="center" vertical="center" wrapText="1"/>
    </xf>
    <xf numFmtId="49" fontId="13" fillId="0" borderId="90" xfId="18" applyNumberFormat="1" applyFont="1" applyBorder="1" applyAlignment="1">
      <alignment horizontal="center" vertical="center" textRotation="90"/>
    </xf>
    <xf numFmtId="49" fontId="13" fillId="0" borderId="86" xfId="18" applyNumberFormat="1" applyFont="1" applyBorder="1" applyAlignment="1">
      <alignment horizontal="center" vertical="center" textRotation="90"/>
    </xf>
    <xf numFmtId="0" fontId="13" fillId="0" borderId="94" xfId="18" applyFont="1" applyBorder="1" applyAlignment="1">
      <alignment horizontal="center" vertical="center" textRotation="90"/>
    </xf>
    <xf numFmtId="0" fontId="13" fillId="0" borderId="115" xfId="18" applyFont="1" applyBorder="1" applyAlignment="1">
      <alignment horizontal="center" vertical="center" textRotation="90"/>
    </xf>
    <xf numFmtId="0" fontId="13" fillId="0" borderId="90" xfId="18" applyFont="1" applyBorder="1" applyAlignment="1">
      <alignment horizontal="center" vertical="center" textRotation="90" wrapText="1"/>
    </xf>
    <xf numFmtId="0" fontId="13" fillId="0" borderId="86" xfId="18" applyFont="1" applyBorder="1" applyAlignment="1">
      <alignment horizontal="center" vertical="center" textRotation="90" wrapText="1"/>
    </xf>
    <xf numFmtId="0" fontId="13" fillId="0" borderId="113" xfId="18" applyFont="1" applyBorder="1" applyAlignment="1">
      <alignment horizontal="center" vertical="center" textRotation="90" wrapText="1"/>
    </xf>
    <xf numFmtId="0" fontId="13" fillId="0" borderId="92" xfId="18" applyFont="1" applyBorder="1" applyAlignment="1">
      <alignment horizontal="center" vertical="center" textRotation="90" wrapText="1"/>
    </xf>
    <xf numFmtId="0" fontId="72" fillId="0" borderId="130" xfId="18" applyFont="1" applyBorder="1" applyAlignment="1">
      <alignment horizontal="center" vertical="center"/>
    </xf>
    <xf numFmtId="0" fontId="72" fillId="0" borderId="111" xfId="18" applyFont="1" applyBorder="1" applyAlignment="1">
      <alignment horizontal="center" vertical="center"/>
    </xf>
    <xf numFmtId="0" fontId="72" fillId="0" borderId="127" xfId="18" applyFont="1" applyBorder="1" applyAlignment="1">
      <alignment horizontal="center" vertical="center"/>
    </xf>
    <xf numFmtId="2" fontId="14" fillId="0" borderId="97" xfId="18" applyNumberFormat="1" applyFont="1" applyBorder="1" applyAlignment="1">
      <alignment horizontal="center" vertical="center" textRotation="90"/>
    </xf>
    <xf numFmtId="2" fontId="14" fillId="0" borderId="85" xfId="18" applyNumberFormat="1" applyFont="1" applyBorder="1" applyAlignment="1">
      <alignment horizontal="center" vertical="center" textRotation="90"/>
    </xf>
    <xf numFmtId="0" fontId="54" fillId="0" borderId="87" xfId="18" applyFont="1" applyBorder="1" applyAlignment="1">
      <alignment horizontal="center" vertical="center" wrapText="1"/>
    </xf>
    <xf numFmtId="0" fontId="54" fillId="0" borderId="84" xfId="18" applyFont="1" applyBorder="1" applyAlignment="1">
      <alignment horizontal="center" vertical="center" wrapText="1"/>
    </xf>
    <xf numFmtId="0" fontId="51" fillId="0" borderId="0" xfId="18" applyFont="1" applyAlignment="1">
      <alignment horizontal="center" vertical="center"/>
    </xf>
    <xf numFmtId="0" fontId="78" fillId="0" borderId="0" xfId="18" applyFont="1" applyAlignment="1">
      <alignment horizontal="center" vertical="center"/>
    </xf>
    <xf numFmtId="0" fontId="79" fillId="0" borderId="94" xfId="18" applyFont="1" applyBorder="1" applyAlignment="1">
      <alignment horizontal="center" vertical="center" textRotation="90"/>
    </xf>
    <xf numFmtId="0" fontId="79" fillId="0" borderId="115" xfId="18" applyFont="1" applyBorder="1" applyAlignment="1">
      <alignment horizontal="center" vertical="center" textRotation="90"/>
    </xf>
    <xf numFmtId="0" fontId="52" fillId="0" borderId="118" xfId="22" applyFont="1" applyBorder="1" applyAlignment="1">
      <alignment horizontal="center" vertical="center" wrapText="1"/>
    </xf>
    <xf numFmtId="0" fontId="52" fillId="0" borderId="119" xfId="22" applyFont="1" applyBorder="1" applyAlignment="1">
      <alignment horizontal="center" vertical="center" wrapText="1"/>
    </xf>
    <xf numFmtId="0" fontId="52" fillId="0" borderId="94" xfId="22" applyFont="1" applyBorder="1" applyAlignment="1">
      <alignment horizontal="center" vertical="center" wrapText="1"/>
    </xf>
    <xf numFmtId="0" fontId="52" fillId="0" borderId="115" xfId="22" applyFont="1" applyBorder="1" applyAlignment="1">
      <alignment horizontal="center" vertical="center" wrapText="1"/>
    </xf>
    <xf numFmtId="0" fontId="79" fillId="0" borderId="94" xfId="18" applyFont="1" applyBorder="1" applyAlignment="1">
      <alignment horizontal="center" vertical="center" wrapText="1"/>
    </xf>
    <xf numFmtId="0" fontId="79" fillId="0" borderId="115" xfId="18" applyFont="1" applyBorder="1" applyAlignment="1">
      <alignment horizontal="center" vertical="center" wrapText="1"/>
    </xf>
    <xf numFmtId="0" fontId="79" fillId="0" borderId="94" xfId="18" applyFont="1" applyBorder="1" applyAlignment="1">
      <alignment horizontal="center" vertical="center" textRotation="90" wrapText="1"/>
    </xf>
    <xf numFmtId="0" fontId="79" fillId="0" borderId="115" xfId="18" applyFont="1" applyBorder="1" applyAlignment="1">
      <alignment horizontal="center" vertical="center" textRotation="90" wrapText="1"/>
    </xf>
    <xf numFmtId="49" fontId="79" fillId="0" borderId="94" xfId="18" applyNumberFormat="1" applyFont="1" applyBorder="1" applyAlignment="1">
      <alignment horizontal="center" vertical="center" textRotation="90"/>
    </xf>
    <xf numFmtId="49" fontId="79" fillId="0" borderId="115" xfId="18" applyNumberFormat="1" applyFont="1" applyBorder="1" applyAlignment="1">
      <alignment horizontal="center" vertical="center" textRotation="90"/>
    </xf>
    <xf numFmtId="0" fontId="79" fillId="0" borderId="118" xfId="18" applyFont="1" applyBorder="1" applyAlignment="1">
      <alignment horizontal="center" vertical="center" textRotation="90" wrapText="1"/>
    </xf>
    <xf numFmtId="0" fontId="79" fillId="0" borderId="119" xfId="18" applyFont="1" applyBorder="1" applyAlignment="1">
      <alignment horizontal="center" vertical="center" textRotation="90" wrapText="1"/>
    </xf>
    <xf numFmtId="0" fontId="79" fillId="0" borderId="109" xfId="18" applyFont="1" applyBorder="1" applyAlignment="1">
      <alignment horizontal="center"/>
    </xf>
    <xf numFmtId="0" fontId="79" fillId="0" borderId="123" xfId="18" applyFont="1" applyBorder="1" applyAlignment="1">
      <alignment horizontal="center"/>
    </xf>
    <xf numFmtId="0" fontId="79" fillId="0" borderId="58" xfId="18" applyFont="1" applyBorder="1" applyAlignment="1">
      <alignment horizontal="center"/>
    </xf>
    <xf numFmtId="0" fontId="79" fillId="0" borderId="88" xfId="18" applyFont="1" applyBorder="1" applyAlignment="1">
      <alignment horizontal="center" vertical="center" textRotation="90"/>
    </xf>
    <xf numFmtId="0" fontId="79" fillId="0" borderId="108" xfId="18" applyFont="1" applyBorder="1" applyAlignment="1">
      <alignment horizontal="center" vertical="center" textRotation="90"/>
    </xf>
    <xf numFmtId="0" fontId="79" fillId="0" borderId="114" xfId="18" applyFont="1" applyBorder="1" applyAlignment="1">
      <alignment horizontal="center" vertical="center"/>
    </xf>
    <xf numFmtId="0" fontId="79" fillId="0" borderId="111" xfId="18" applyFont="1" applyBorder="1" applyAlignment="1">
      <alignment horizontal="center" vertical="center"/>
    </xf>
    <xf numFmtId="0" fontId="79" fillId="0" borderId="127" xfId="18" applyFont="1" applyBorder="1" applyAlignment="1">
      <alignment horizontal="center" vertical="center"/>
    </xf>
    <xf numFmtId="0" fontId="52" fillId="0" borderId="0" xfId="18" applyFont="1" applyAlignment="1">
      <alignment horizontal="left"/>
    </xf>
    <xf numFmtId="0" fontId="49" fillId="0" borderId="90" xfId="18" applyFont="1" applyBorder="1" applyAlignment="1">
      <alignment horizontal="center" vertical="center"/>
    </xf>
    <xf numFmtId="0" fontId="49" fillId="0" borderId="91" xfId="18" applyFont="1" applyBorder="1" applyAlignment="1">
      <alignment horizontal="center" vertical="center"/>
    </xf>
    <xf numFmtId="0" fontId="49" fillId="0" borderId="121" xfId="18" applyFont="1" applyBorder="1" applyAlignment="1">
      <alignment horizontal="center" vertical="center"/>
    </xf>
    <xf numFmtId="0" fontId="14" fillId="0" borderId="29" xfId="18" applyFont="1" applyBorder="1" applyAlignment="1">
      <alignment horizontal="center" vertical="center" wrapText="1"/>
    </xf>
    <xf numFmtId="0" fontId="14" fillId="0" borderId="31" xfId="18" applyFont="1" applyBorder="1" applyAlignment="1">
      <alignment horizontal="center" vertical="center" wrapText="1"/>
    </xf>
    <xf numFmtId="0" fontId="14" fillId="0" borderId="33" xfId="18" applyFont="1" applyBorder="1" applyAlignment="1">
      <alignment horizontal="center" vertical="center" wrapText="1"/>
    </xf>
    <xf numFmtId="0" fontId="41" fillId="0" borderId="21" xfId="18" applyFont="1" applyBorder="1" applyAlignment="1">
      <alignment horizontal="center" vertical="center" wrapText="1"/>
    </xf>
    <xf numFmtId="0" fontId="41" fillId="0" borderId="48" xfId="18" applyFont="1" applyBorder="1" applyAlignment="1">
      <alignment horizontal="center" vertical="center" wrapText="1"/>
    </xf>
    <xf numFmtId="0" fontId="41" fillId="0" borderId="40" xfId="18" applyFont="1" applyBorder="1" applyAlignment="1">
      <alignment horizontal="center" vertical="center" wrapText="1"/>
    </xf>
    <xf numFmtId="2" fontId="49" fillId="0" borderId="50" xfId="18" applyNumberFormat="1" applyFont="1" applyBorder="1" applyAlignment="1">
      <alignment horizontal="center" vertical="center" textRotation="90"/>
    </xf>
    <xf numFmtId="2" fontId="49" fillId="0" borderId="98" xfId="18" applyNumberFormat="1" applyFont="1" applyBorder="1" applyAlignment="1">
      <alignment horizontal="center" vertical="center" textRotation="90"/>
    </xf>
    <xf numFmtId="0" fontId="48" fillId="0" borderId="93" xfId="18" applyFont="1" applyBorder="1" applyAlignment="1">
      <alignment horizontal="center" vertical="center"/>
    </xf>
    <xf numFmtId="0" fontId="48" fillId="0" borderId="89" xfId="18" applyFont="1" applyBorder="1" applyAlignment="1">
      <alignment horizontal="center" vertical="center"/>
    </xf>
    <xf numFmtId="0" fontId="48" fillId="0" borderId="76" xfId="18" applyFont="1" applyBorder="1" applyAlignment="1">
      <alignment horizontal="center" vertical="center"/>
    </xf>
    <xf numFmtId="0" fontId="49" fillId="0" borderId="29" xfId="18" applyFont="1" applyBorder="1" applyAlignment="1">
      <alignment horizontal="center" vertical="center"/>
    </xf>
    <xf numFmtId="0" fontId="49" fillId="0" borderId="31" xfId="18" applyFont="1" applyBorder="1" applyAlignment="1">
      <alignment horizontal="center" vertical="center"/>
    </xf>
    <xf numFmtId="0" fontId="49" fillId="0" borderId="33" xfId="18" applyFont="1" applyBorder="1" applyAlignment="1">
      <alignment horizontal="center" vertical="center"/>
    </xf>
    <xf numFmtId="0" fontId="14" fillId="0" borderId="12" xfId="18" applyFont="1" applyBorder="1" applyAlignment="1">
      <alignment horizontal="center" vertical="center" wrapText="1"/>
    </xf>
    <xf numFmtId="0" fontId="14" fillId="0" borderId="18" xfId="18" applyFont="1" applyBorder="1" applyAlignment="1">
      <alignment horizontal="center" vertical="center" wrapText="1"/>
    </xf>
    <xf numFmtId="0" fontId="14" fillId="0" borderId="10" xfId="18" applyFont="1" applyBorder="1" applyAlignment="1">
      <alignment horizontal="center" vertical="center" wrapText="1"/>
    </xf>
    <xf numFmtId="0" fontId="49" fillId="0" borderId="12" xfId="18" applyFont="1" applyBorder="1" applyAlignment="1">
      <alignment horizontal="center" vertical="center" wrapText="1"/>
    </xf>
    <xf numFmtId="0" fontId="49" fillId="0" borderId="18" xfId="18" applyFont="1" applyBorder="1" applyAlignment="1">
      <alignment horizontal="center" vertical="center" wrapText="1"/>
    </xf>
    <xf numFmtId="0" fontId="49" fillId="0" borderId="10" xfId="18" applyFont="1" applyBorder="1" applyAlignment="1">
      <alignment horizontal="center" vertical="center" wrapText="1"/>
    </xf>
    <xf numFmtId="2" fontId="49" fillId="0" borderId="28" xfId="18" applyNumberFormat="1" applyFont="1" applyBorder="1" applyAlignment="1">
      <alignment horizontal="center" vertical="center" textRotation="90"/>
    </xf>
    <xf numFmtId="2" fontId="49" fillId="0" borderId="30" xfId="18" applyNumberFormat="1" applyFont="1" applyBorder="1" applyAlignment="1">
      <alignment horizontal="center" vertical="center" textRotation="90"/>
    </xf>
    <xf numFmtId="2" fontId="49" fillId="0" borderId="48" xfId="18" applyNumberFormat="1" applyFont="1" applyBorder="1" applyAlignment="1">
      <alignment horizontal="center" vertical="center" textRotation="90"/>
    </xf>
    <xf numFmtId="2" fontId="49" fillId="0" borderId="40" xfId="18" applyNumberFormat="1" applyFont="1" applyBorder="1" applyAlignment="1">
      <alignment horizontal="center" vertical="center" textRotation="90"/>
    </xf>
    <xf numFmtId="0" fontId="5" fillId="0" borderId="8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55" fillId="0" borderId="93" xfId="0" applyNumberFormat="1" applyFont="1" applyBorder="1" applyAlignment="1">
      <alignment horizontal="center" vertical="center" textRotation="90"/>
    </xf>
    <xf numFmtId="2" fontId="55" fillId="0" borderId="82" xfId="0" applyNumberFormat="1" applyFont="1" applyBorder="1" applyAlignment="1">
      <alignment horizontal="center" vertical="center" textRotation="90"/>
    </xf>
    <xf numFmtId="2" fontId="55" fillId="0" borderId="70" xfId="0" applyNumberFormat="1" applyFont="1" applyBorder="1" applyAlignment="1">
      <alignment horizontal="center" vertical="center" textRotation="90"/>
    </xf>
    <xf numFmtId="2" fontId="55" fillId="0" borderId="20" xfId="0" applyNumberFormat="1" applyFont="1" applyBorder="1" applyAlignment="1">
      <alignment horizontal="center" vertical="center" textRotation="90"/>
    </xf>
    <xf numFmtId="0" fontId="13" fillId="0" borderId="75" xfId="0" applyFont="1" applyBorder="1" applyAlignment="1">
      <alignment horizontal="center" vertical="center"/>
    </xf>
    <xf numFmtId="0" fontId="13" fillId="0" borderId="78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0" fontId="55" fillId="0" borderId="93" xfId="0" applyFont="1" applyBorder="1" applyAlignment="1">
      <alignment horizontal="center" vertical="center"/>
    </xf>
    <xf numFmtId="0" fontId="55" fillId="0" borderId="82" xfId="0" applyFont="1" applyBorder="1" applyAlignment="1">
      <alignment horizontal="center" vertical="center"/>
    </xf>
    <xf numFmtId="0" fontId="55" fillId="0" borderId="72" xfId="0" applyFont="1" applyBorder="1" applyAlignment="1">
      <alignment horizontal="center" vertical="center"/>
    </xf>
    <xf numFmtId="2" fontId="55" fillId="0" borderId="72" xfId="0" applyNumberFormat="1" applyFont="1" applyBorder="1" applyAlignment="1">
      <alignment horizontal="center" vertical="center" textRotation="90"/>
    </xf>
    <xf numFmtId="0" fontId="0" fillId="0" borderId="0" xfId="0" applyAlignment="1">
      <alignment horizontal="left"/>
    </xf>
    <xf numFmtId="0" fontId="14" fillId="0" borderId="61" xfId="0" applyFont="1" applyBorder="1" applyAlignment="1">
      <alignment horizontal="center" vertical="center" wrapText="1"/>
    </xf>
    <xf numFmtId="0" fontId="79" fillId="0" borderId="93" xfId="18" applyFont="1" applyBorder="1" applyAlignment="1">
      <alignment horizontal="center" vertical="center"/>
    </xf>
    <xf numFmtId="0" fontId="79" fillId="0" borderId="89" xfId="18" applyFont="1" applyBorder="1" applyAlignment="1">
      <alignment horizontal="center" vertical="center"/>
    </xf>
    <xf numFmtId="0" fontId="79" fillId="0" borderId="76" xfId="18" applyFont="1" applyBorder="1" applyAlignment="1">
      <alignment horizontal="center" vertical="center"/>
    </xf>
    <xf numFmtId="0" fontId="49" fillId="0" borderId="18" xfId="18" applyFont="1" applyBorder="1" applyAlignment="1">
      <alignment horizontal="center" vertical="center"/>
    </xf>
    <xf numFmtId="2" fontId="49" fillId="0" borderId="18" xfId="18" applyNumberFormat="1" applyFont="1" applyBorder="1" applyAlignment="1">
      <alignment horizontal="center" vertical="center" textRotation="90"/>
    </xf>
    <xf numFmtId="2" fontId="49" fillId="0" borderId="21" xfId="18" applyNumberFormat="1" applyFont="1" applyBorder="1" applyAlignment="1">
      <alignment horizontal="center" vertical="center" textRotation="90"/>
    </xf>
    <xf numFmtId="0" fontId="82" fillId="0" borderId="0" xfId="18" applyFont="1" applyAlignment="1">
      <alignment horizontal="center" vertical="center"/>
    </xf>
    <xf numFmtId="0" fontId="72" fillId="16" borderId="99" xfId="18" applyFont="1" applyFill="1" applyBorder="1" applyAlignment="1">
      <alignment horizontal="center" vertical="center" textRotation="90"/>
    </xf>
    <xf numFmtId="0" fontId="72" fillId="16" borderId="103" xfId="18" applyFont="1" applyFill="1" applyBorder="1" applyAlignment="1">
      <alignment horizontal="center" vertical="center" textRotation="90"/>
    </xf>
    <xf numFmtId="0" fontId="51" fillId="0" borderId="100" xfId="22" applyFont="1" applyBorder="1" applyAlignment="1">
      <alignment horizontal="center" vertical="center" wrapText="1"/>
    </xf>
    <xf numFmtId="0" fontId="51" fillId="0" borderId="104" xfId="22" applyFont="1" applyBorder="1" applyAlignment="1">
      <alignment horizontal="center" vertical="center" wrapText="1"/>
    </xf>
    <xf numFmtId="0" fontId="72" fillId="0" borderId="100" xfId="18" applyFont="1" applyBorder="1" applyAlignment="1">
      <alignment horizontal="center" vertical="center" textRotation="90"/>
    </xf>
    <xf numFmtId="0" fontId="72" fillId="0" borderId="104" xfId="18" applyFont="1" applyBorder="1" applyAlignment="1">
      <alignment horizontal="center" vertical="center" textRotation="90"/>
    </xf>
    <xf numFmtId="0" fontId="72" fillId="0" borderId="100" xfId="18" applyFont="1" applyBorder="1" applyAlignment="1">
      <alignment horizontal="center" vertical="center" textRotation="90" wrapText="1"/>
    </xf>
    <xf numFmtId="0" fontId="72" fillId="0" borderId="104" xfId="18" applyFont="1" applyBorder="1" applyAlignment="1">
      <alignment horizontal="center" vertical="center" textRotation="90" wrapText="1"/>
    </xf>
    <xf numFmtId="0" fontId="72" fillId="0" borderId="101" xfId="18" applyFont="1" applyBorder="1" applyAlignment="1">
      <alignment horizontal="center" vertical="center" textRotation="90" wrapText="1"/>
    </xf>
    <xf numFmtId="0" fontId="72" fillId="0" borderId="105" xfId="18" applyFont="1" applyBorder="1" applyAlignment="1">
      <alignment horizontal="center" vertical="center" textRotation="90" wrapText="1"/>
    </xf>
    <xf numFmtId="0" fontId="72" fillId="0" borderId="102" xfId="18" applyFont="1" applyBorder="1" applyAlignment="1">
      <alignment horizontal="center"/>
    </xf>
    <xf numFmtId="0" fontId="72" fillId="0" borderId="84" xfId="18" applyFont="1" applyBorder="1" applyAlignment="1">
      <alignment horizontal="center" vertical="center" textRotation="90"/>
    </xf>
    <xf numFmtId="0" fontId="72" fillId="0" borderId="108" xfId="18" applyFont="1" applyBorder="1" applyAlignment="1">
      <alignment horizontal="center" vertical="center" textRotation="90"/>
    </xf>
    <xf numFmtId="0" fontId="72" fillId="0" borderId="100" xfId="18" applyFont="1" applyBorder="1" applyAlignment="1">
      <alignment horizontal="center" vertical="center" wrapText="1"/>
    </xf>
    <xf numFmtId="0" fontId="72" fillId="0" borderId="104" xfId="18" applyFont="1" applyBorder="1" applyAlignment="1">
      <alignment horizontal="center" vertical="center" wrapText="1"/>
    </xf>
    <xf numFmtId="49" fontId="72" fillId="0" borderId="100" xfId="18" applyNumberFormat="1" applyFont="1" applyBorder="1" applyAlignment="1">
      <alignment horizontal="center" vertical="center" textRotation="90"/>
    </xf>
    <xf numFmtId="49" fontId="72" fillId="0" borderId="104" xfId="18" applyNumberFormat="1" applyFont="1" applyBorder="1" applyAlignment="1">
      <alignment horizontal="center" vertical="center" textRotation="90"/>
    </xf>
    <xf numFmtId="0" fontId="49" fillId="0" borderId="31" xfId="18" applyFont="1" applyBorder="1" applyAlignment="1">
      <alignment horizontal="center" vertical="center" wrapText="1"/>
    </xf>
    <xf numFmtId="0" fontId="49" fillId="0" borderId="33" xfId="18" applyFont="1" applyBorder="1" applyAlignment="1">
      <alignment horizontal="center" vertical="center" wrapText="1"/>
    </xf>
    <xf numFmtId="0" fontId="49" fillId="0" borderId="29" xfId="18" applyFont="1" applyBorder="1" applyAlignment="1">
      <alignment horizontal="center" vertical="center" wrapText="1"/>
    </xf>
  </cellXfs>
  <cellStyles count="31">
    <cellStyle name="TableStyleLight1" xfId="30" xr:uid="{00000000-0005-0000-0000-000000000000}"/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 xr:uid="{00000000-0005-0000-0000-000013000000}"/>
    <cellStyle name="Обычный 3" xfId="29" xr:uid="{00000000-0005-0000-0000-000014000000}"/>
    <cellStyle name="Обычный 8" xfId="19" xr:uid="{00000000-0005-0000-0000-000015000000}"/>
    <cellStyle name="Обычный_2015_Зразок-заповнення-Розподілу" xfId="20" xr:uid="{00000000-0005-0000-0000-000016000000}"/>
    <cellStyle name="Обычный_Бланк Форма №3" xfId="21" xr:uid="{00000000-0005-0000-0000-000017000000}"/>
    <cellStyle name="Обычный_Бланк Форма №3 2" xfId="22" xr:uid="{00000000-0005-0000-0000-000018000000}"/>
    <cellStyle name="Плохой" xfId="23" builtinId="27" customBuiltin="1"/>
    <cellStyle name="Пояснение" xfId="24" builtinId="53" customBuiltin="1"/>
    <cellStyle name="Примечание" xfId="25" builtinId="10" customBuiltin="1"/>
    <cellStyle name="Связанная ячейка" xfId="26" builtinId="24" customBuiltin="1"/>
    <cellStyle name="Текст предупреждения" xfId="27" builtinId="11" customBuiltin="1"/>
    <cellStyle name="Хороший" xfId="28" builtinId="26" customBuiltin="1"/>
  </cellStyles>
  <dxfs count="28"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  <dxf>
      <font>
        <condense val="0"/>
        <extend val="0"/>
        <color indexed="2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35"/>
  </sheetPr>
  <dimension ref="A1:KW159"/>
  <sheetViews>
    <sheetView topLeftCell="C131" zoomScale="75" zoomScaleNormal="75" zoomScalePageLayoutView="88" workbookViewId="0">
      <selection activeCell="E149" sqref="E149:X149"/>
    </sheetView>
  </sheetViews>
  <sheetFormatPr defaultColWidth="9.1328125" defaultRowHeight="15.75" x14ac:dyDescent="0.5"/>
  <cols>
    <col min="1" max="1" width="3.86328125" style="1582" customWidth="1"/>
    <col min="2" max="2" width="29.86328125" style="298" customWidth="1"/>
    <col min="3" max="3" width="16.73046875" style="304" customWidth="1"/>
    <col min="4" max="4" width="7.73046875" style="61" customWidth="1"/>
    <col min="5" max="5" width="5.3984375" style="62" customWidth="1"/>
    <col min="6" max="6" width="4.1328125" style="63" customWidth="1"/>
    <col min="7" max="7" width="4.265625" style="63" customWidth="1"/>
    <col min="8" max="8" width="4" style="61" customWidth="1"/>
    <col min="9" max="9" width="6.73046875" style="61" customWidth="1"/>
    <col min="10" max="10" width="6.59765625" style="61" customWidth="1"/>
    <col min="11" max="11" width="5.73046875" style="61" customWidth="1"/>
    <col min="12" max="12" width="6" style="61" customWidth="1"/>
    <col min="13" max="13" width="5.73046875" style="61" customWidth="1"/>
    <col min="14" max="14" width="4.3984375" style="61" customWidth="1"/>
    <col min="15" max="15" width="5.73046875" style="61" customWidth="1"/>
    <col min="16" max="16" width="6.3984375" style="61" customWidth="1"/>
    <col min="17" max="19" width="5.73046875" style="61" customWidth="1"/>
    <col min="20" max="20" width="6.73046875" style="61" customWidth="1"/>
    <col min="21" max="21" width="6.86328125" style="61" customWidth="1"/>
    <col min="22" max="22" width="7.265625" style="61" customWidth="1"/>
    <col min="23" max="23" width="9.59765625" style="61" customWidth="1"/>
    <col min="24" max="24" width="8.265625" style="61" customWidth="1"/>
    <col min="25" max="25" width="9.1328125" style="37" customWidth="1"/>
    <col min="26" max="309" width="9.1328125" style="37"/>
    <col min="310" max="16384" width="9.1328125" style="68"/>
  </cols>
  <sheetData>
    <row r="1" spans="1:24" s="33" customFormat="1" ht="18" customHeight="1" x14ac:dyDescent="0.35">
      <c r="A1" s="4188" t="s">
        <v>89</v>
      </c>
      <c r="B1" s="4188"/>
      <c r="C1" s="4188"/>
      <c r="D1" s="4188"/>
      <c r="E1" s="4188"/>
      <c r="F1" s="4188"/>
      <c r="G1" s="4188"/>
      <c r="H1" s="4188"/>
      <c r="I1" s="4188"/>
      <c r="J1" s="4188"/>
      <c r="K1" s="4188"/>
      <c r="L1" s="4188"/>
      <c r="M1" s="4188"/>
      <c r="N1" s="4188"/>
      <c r="O1" s="4188"/>
      <c r="P1" s="4188"/>
      <c r="Q1" s="4188"/>
      <c r="R1" s="4188"/>
      <c r="S1" s="4188"/>
      <c r="T1" s="4188"/>
      <c r="U1" s="4188"/>
      <c r="V1" s="4188"/>
      <c r="W1" s="4188"/>
    </row>
    <row r="2" spans="1:24" s="33" customFormat="1" ht="7.5" customHeight="1" x14ac:dyDescent="0.35">
      <c r="A2" s="1583"/>
      <c r="B2" s="295"/>
      <c r="C2" s="299"/>
      <c r="D2" s="1647"/>
      <c r="E2" s="1647"/>
      <c r="F2" s="1647"/>
      <c r="G2" s="1647"/>
      <c r="H2" s="1647"/>
      <c r="I2" s="1647"/>
      <c r="J2" s="1647"/>
      <c r="K2" s="1647"/>
      <c r="L2" s="1647"/>
      <c r="M2" s="1647"/>
      <c r="N2" s="1647"/>
      <c r="O2" s="1647"/>
      <c r="P2" s="1647"/>
      <c r="Q2" s="1647"/>
      <c r="R2" s="1647"/>
      <c r="S2" s="1647"/>
      <c r="T2" s="1647"/>
      <c r="U2" s="1647"/>
      <c r="V2" s="1647"/>
      <c r="W2" s="1647"/>
    </row>
    <row r="3" spans="1:24" s="33" customFormat="1" ht="18" customHeight="1" x14ac:dyDescent="0.35">
      <c r="A3" s="4189" t="s">
        <v>319</v>
      </c>
      <c r="B3" s="4189"/>
      <c r="C3" s="4189"/>
      <c r="D3" s="4189"/>
      <c r="E3" s="4189"/>
      <c r="F3" s="4189"/>
      <c r="G3" s="4189"/>
      <c r="H3" s="4189"/>
      <c r="I3" s="4189"/>
      <c r="J3" s="4189"/>
      <c r="K3" s="4189"/>
      <c r="L3" s="4189"/>
      <c r="M3" s="4189"/>
      <c r="N3" s="4189"/>
      <c r="O3" s="4189"/>
      <c r="P3" s="4189"/>
      <c r="Q3" s="4189"/>
      <c r="R3" s="4189"/>
      <c r="S3" s="4189"/>
      <c r="T3" s="4189"/>
      <c r="U3" s="4189"/>
      <c r="V3" s="4189"/>
      <c r="W3" s="4189"/>
    </row>
    <row r="4" spans="1:24" s="37" customFormat="1" ht="12.75" customHeight="1" thickBot="1" x14ac:dyDescent="0.55000000000000004">
      <c r="A4" s="1577"/>
      <c r="B4" s="296"/>
      <c r="C4" s="300"/>
      <c r="D4" s="34"/>
      <c r="E4" s="35"/>
      <c r="F4" s="36"/>
      <c r="G4" s="36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61"/>
    </row>
    <row r="5" spans="1:24" s="38" customFormat="1" ht="14.25" customHeight="1" thickBot="1" x14ac:dyDescent="0.35">
      <c r="A5" s="4190" t="s">
        <v>8</v>
      </c>
      <c r="B5" s="4192" t="s">
        <v>9</v>
      </c>
      <c r="C5" s="4192" t="s">
        <v>10</v>
      </c>
      <c r="D5" s="4194" t="s">
        <v>11</v>
      </c>
      <c r="E5" s="4196"/>
      <c r="F5" s="4198" t="s">
        <v>0</v>
      </c>
      <c r="G5" s="4200" t="s">
        <v>41</v>
      </c>
      <c r="H5" s="4202" t="s">
        <v>1</v>
      </c>
      <c r="I5" s="4176" t="s">
        <v>14</v>
      </c>
      <c r="J5" s="4177"/>
      <c r="K5" s="4177"/>
      <c r="L5" s="4177"/>
      <c r="M5" s="4177"/>
      <c r="N5" s="4177"/>
      <c r="O5" s="4177"/>
      <c r="P5" s="4177"/>
      <c r="Q5" s="4177"/>
      <c r="R5" s="4177"/>
      <c r="S5" s="4177"/>
      <c r="T5" s="4177"/>
      <c r="U5" s="4177"/>
      <c r="V5" s="4177"/>
      <c r="W5" s="4177"/>
      <c r="X5" s="4178"/>
    </row>
    <row r="6" spans="1:24" s="38" customFormat="1" ht="116.25" customHeight="1" thickBot="1" x14ac:dyDescent="0.35">
      <c r="A6" s="4191"/>
      <c r="B6" s="4193"/>
      <c r="C6" s="4193"/>
      <c r="D6" s="4195"/>
      <c r="E6" s="4197"/>
      <c r="F6" s="4199"/>
      <c r="G6" s="4201"/>
      <c r="H6" s="4203"/>
      <c r="I6" s="69" t="s">
        <v>16</v>
      </c>
      <c r="J6" s="70" t="s">
        <v>17</v>
      </c>
      <c r="K6" s="70" t="s">
        <v>18</v>
      </c>
      <c r="L6" s="103" t="s">
        <v>48</v>
      </c>
      <c r="M6" s="104" t="s">
        <v>49</v>
      </c>
      <c r="N6" s="104" t="s">
        <v>50</v>
      </c>
      <c r="O6" s="104" t="s">
        <v>100</v>
      </c>
      <c r="P6" s="104" t="s">
        <v>51</v>
      </c>
      <c r="Q6" s="104" t="s">
        <v>52</v>
      </c>
      <c r="R6" s="104" t="s">
        <v>53</v>
      </c>
      <c r="S6" s="104" t="s">
        <v>54</v>
      </c>
      <c r="T6" s="104" t="s">
        <v>55</v>
      </c>
      <c r="U6" s="104" t="s">
        <v>56</v>
      </c>
      <c r="V6" s="104" t="s">
        <v>57</v>
      </c>
      <c r="W6" s="105" t="s">
        <v>58</v>
      </c>
      <c r="X6" s="738" t="s">
        <v>15</v>
      </c>
    </row>
    <row r="7" spans="1:24" s="42" customFormat="1" ht="12.75" customHeight="1" thickBot="1" x14ac:dyDescent="0.4">
      <c r="A7" s="1584">
        <v>1</v>
      </c>
      <c r="B7" s="307">
        <v>2</v>
      </c>
      <c r="C7" s="301">
        <v>3</v>
      </c>
      <c r="D7" s="910">
        <v>4</v>
      </c>
      <c r="E7" s="39">
        <v>5</v>
      </c>
      <c r="F7" s="39">
        <v>6</v>
      </c>
      <c r="G7" s="40" t="s">
        <v>42</v>
      </c>
      <c r="H7" s="41">
        <v>8</v>
      </c>
      <c r="I7" s="129">
        <v>9</v>
      </c>
      <c r="J7" s="130">
        <v>10</v>
      </c>
      <c r="K7" s="130">
        <v>11</v>
      </c>
      <c r="L7" s="130">
        <v>12</v>
      </c>
      <c r="M7" s="130">
        <v>13</v>
      </c>
      <c r="N7" s="130">
        <v>14</v>
      </c>
      <c r="O7" s="130">
        <v>15</v>
      </c>
      <c r="P7" s="130">
        <v>16</v>
      </c>
      <c r="Q7" s="130">
        <v>17</v>
      </c>
      <c r="R7" s="130">
        <v>18</v>
      </c>
      <c r="S7" s="130">
        <v>19</v>
      </c>
      <c r="T7" s="130">
        <v>20</v>
      </c>
      <c r="U7" s="130">
        <v>21</v>
      </c>
      <c r="V7" s="130">
        <v>22</v>
      </c>
      <c r="W7" s="131">
        <v>23</v>
      </c>
      <c r="X7" s="1002">
        <v>24</v>
      </c>
    </row>
    <row r="8" spans="1:24" s="46" customFormat="1" ht="14.1" customHeight="1" x14ac:dyDescent="0.35">
      <c r="A8" s="4144">
        <v>1</v>
      </c>
      <c r="B8" s="4081" t="s">
        <v>193</v>
      </c>
      <c r="C8" s="4179" t="s">
        <v>192</v>
      </c>
      <c r="D8" s="4109">
        <v>1</v>
      </c>
      <c r="E8" s="1651" t="s">
        <v>59</v>
      </c>
      <c r="F8" s="1637"/>
      <c r="G8" s="1637"/>
      <c r="H8" s="43"/>
      <c r="I8" s="44">
        <f>'Гальцева Т.О.'!K34</f>
        <v>58</v>
      </c>
      <c r="J8" s="45">
        <f>'Гальцева Т.О.'!L34</f>
        <v>0</v>
      </c>
      <c r="K8" s="45">
        <f>'Гальцева Т.О.'!M34</f>
        <v>0</v>
      </c>
      <c r="L8" s="45">
        <f>'Гальцева Т.О.'!N34</f>
        <v>47</v>
      </c>
      <c r="M8" s="45">
        <f>'Гальцева Т.О.'!O34</f>
        <v>5</v>
      </c>
      <c r="N8" s="45">
        <f>'Гальцева Т.О.'!P34</f>
        <v>0</v>
      </c>
      <c r="O8" s="45">
        <f>'Гальцева Т.О.'!Q34</f>
        <v>83</v>
      </c>
      <c r="P8" s="45">
        <f>'Гальцева Т.О.'!R34</f>
        <v>25</v>
      </c>
      <c r="Q8" s="45">
        <f>'Гальцева Т.О.'!S34</f>
        <v>15</v>
      </c>
      <c r="R8" s="45">
        <f>'Гальцева Т.О.'!T34</f>
        <v>0</v>
      </c>
      <c r="S8" s="45">
        <f>'Гальцева Т.О.'!U34</f>
        <v>54</v>
      </c>
      <c r="T8" s="45">
        <f>'Гальцева Т.О.'!V34</f>
        <v>0</v>
      </c>
      <c r="U8" s="45">
        <f>'Гальцева Т.О.'!W34</f>
        <v>0</v>
      </c>
      <c r="V8" s="45">
        <f>'Гальцева Т.О.'!X34</f>
        <v>1</v>
      </c>
      <c r="W8" s="734">
        <f>'Гальцева Т.О.'!Y34</f>
        <v>0</v>
      </c>
      <c r="X8" s="100">
        <f t="shared" ref="X8:X15" si="0">SUM(I8:W8)</f>
        <v>288</v>
      </c>
    </row>
    <row r="9" spans="1:24" s="46" customFormat="1" ht="14.1" customHeight="1" x14ac:dyDescent="0.35">
      <c r="A9" s="4090"/>
      <c r="B9" s="4082"/>
      <c r="C9" s="4180"/>
      <c r="D9" s="4110"/>
      <c r="E9" s="1652" t="s">
        <v>61</v>
      </c>
      <c r="F9" s="1638"/>
      <c r="G9" s="1638"/>
      <c r="H9" s="47"/>
      <c r="I9" s="48">
        <f>'Гальцева Т.О.'!K63</f>
        <v>62</v>
      </c>
      <c r="J9" s="49">
        <f>'Гальцева Т.О.'!L63</f>
        <v>2</v>
      </c>
      <c r="K9" s="49">
        <f>'Гальцева Т.О.'!M63</f>
        <v>0</v>
      </c>
      <c r="L9" s="49">
        <f>'Гальцева Т.О.'!N63</f>
        <v>48</v>
      </c>
      <c r="M9" s="49">
        <f>'Гальцева Т.О.'!O63</f>
        <v>5</v>
      </c>
      <c r="N9" s="49">
        <f>'Гальцева Т.О.'!P63</f>
        <v>0</v>
      </c>
      <c r="O9" s="49">
        <f>'Гальцева Т.О.'!Q63</f>
        <v>25</v>
      </c>
      <c r="P9" s="49">
        <f>'Гальцева Т.О.'!R63</f>
        <v>9</v>
      </c>
      <c r="Q9" s="49">
        <f>'Гальцева Т.О.'!S63</f>
        <v>6</v>
      </c>
      <c r="R9" s="49">
        <f>'Гальцева Т.О.'!T63</f>
        <v>0</v>
      </c>
      <c r="S9" s="49">
        <f>'Гальцева Т.О.'!U63</f>
        <v>43</v>
      </c>
      <c r="T9" s="49">
        <f>'Гальцева Т.О.'!V63</f>
        <v>0</v>
      </c>
      <c r="U9" s="49">
        <f>'Гальцева Т.О.'!W63</f>
        <v>0</v>
      </c>
      <c r="V9" s="49">
        <f>'Гальцева Т.О.'!X63</f>
        <v>0</v>
      </c>
      <c r="W9" s="736">
        <f>'Гальцева Т.О.'!Y63</f>
        <v>0</v>
      </c>
      <c r="X9" s="750">
        <f t="shared" si="0"/>
        <v>200</v>
      </c>
    </row>
    <row r="10" spans="1:24" s="46" customFormat="1" ht="14.1" customHeight="1" thickBot="1" x14ac:dyDescent="0.4">
      <c r="A10" s="4091"/>
      <c r="B10" s="4083"/>
      <c r="C10" s="4181"/>
      <c r="D10" s="4111"/>
      <c r="E10" s="1635" t="s">
        <v>43</v>
      </c>
      <c r="F10" s="1639"/>
      <c r="G10" s="1639"/>
      <c r="H10" s="50"/>
      <c r="I10" s="51">
        <f>SUM(I8:I9)</f>
        <v>120</v>
      </c>
      <c r="J10" s="52">
        <f t="shared" ref="J10:W10" si="1">SUM(J8:J9)</f>
        <v>2</v>
      </c>
      <c r="K10" s="52">
        <f t="shared" si="1"/>
        <v>0</v>
      </c>
      <c r="L10" s="52">
        <f t="shared" si="1"/>
        <v>95</v>
      </c>
      <c r="M10" s="52">
        <f t="shared" si="1"/>
        <v>10</v>
      </c>
      <c r="N10" s="52">
        <f t="shared" si="1"/>
        <v>0</v>
      </c>
      <c r="O10" s="52">
        <f t="shared" si="1"/>
        <v>108</v>
      </c>
      <c r="P10" s="52">
        <f t="shared" si="1"/>
        <v>34</v>
      </c>
      <c r="Q10" s="52">
        <f t="shared" si="1"/>
        <v>21</v>
      </c>
      <c r="R10" s="52">
        <f t="shared" si="1"/>
        <v>0</v>
      </c>
      <c r="S10" s="52">
        <f t="shared" si="1"/>
        <v>97</v>
      </c>
      <c r="T10" s="52">
        <f t="shared" si="1"/>
        <v>0</v>
      </c>
      <c r="U10" s="52">
        <f t="shared" si="1"/>
        <v>0</v>
      </c>
      <c r="V10" s="52">
        <f t="shared" si="1"/>
        <v>1</v>
      </c>
      <c r="W10" s="735">
        <f t="shared" si="1"/>
        <v>0</v>
      </c>
      <c r="X10" s="741">
        <f t="shared" si="0"/>
        <v>488</v>
      </c>
    </row>
    <row r="11" spans="1:24" s="55" customFormat="1" ht="14.1" hidden="1" customHeight="1" x14ac:dyDescent="0.35">
      <c r="A11" s="4006"/>
      <c r="B11" s="4182" t="s">
        <v>44</v>
      </c>
      <c r="C11" s="4070"/>
      <c r="D11" s="4185">
        <v>1</v>
      </c>
      <c r="E11" s="53" t="s">
        <v>60</v>
      </c>
      <c r="F11" s="1648"/>
      <c r="G11" s="1648"/>
      <c r="H11" s="54"/>
      <c r="I11" s="78">
        <f>I8</f>
        <v>58</v>
      </c>
      <c r="J11" s="78">
        <f t="shared" ref="J11:W12" si="2">J8</f>
        <v>0</v>
      </c>
      <c r="K11" s="78">
        <f t="shared" si="2"/>
        <v>0</v>
      </c>
      <c r="L11" s="78">
        <f t="shared" si="2"/>
        <v>47</v>
      </c>
      <c r="M11" s="78">
        <f t="shared" si="2"/>
        <v>5</v>
      </c>
      <c r="N11" s="78">
        <f t="shared" si="2"/>
        <v>0</v>
      </c>
      <c r="O11" s="78">
        <f t="shared" si="2"/>
        <v>83</v>
      </c>
      <c r="P11" s="78">
        <f t="shared" si="2"/>
        <v>25</v>
      </c>
      <c r="Q11" s="78">
        <f t="shared" si="2"/>
        <v>15</v>
      </c>
      <c r="R11" s="78">
        <f t="shared" si="2"/>
        <v>0</v>
      </c>
      <c r="S11" s="78">
        <f t="shared" si="2"/>
        <v>54</v>
      </c>
      <c r="T11" s="78">
        <f t="shared" si="2"/>
        <v>0</v>
      </c>
      <c r="U11" s="78">
        <f t="shared" si="2"/>
        <v>0</v>
      </c>
      <c r="V11" s="78">
        <f t="shared" si="2"/>
        <v>1</v>
      </c>
      <c r="W11" s="1526">
        <f t="shared" si="2"/>
        <v>0</v>
      </c>
      <c r="X11" s="100">
        <f t="shared" si="0"/>
        <v>288</v>
      </c>
    </row>
    <row r="12" spans="1:24" s="55" customFormat="1" ht="14.1" hidden="1" customHeight="1" x14ac:dyDescent="0.35">
      <c r="A12" s="3998"/>
      <c r="B12" s="4183"/>
      <c r="C12" s="4073"/>
      <c r="D12" s="4186"/>
      <c r="E12" s="56" t="s">
        <v>4</v>
      </c>
      <c r="F12" s="1649"/>
      <c r="G12" s="1649"/>
      <c r="H12" s="57"/>
      <c r="I12" s="78">
        <f>I9</f>
        <v>62</v>
      </c>
      <c r="J12" s="78">
        <f t="shared" si="2"/>
        <v>2</v>
      </c>
      <c r="K12" s="78">
        <f t="shared" si="2"/>
        <v>0</v>
      </c>
      <c r="L12" s="78">
        <f t="shared" si="2"/>
        <v>48</v>
      </c>
      <c r="M12" s="78">
        <f t="shared" si="2"/>
        <v>5</v>
      </c>
      <c r="N12" s="78">
        <f t="shared" si="2"/>
        <v>0</v>
      </c>
      <c r="O12" s="78">
        <f t="shared" si="2"/>
        <v>25</v>
      </c>
      <c r="P12" s="78">
        <f t="shared" si="2"/>
        <v>9</v>
      </c>
      <c r="Q12" s="78">
        <f t="shared" si="2"/>
        <v>6</v>
      </c>
      <c r="R12" s="78">
        <f t="shared" si="2"/>
        <v>0</v>
      </c>
      <c r="S12" s="78">
        <f t="shared" si="2"/>
        <v>43</v>
      </c>
      <c r="T12" s="78">
        <f t="shared" si="2"/>
        <v>0</v>
      </c>
      <c r="U12" s="78">
        <f t="shared" si="2"/>
        <v>0</v>
      </c>
      <c r="V12" s="78">
        <f t="shared" si="2"/>
        <v>0</v>
      </c>
      <c r="W12" s="1526">
        <f t="shared" si="2"/>
        <v>0</v>
      </c>
      <c r="X12" s="743">
        <f t="shared" si="0"/>
        <v>200</v>
      </c>
    </row>
    <row r="13" spans="1:24" s="55" customFormat="1" ht="14.1" hidden="1" customHeight="1" thickBot="1" x14ac:dyDescent="0.4">
      <c r="A13" s="3999"/>
      <c r="B13" s="4184"/>
      <c r="C13" s="4076"/>
      <c r="D13" s="4187"/>
      <c r="E13" s="1634" t="s">
        <v>43</v>
      </c>
      <c r="F13" s="1650"/>
      <c r="G13" s="1650"/>
      <c r="H13" s="58"/>
      <c r="I13" s="329">
        <f>SUM(I11:I12)</f>
        <v>120</v>
      </c>
      <c r="J13" s="329">
        <f t="shared" ref="J13:W13" si="3">SUM(J11:J12)</f>
        <v>2</v>
      </c>
      <c r="K13" s="329">
        <f t="shared" si="3"/>
        <v>0</v>
      </c>
      <c r="L13" s="329">
        <f t="shared" si="3"/>
        <v>95</v>
      </c>
      <c r="M13" s="329">
        <f t="shared" si="3"/>
        <v>10</v>
      </c>
      <c r="N13" s="329">
        <f t="shared" si="3"/>
        <v>0</v>
      </c>
      <c r="O13" s="329">
        <f t="shared" si="3"/>
        <v>108</v>
      </c>
      <c r="P13" s="329">
        <f t="shared" si="3"/>
        <v>34</v>
      </c>
      <c r="Q13" s="329">
        <f t="shared" si="3"/>
        <v>21</v>
      </c>
      <c r="R13" s="329">
        <f t="shared" si="3"/>
        <v>0</v>
      </c>
      <c r="S13" s="329">
        <f t="shared" si="3"/>
        <v>97</v>
      </c>
      <c r="T13" s="329">
        <f t="shared" si="3"/>
        <v>0</v>
      </c>
      <c r="U13" s="329">
        <f t="shared" si="3"/>
        <v>0</v>
      </c>
      <c r="V13" s="329">
        <f t="shared" si="3"/>
        <v>1</v>
      </c>
      <c r="W13" s="1527">
        <f t="shared" si="3"/>
        <v>0</v>
      </c>
      <c r="X13" s="101">
        <f t="shared" si="0"/>
        <v>488</v>
      </c>
    </row>
    <row r="14" spans="1:24" s="46" customFormat="1" ht="14.1" customHeight="1" thickBot="1" x14ac:dyDescent="0.4">
      <c r="A14" s="4059">
        <v>2</v>
      </c>
      <c r="B14" s="4167" t="s">
        <v>195</v>
      </c>
      <c r="C14" s="4172" t="s">
        <v>194</v>
      </c>
      <c r="D14" s="4175">
        <v>1</v>
      </c>
      <c r="E14" s="291" t="s">
        <v>59</v>
      </c>
      <c r="F14" s="1637"/>
      <c r="G14" s="1637"/>
      <c r="H14" s="43"/>
      <c r="I14" s="44">
        <f>'Батраченко І.Г.'!K30</f>
        <v>106</v>
      </c>
      <c r="J14" s="45">
        <f>'Батраченко І.Г.'!L30</f>
        <v>18</v>
      </c>
      <c r="K14" s="45">
        <f>'Батраченко І.Г.'!M30</f>
        <v>0</v>
      </c>
      <c r="L14" s="45">
        <f>'Батраченко І.Г.'!N30</f>
        <v>35</v>
      </c>
      <c r="M14" s="45">
        <f>'Батраченко І.Г.'!O30</f>
        <v>7</v>
      </c>
      <c r="N14" s="45">
        <f>'Батраченко І.Г.'!P30</f>
        <v>2</v>
      </c>
      <c r="O14" s="45">
        <f>'Батраченко І.Г.'!Q30</f>
        <v>102</v>
      </c>
      <c r="P14" s="45">
        <f>'Батраченко І.Г.'!R30</f>
        <v>0</v>
      </c>
      <c r="Q14" s="45">
        <f>'Батраченко І.Г.'!S30</f>
        <v>21</v>
      </c>
      <c r="R14" s="45">
        <f>'Батраченко І.Г.'!T30</f>
        <v>0</v>
      </c>
      <c r="S14" s="45">
        <f>'Батраченко І.Г.'!U30</f>
        <v>29</v>
      </c>
      <c r="T14" s="45">
        <f>'Батраченко І.Г.'!V30</f>
        <v>0</v>
      </c>
      <c r="U14" s="45">
        <f>'Батраченко І.Г.'!W30</f>
        <v>0</v>
      </c>
      <c r="V14" s="45">
        <f>'Батраченко І.Г.'!X30</f>
        <v>1</v>
      </c>
      <c r="W14" s="904">
        <f>'Батраченко І.Г.'!Y30</f>
        <v>0</v>
      </c>
      <c r="X14" s="972">
        <f t="shared" si="0"/>
        <v>321</v>
      </c>
    </row>
    <row r="15" spans="1:24" s="46" customFormat="1" ht="14.1" customHeight="1" x14ac:dyDescent="0.35">
      <c r="A15" s="4060"/>
      <c r="B15" s="4149"/>
      <c r="C15" s="4173"/>
      <c r="D15" s="4058"/>
      <c r="E15" s="292" t="s">
        <v>61</v>
      </c>
      <c r="F15" s="1638"/>
      <c r="G15" s="1638"/>
      <c r="H15" s="47"/>
      <c r="I15" s="48">
        <f>'Батраченко І.Г.'!K63</f>
        <v>52</v>
      </c>
      <c r="J15" s="49">
        <f>'Батраченко І.Г.'!L63</f>
        <v>8</v>
      </c>
      <c r="K15" s="49">
        <f>'Батраченко І.Г.'!M63</f>
        <v>0</v>
      </c>
      <c r="L15" s="49">
        <f>'Батраченко І.Г.'!N63</f>
        <v>47</v>
      </c>
      <c r="M15" s="49">
        <f>'Батраченко І.Г.'!O63</f>
        <v>5</v>
      </c>
      <c r="N15" s="49">
        <f>'Батраченко І.Г.'!P63</f>
        <v>8</v>
      </c>
      <c r="O15" s="49">
        <f>'Батраченко І.Г.'!Q63</f>
        <v>6</v>
      </c>
      <c r="P15" s="49">
        <f>'Батраченко І.Г.'!R63</f>
        <v>0</v>
      </c>
      <c r="Q15" s="49">
        <f>'Батраченко І.Г.'!S63</f>
        <v>4</v>
      </c>
      <c r="R15" s="49">
        <f>'Батраченко І.Г.'!T63</f>
        <v>0</v>
      </c>
      <c r="S15" s="49">
        <f>'Батраченко І.Г.'!U63</f>
        <v>51</v>
      </c>
      <c r="T15" s="49">
        <f>'Батраченко І.Г.'!V63</f>
        <v>0</v>
      </c>
      <c r="U15" s="49">
        <f>'Батраченко І.Г.'!W63</f>
        <v>21</v>
      </c>
      <c r="V15" s="49">
        <f>'Батраченко І.Г.'!X63</f>
        <v>0</v>
      </c>
      <c r="W15" s="900">
        <f>'Батраченко І.Г.'!Y63</f>
        <v>0</v>
      </c>
      <c r="X15" s="909">
        <f t="shared" si="0"/>
        <v>202</v>
      </c>
    </row>
    <row r="16" spans="1:24" s="46" customFormat="1" ht="14.1" customHeight="1" thickBot="1" x14ac:dyDescent="0.4">
      <c r="A16" s="4061"/>
      <c r="B16" s="4150"/>
      <c r="C16" s="4174"/>
      <c r="D16" s="4154"/>
      <c r="E16" s="293" t="s">
        <v>43</v>
      </c>
      <c r="F16" s="1639"/>
      <c r="G16" s="1639"/>
      <c r="H16" s="50"/>
      <c r="I16" s="51">
        <f>SUM(I14:I15)</f>
        <v>158</v>
      </c>
      <c r="J16" s="52">
        <f t="shared" ref="J16:W16" si="4">SUM(J14:J15)</f>
        <v>26</v>
      </c>
      <c r="K16" s="52">
        <f t="shared" si="4"/>
        <v>0</v>
      </c>
      <c r="L16" s="52">
        <f t="shared" si="4"/>
        <v>82</v>
      </c>
      <c r="M16" s="52">
        <f t="shared" si="4"/>
        <v>12</v>
      </c>
      <c r="N16" s="52">
        <f t="shared" si="4"/>
        <v>10</v>
      </c>
      <c r="O16" s="52">
        <f t="shared" si="4"/>
        <v>108</v>
      </c>
      <c r="P16" s="52">
        <f t="shared" si="4"/>
        <v>0</v>
      </c>
      <c r="Q16" s="52">
        <f t="shared" si="4"/>
        <v>25</v>
      </c>
      <c r="R16" s="52">
        <f t="shared" si="4"/>
        <v>0</v>
      </c>
      <c r="S16" s="52">
        <f t="shared" si="4"/>
        <v>80</v>
      </c>
      <c r="T16" s="52">
        <f t="shared" si="4"/>
        <v>0</v>
      </c>
      <c r="U16" s="52">
        <f t="shared" si="4"/>
        <v>21</v>
      </c>
      <c r="V16" s="52">
        <f t="shared" si="4"/>
        <v>1</v>
      </c>
      <c r="W16" s="905">
        <f t="shared" si="4"/>
        <v>0</v>
      </c>
      <c r="X16" s="1001">
        <f>SUM(X14:X15)</f>
        <v>523</v>
      </c>
    </row>
    <row r="17" spans="1:24" s="46" customFormat="1" ht="14.1" customHeight="1" thickBot="1" x14ac:dyDescent="0.4">
      <c r="A17" s="4059">
        <v>3</v>
      </c>
      <c r="B17" s="4167" t="s">
        <v>132</v>
      </c>
      <c r="C17" s="4172" t="s">
        <v>313</v>
      </c>
      <c r="D17" s="4175">
        <v>1</v>
      </c>
      <c r="E17" s="291" t="s">
        <v>59</v>
      </c>
      <c r="F17" s="1637"/>
      <c r="G17" s="1637"/>
      <c r="H17" s="86"/>
      <c r="I17" s="97">
        <f>'Кононенко АО'!K36</f>
        <v>56</v>
      </c>
      <c r="J17" s="97">
        <f>'Кононенко АО'!L36</f>
        <v>58</v>
      </c>
      <c r="K17" s="97">
        <f>'Кононенко АО'!M36</f>
        <v>0</v>
      </c>
      <c r="L17" s="97">
        <f>'Кононенко АО'!N36</f>
        <v>7</v>
      </c>
      <c r="M17" s="97">
        <f>'Кононенко АО'!O36</f>
        <v>2</v>
      </c>
      <c r="N17" s="97">
        <f>'Кононенко АО'!P36</f>
        <v>6</v>
      </c>
      <c r="O17" s="97">
        <f>'Кононенко АО'!Q36</f>
        <v>79</v>
      </c>
      <c r="P17" s="97">
        <f>'Кононенко АО'!R36</f>
        <v>0</v>
      </c>
      <c r="Q17" s="97">
        <f>'Кононенко АО'!S36</f>
        <v>15</v>
      </c>
      <c r="R17" s="97">
        <f>'Кононенко АО'!T36</f>
        <v>0</v>
      </c>
      <c r="S17" s="97">
        <f>'Кононенко АО'!U36</f>
        <v>46</v>
      </c>
      <c r="T17" s="97">
        <f>'Кононенко АО'!V36</f>
        <v>0</v>
      </c>
      <c r="U17" s="97">
        <f>'Кононенко АО'!W36</f>
        <v>0</v>
      </c>
      <c r="V17" s="97">
        <f>'Кононенко АО'!X36</f>
        <v>0</v>
      </c>
      <c r="W17" s="97">
        <f>'Кононенко АО'!Y36</f>
        <v>0</v>
      </c>
      <c r="X17" s="740">
        <f>SUM(I17:W17)</f>
        <v>269</v>
      </c>
    </row>
    <row r="18" spans="1:24" s="46" customFormat="1" ht="14.1" customHeight="1" x14ac:dyDescent="0.35">
      <c r="A18" s="4060"/>
      <c r="B18" s="4149"/>
      <c r="C18" s="4173"/>
      <c r="D18" s="4058"/>
      <c r="E18" s="292" t="s">
        <v>61</v>
      </c>
      <c r="F18" s="1638"/>
      <c r="G18" s="1638"/>
      <c r="H18" s="87"/>
      <c r="I18" s="98">
        <f>'Кононенко АО'!K78</f>
        <v>22</v>
      </c>
      <c r="J18" s="98">
        <f>'Кононенко АО'!L78</f>
        <v>42</v>
      </c>
      <c r="K18" s="98">
        <f>'Кононенко АО'!M78</f>
        <v>0</v>
      </c>
      <c r="L18" s="98">
        <f>'Кононенко АО'!N78</f>
        <v>56</v>
      </c>
      <c r="M18" s="98">
        <f>'Кононенко АО'!O78</f>
        <v>6</v>
      </c>
      <c r="N18" s="98">
        <f>'Кононенко АО'!P78</f>
        <v>6</v>
      </c>
      <c r="O18" s="98">
        <f>'Кононенко АО'!Q78</f>
        <v>37</v>
      </c>
      <c r="P18" s="98">
        <f>'Кононенко АО'!R78</f>
        <v>19</v>
      </c>
      <c r="Q18" s="98">
        <f>'Кононенко АО'!S78</f>
        <v>6</v>
      </c>
      <c r="R18" s="98">
        <f>'Кононенко АО'!T78</f>
        <v>0</v>
      </c>
      <c r="S18" s="98">
        <f>'Кононенко АО'!U78</f>
        <v>35</v>
      </c>
      <c r="T18" s="98">
        <f>'Кононенко АО'!V78</f>
        <v>0</v>
      </c>
      <c r="U18" s="98">
        <f>'Кононенко АО'!W78</f>
        <v>9</v>
      </c>
      <c r="V18" s="98">
        <f>'Кононенко АО'!X78</f>
        <v>0</v>
      </c>
      <c r="W18" s="98">
        <f>'Кононенко АО'!Y78</f>
        <v>0</v>
      </c>
      <c r="X18" s="739">
        <f>SUM(I18:W18)</f>
        <v>238</v>
      </c>
    </row>
    <row r="19" spans="1:24" s="46" customFormat="1" ht="14.1" customHeight="1" thickBot="1" x14ac:dyDescent="0.4">
      <c r="A19" s="4061"/>
      <c r="B19" s="4149"/>
      <c r="C19" s="4173"/>
      <c r="D19" s="4058"/>
      <c r="E19" s="1289" t="s">
        <v>43</v>
      </c>
      <c r="F19" s="1641"/>
      <c r="G19" s="1641"/>
      <c r="H19" s="861"/>
      <c r="I19" s="325">
        <f>SUM(I17:I18)</f>
        <v>78</v>
      </c>
      <c r="J19" s="134">
        <f t="shared" ref="J19:W19" si="5">SUM(J17:J18)</f>
        <v>100</v>
      </c>
      <c r="K19" s="134">
        <f t="shared" si="5"/>
        <v>0</v>
      </c>
      <c r="L19" s="134">
        <f t="shared" si="5"/>
        <v>63</v>
      </c>
      <c r="M19" s="134">
        <f t="shared" si="5"/>
        <v>8</v>
      </c>
      <c r="N19" s="134">
        <f t="shared" si="5"/>
        <v>12</v>
      </c>
      <c r="O19" s="134">
        <f t="shared" si="5"/>
        <v>116</v>
      </c>
      <c r="P19" s="134">
        <f t="shared" si="5"/>
        <v>19</v>
      </c>
      <c r="Q19" s="134">
        <f t="shared" si="5"/>
        <v>21</v>
      </c>
      <c r="R19" s="134">
        <f t="shared" si="5"/>
        <v>0</v>
      </c>
      <c r="S19" s="134">
        <f t="shared" si="5"/>
        <v>81</v>
      </c>
      <c r="T19" s="134">
        <f t="shared" si="5"/>
        <v>0</v>
      </c>
      <c r="U19" s="134">
        <f t="shared" si="5"/>
        <v>9</v>
      </c>
      <c r="V19" s="134">
        <f t="shared" si="5"/>
        <v>0</v>
      </c>
      <c r="W19" s="663">
        <f t="shared" si="5"/>
        <v>0</v>
      </c>
      <c r="X19" s="741">
        <f>SUM(X17:X18)</f>
        <v>507</v>
      </c>
    </row>
    <row r="20" spans="1:24" s="55" customFormat="1" ht="14.1" hidden="1" customHeight="1" thickBot="1" x14ac:dyDescent="0.4">
      <c r="A20" s="4079"/>
      <c r="B20" s="4068" t="s">
        <v>186</v>
      </c>
      <c r="C20" s="4070"/>
      <c r="D20" s="4165">
        <v>2</v>
      </c>
      <c r="E20" s="85" t="s">
        <v>59</v>
      </c>
      <c r="F20" s="1648"/>
      <c r="G20" s="1648"/>
      <c r="H20" s="673"/>
      <c r="I20" s="324">
        <f>I14+I17</f>
        <v>162</v>
      </c>
      <c r="J20" s="326">
        <f t="shared" ref="J20:W21" si="6">J14+J17</f>
        <v>76</v>
      </c>
      <c r="K20" s="326">
        <f t="shared" si="6"/>
        <v>0</v>
      </c>
      <c r="L20" s="326">
        <f t="shared" si="6"/>
        <v>42</v>
      </c>
      <c r="M20" s="326">
        <f t="shared" si="6"/>
        <v>9</v>
      </c>
      <c r="N20" s="326">
        <f t="shared" si="6"/>
        <v>8</v>
      </c>
      <c r="O20" s="326">
        <f t="shared" si="6"/>
        <v>181</v>
      </c>
      <c r="P20" s="326">
        <f t="shared" si="6"/>
        <v>0</v>
      </c>
      <c r="Q20" s="326">
        <f t="shared" si="6"/>
        <v>36</v>
      </c>
      <c r="R20" s="326">
        <f t="shared" si="6"/>
        <v>0</v>
      </c>
      <c r="S20" s="326">
        <f t="shared" si="6"/>
        <v>75</v>
      </c>
      <c r="T20" s="326">
        <f t="shared" si="6"/>
        <v>0</v>
      </c>
      <c r="U20" s="326">
        <f t="shared" si="6"/>
        <v>0</v>
      </c>
      <c r="V20" s="326">
        <f t="shared" si="6"/>
        <v>1</v>
      </c>
      <c r="W20" s="862">
        <f t="shared" si="6"/>
        <v>0</v>
      </c>
      <c r="X20" s="132">
        <f t="shared" ref="X20:X33" si="7">SUM(I20:W20)</f>
        <v>590</v>
      </c>
    </row>
    <row r="21" spans="1:24" s="55" customFormat="1" ht="14.1" hidden="1" customHeight="1" thickBot="1" x14ac:dyDescent="0.4">
      <c r="A21" s="4080"/>
      <c r="B21" s="4071"/>
      <c r="C21" s="4073"/>
      <c r="D21" s="4166"/>
      <c r="E21" s="84" t="s">
        <v>61</v>
      </c>
      <c r="F21" s="1649"/>
      <c r="G21" s="1649"/>
      <c r="H21" s="674"/>
      <c r="I21" s="692">
        <f>I15+I18</f>
        <v>74</v>
      </c>
      <c r="J21" s="321">
        <f t="shared" si="6"/>
        <v>50</v>
      </c>
      <c r="K21" s="321">
        <f t="shared" si="6"/>
        <v>0</v>
      </c>
      <c r="L21" s="321">
        <f t="shared" si="6"/>
        <v>103</v>
      </c>
      <c r="M21" s="321">
        <f t="shared" si="6"/>
        <v>11</v>
      </c>
      <c r="N21" s="321">
        <f t="shared" si="6"/>
        <v>14</v>
      </c>
      <c r="O21" s="321">
        <f t="shared" si="6"/>
        <v>43</v>
      </c>
      <c r="P21" s="321">
        <f t="shared" si="6"/>
        <v>19</v>
      </c>
      <c r="Q21" s="321">
        <f t="shared" si="6"/>
        <v>10</v>
      </c>
      <c r="R21" s="321">
        <f t="shared" si="6"/>
        <v>0</v>
      </c>
      <c r="S21" s="321">
        <f t="shared" si="6"/>
        <v>86</v>
      </c>
      <c r="T21" s="321">
        <f t="shared" si="6"/>
        <v>0</v>
      </c>
      <c r="U21" s="321">
        <f t="shared" si="6"/>
        <v>30</v>
      </c>
      <c r="V21" s="321">
        <f t="shared" si="6"/>
        <v>0</v>
      </c>
      <c r="W21" s="863">
        <f t="shared" si="6"/>
        <v>0</v>
      </c>
      <c r="X21" s="132">
        <f t="shared" si="7"/>
        <v>440</v>
      </c>
    </row>
    <row r="22" spans="1:24" s="55" customFormat="1" ht="17.25" hidden="1" customHeight="1" thickBot="1" x14ac:dyDescent="0.4">
      <c r="A22" s="4080"/>
      <c r="B22" s="4071"/>
      <c r="C22" s="4073"/>
      <c r="D22" s="4166"/>
      <c r="E22" s="268" t="s">
        <v>43</v>
      </c>
      <c r="F22" s="894"/>
      <c r="G22" s="894"/>
      <c r="H22" s="1392"/>
      <c r="I22" s="322">
        <f>I20+I21</f>
        <v>236</v>
      </c>
      <c r="J22" s="290">
        <f t="shared" ref="J22:W22" si="8">J20+J21</f>
        <v>126</v>
      </c>
      <c r="K22" s="290">
        <f t="shared" si="8"/>
        <v>0</v>
      </c>
      <c r="L22" s="290">
        <f t="shared" si="8"/>
        <v>145</v>
      </c>
      <c r="M22" s="290">
        <f t="shared" si="8"/>
        <v>20</v>
      </c>
      <c r="N22" s="290">
        <f t="shared" si="8"/>
        <v>22</v>
      </c>
      <c r="O22" s="290">
        <f t="shared" si="8"/>
        <v>224</v>
      </c>
      <c r="P22" s="290">
        <f t="shared" si="8"/>
        <v>19</v>
      </c>
      <c r="Q22" s="290">
        <f t="shared" si="8"/>
        <v>46</v>
      </c>
      <c r="R22" s="290">
        <f t="shared" si="8"/>
        <v>0</v>
      </c>
      <c r="S22" s="290">
        <f t="shared" si="8"/>
        <v>161</v>
      </c>
      <c r="T22" s="290">
        <f t="shared" si="8"/>
        <v>0</v>
      </c>
      <c r="U22" s="290">
        <f t="shared" si="8"/>
        <v>30</v>
      </c>
      <c r="V22" s="290">
        <f t="shared" si="8"/>
        <v>1</v>
      </c>
      <c r="W22" s="864">
        <f t="shared" si="8"/>
        <v>0</v>
      </c>
      <c r="X22" s="132">
        <f t="shared" si="7"/>
        <v>1030</v>
      </c>
    </row>
    <row r="23" spans="1:24" s="55" customFormat="1" ht="14.1" hidden="1" customHeight="1" thickBot="1" x14ac:dyDescent="0.4">
      <c r="A23" s="4059">
        <v>4</v>
      </c>
      <c r="B23" s="4167" t="s">
        <v>195</v>
      </c>
      <c r="C23" s="4161" t="s">
        <v>241</v>
      </c>
      <c r="D23" s="4169">
        <v>0.25</v>
      </c>
      <c r="E23" s="85" t="s">
        <v>59</v>
      </c>
      <c r="F23" s="1648"/>
      <c r="G23" s="1648"/>
      <c r="H23" s="673"/>
      <c r="I23" s="323" t="e">
        <f>#REF!</f>
        <v>#REF!</v>
      </c>
      <c r="J23" s="45" t="e">
        <f>#REF!</f>
        <v>#REF!</v>
      </c>
      <c r="K23" s="45" t="e">
        <f>#REF!</f>
        <v>#REF!</v>
      </c>
      <c r="L23" s="45" t="e">
        <f>#REF!</f>
        <v>#REF!</v>
      </c>
      <c r="M23" s="45" t="e">
        <f>#REF!</f>
        <v>#REF!</v>
      </c>
      <c r="N23" s="45" t="e">
        <f>#REF!</f>
        <v>#REF!</v>
      </c>
      <c r="O23" s="45" t="e">
        <f>#REF!</f>
        <v>#REF!</v>
      </c>
      <c r="P23" s="45" t="e">
        <f>#REF!</f>
        <v>#REF!</v>
      </c>
      <c r="Q23" s="45" t="e">
        <f>#REF!</f>
        <v>#REF!</v>
      </c>
      <c r="R23" s="45" t="e">
        <f>#REF!</f>
        <v>#REF!</v>
      </c>
      <c r="S23" s="45" t="e">
        <f>#REF!</f>
        <v>#REF!</v>
      </c>
      <c r="T23" s="45" t="e">
        <f>#REF!</f>
        <v>#REF!</v>
      </c>
      <c r="U23" s="45" t="e">
        <f>#REF!</f>
        <v>#REF!</v>
      </c>
      <c r="V23" s="45" t="e">
        <f>#REF!</f>
        <v>#REF!</v>
      </c>
      <c r="W23" s="904" t="e">
        <f>#REF!</f>
        <v>#REF!</v>
      </c>
      <c r="X23" s="132" t="e">
        <f t="shared" si="7"/>
        <v>#REF!</v>
      </c>
    </row>
    <row r="24" spans="1:24" s="55" customFormat="1" ht="14.1" hidden="1" customHeight="1" thickBot="1" x14ac:dyDescent="0.4">
      <c r="A24" s="4060"/>
      <c r="B24" s="4149"/>
      <c r="C24" s="4152"/>
      <c r="D24" s="4170"/>
      <c r="E24" s="84" t="s">
        <v>61</v>
      </c>
      <c r="F24" s="1649"/>
      <c r="G24" s="1649"/>
      <c r="H24" s="674"/>
      <c r="I24" s="98" t="e">
        <f>#REF!</f>
        <v>#REF!</v>
      </c>
      <c r="J24" s="49" t="e">
        <f>#REF!</f>
        <v>#REF!</v>
      </c>
      <c r="K24" s="49" t="e">
        <f>#REF!</f>
        <v>#REF!</v>
      </c>
      <c r="L24" s="49" t="e">
        <f>#REF!</f>
        <v>#REF!</v>
      </c>
      <c r="M24" s="49" t="e">
        <f>#REF!</f>
        <v>#REF!</v>
      </c>
      <c r="N24" s="49" t="e">
        <f>#REF!</f>
        <v>#REF!</v>
      </c>
      <c r="O24" s="49" t="e">
        <f>#REF!</f>
        <v>#REF!</v>
      </c>
      <c r="P24" s="49" t="e">
        <f>#REF!</f>
        <v>#REF!</v>
      </c>
      <c r="Q24" s="49" t="e">
        <f>#REF!</f>
        <v>#REF!</v>
      </c>
      <c r="R24" s="49" t="e">
        <f>#REF!</f>
        <v>#REF!</v>
      </c>
      <c r="S24" s="49" t="e">
        <f>#REF!</f>
        <v>#REF!</v>
      </c>
      <c r="T24" s="49" t="e">
        <f>#REF!</f>
        <v>#REF!</v>
      </c>
      <c r="U24" s="49" t="e">
        <f>#REF!</f>
        <v>#REF!</v>
      </c>
      <c r="V24" s="49" t="e">
        <f>#REF!</f>
        <v>#REF!</v>
      </c>
      <c r="W24" s="900" t="e">
        <f>#REF!</f>
        <v>#REF!</v>
      </c>
      <c r="X24" s="132" t="e">
        <f t="shared" si="7"/>
        <v>#REF!</v>
      </c>
    </row>
    <row r="25" spans="1:24" s="55" customFormat="1" ht="14.1" hidden="1" customHeight="1" thickBot="1" x14ac:dyDescent="0.4">
      <c r="A25" s="4061"/>
      <c r="B25" s="4150"/>
      <c r="C25" s="4168"/>
      <c r="D25" s="4171"/>
      <c r="E25" s="88" t="s">
        <v>43</v>
      </c>
      <c r="F25" s="1650"/>
      <c r="G25" s="1650"/>
      <c r="H25" s="675"/>
      <c r="I25" s="325" t="e">
        <f>SUM(I23:I24)</f>
        <v>#REF!</v>
      </c>
      <c r="J25" s="134" t="e">
        <f t="shared" ref="J25:W25" si="9">SUM(J23:J24)</f>
        <v>#REF!</v>
      </c>
      <c r="K25" s="134" t="e">
        <f t="shared" si="9"/>
        <v>#REF!</v>
      </c>
      <c r="L25" s="134" t="e">
        <f t="shared" si="9"/>
        <v>#REF!</v>
      </c>
      <c r="M25" s="134" t="e">
        <f t="shared" si="9"/>
        <v>#REF!</v>
      </c>
      <c r="N25" s="134" t="e">
        <f t="shared" si="9"/>
        <v>#REF!</v>
      </c>
      <c r="O25" s="134" t="e">
        <f t="shared" si="9"/>
        <v>#REF!</v>
      </c>
      <c r="P25" s="134" t="e">
        <f t="shared" si="9"/>
        <v>#REF!</v>
      </c>
      <c r="Q25" s="134" t="e">
        <f t="shared" si="9"/>
        <v>#REF!</v>
      </c>
      <c r="R25" s="134" t="e">
        <f t="shared" si="9"/>
        <v>#REF!</v>
      </c>
      <c r="S25" s="134" t="e">
        <f t="shared" si="9"/>
        <v>#REF!</v>
      </c>
      <c r="T25" s="134" t="e">
        <f t="shared" si="9"/>
        <v>#REF!</v>
      </c>
      <c r="U25" s="134" t="e">
        <f t="shared" si="9"/>
        <v>#REF!</v>
      </c>
      <c r="V25" s="134" t="e">
        <f t="shared" si="9"/>
        <v>#REF!</v>
      </c>
      <c r="W25" s="906" t="e">
        <f t="shared" si="9"/>
        <v>#REF!</v>
      </c>
      <c r="X25" s="132" t="e">
        <f t="shared" si="7"/>
        <v>#REF!</v>
      </c>
    </row>
    <row r="26" spans="1:24" s="55" customFormat="1" ht="14.1" hidden="1" customHeight="1" thickBot="1" x14ac:dyDescent="0.4">
      <c r="A26" s="4060">
        <v>5</v>
      </c>
      <c r="B26" s="4149" t="s">
        <v>132</v>
      </c>
      <c r="C26" s="4151" t="s">
        <v>241</v>
      </c>
      <c r="D26" s="4058">
        <v>0.5</v>
      </c>
      <c r="E26" s="1393" t="s">
        <v>59</v>
      </c>
      <c r="F26" s="877"/>
      <c r="G26" s="877"/>
      <c r="H26" s="895"/>
      <c r="I26" s="44" t="e">
        <f>#REF!</f>
        <v>#REF!</v>
      </c>
      <c r="J26" s="45" t="e">
        <f>#REF!</f>
        <v>#REF!</v>
      </c>
      <c r="K26" s="45" t="e">
        <f>#REF!</f>
        <v>#REF!</v>
      </c>
      <c r="L26" s="45" t="e">
        <f>#REF!</f>
        <v>#REF!</v>
      </c>
      <c r="M26" s="45" t="e">
        <f>#REF!</f>
        <v>#REF!</v>
      </c>
      <c r="N26" s="45" t="e">
        <f>#REF!</f>
        <v>#REF!</v>
      </c>
      <c r="O26" s="45" t="e">
        <f>#REF!</f>
        <v>#REF!</v>
      </c>
      <c r="P26" s="45" t="e">
        <f>#REF!</f>
        <v>#REF!</v>
      </c>
      <c r="Q26" s="45" t="e">
        <f>#REF!</f>
        <v>#REF!</v>
      </c>
      <c r="R26" s="45" t="e">
        <f>#REF!</f>
        <v>#REF!</v>
      </c>
      <c r="S26" s="45" t="e">
        <f>#REF!</f>
        <v>#REF!</v>
      </c>
      <c r="T26" s="45" t="e">
        <f>#REF!</f>
        <v>#REF!</v>
      </c>
      <c r="U26" s="45" t="e">
        <f>#REF!</f>
        <v>#REF!</v>
      </c>
      <c r="V26" s="45" t="e">
        <f>#REF!</f>
        <v>#REF!</v>
      </c>
      <c r="W26" s="904" t="e">
        <f>#REF!</f>
        <v>#REF!</v>
      </c>
      <c r="X26" s="132" t="e">
        <f t="shared" si="7"/>
        <v>#REF!</v>
      </c>
    </row>
    <row r="27" spans="1:24" s="55" customFormat="1" ht="14.1" hidden="1" customHeight="1" thickBot="1" x14ac:dyDescent="0.4">
      <c r="A27" s="4060"/>
      <c r="B27" s="4149"/>
      <c r="C27" s="4152"/>
      <c r="D27" s="4058"/>
      <c r="E27" s="84" t="s">
        <v>61</v>
      </c>
      <c r="F27" s="1649"/>
      <c r="G27" s="1649"/>
      <c r="H27" s="57"/>
      <c r="I27" s="48" t="e">
        <f>#REF!</f>
        <v>#REF!</v>
      </c>
      <c r="J27" s="49" t="e">
        <f>#REF!</f>
        <v>#REF!</v>
      </c>
      <c r="K27" s="49" t="e">
        <f>#REF!</f>
        <v>#REF!</v>
      </c>
      <c r="L27" s="49" t="e">
        <f>#REF!</f>
        <v>#REF!</v>
      </c>
      <c r="M27" s="49" t="e">
        <f>#REF!</f>
        <v>#REF!</v>
      </c>
      <c r="N27" s="49" t="e">
        <f>#REF!</f>
        <v>#REF!</v>
      </c>
      <c r="O27" s="49" t="e">
        <f>#REF!</f>
        <v>#REF!</v>
      </c>
      <c r="P27" s="49" t="e">
        <f>#REF!</f>
        <v>#REF!</v>
      </c>
      <c r="Q27" s="49" t="e">
        <f>#REF!</f>
        <v>#REF!</v>
      </c>
      <c r="R27" s="49" t="e">
        <f>#REF!</f>
        <v>#REF!</v>
      </c>
      <c r="S27" s="49" t="e">
        <f>#REF!</f>
        <v>#REF!</v>
      </c>
      <c r="T27" s="49" t="e">
        <f>#REF!</f>
        <v>#REF!</v>
      </c>
      <c r="U27" s="49" t="e">
        <f>#REF!</f>
        <v>#REF!</v>
      </c>
      <c r="V27" s="49" t="e">
        <f>#REF!</f>
        <v>#REF!</v>
      </c>
      <c r="W27" s="900" t="e">
        <f>#REF!</f>
        <v>#REF!</v>
      </c>
      <c r="X27" s="132" t="e">
        <f t="shared" si="7"/>
        <v>#REF!</v>
      </c>
    </row>
    <row r="28" spans="1:24" s="55" customFormat="1" ht="19.5" hidden="1" customHeight="1" thickBot="1" x14ac:dyDescent="0.4">
      <c r="A28" s="4061"/>
      <c r="B28" s="4150"/>
      <c r="C28" s="4153"/>
      <c r="D28" s="4154"/>
      <c r="E28" s="268" t="s">
        <v>43</v>
      </c>
      <c r="F28" s="894"/>
      <c r="G28" s="894"/>
      <c r="H28" s="327"/>
      <c r="I28" s="51" t="e">
        <f>SUM(I26:I27)</f>
        <v>#REF!</v>
      </c>
      <c r="J28" s="52" t="e">
        <f t="shared" ref="J28:W28" si="10">SUM(J26:J27)</f>
        <v>#REF!</v>
      </c>
      <c r="K28" s="52" t="e">
        <f t="shared" si="10"/>
        <v>#REF!</v>
      </c>
      <c r="L28" s="52" t="e">
        <f t="shared" si="10"/>
        <v>#REF!</v>
      </c>
      <c r="M28" s="52" t="e">
        <f t="shared" si="10"/>
        <v>#REF!</v>
      </c>
      <c r="N28" s="52" t="e">
        <f t="shared" si="10"/>
        <v>#REF!</v>
      </c>
      <c r="O28" s="52" t="e">
        <f t="shared" si="10"/>
        <v>#REF!</v>
      </c>
      <c r="P28" s="52" t="e">
        <f t="shared" si="10"/>
        <v>#REF!</v>
      </c>
      <c r="Q28" s="52" t="e">
        <f t="shared" si="10"/>
        <v>#REF!</v>
      </c>
      <c r="R28" s="52" t="e">
        <f t="shared" si="10"/>
        <v>#REF!</v>
      </c>
      <c r="S28" s="52" t="e">
        <f t="shared" si="10"/>
        <v>#REF!</v>
      </c>
      <c r="T28" s="52" t="e">
        <f t="shared" si="10"/>
        <v>#REF!</v>
      </c>
      <c r="U28" s="52" t="e">
        <f t="shared" si="10"/>
        <v>#REF!</v>
      </c>
      <c r="V28" s="52" t="e">
        <f t="shared" si="10"/>
        <v>#REF!</v>
      </c>
      <c r="W28" s="905" t="e">
        <f t="shared" si="10"/>
        <v>#REF!</v>
      </c>
      <c r="X28" s="132" t="e">
        <f t="shared" si="7"/>
        <v>#REF!</v>
      </c>
    </row>
    <row r="29" spans="1:24" s="46" customFormat="1" ht="14.1" customHeight="1" x14ac:dyDescent="0.35">
      <c r="A29" s="4155">
        <v>6</v>
      </c>
      <c r="B29" s="4158" t="s">
        <v>320</v>
      </c>
      <c r="C29" s="4161" t="s">
        <v>321</v>
      </c>
      <c r="D29" s="4162">
        <v>1</v>
      </c>
      <c r="E29" s="866" t="s">
        <v>59</v>
      </c>
      <c r="F29" s="867"/>
      <c r="G29" s="867"/>
      <c r="H29" s="868"/>
      <c r="I29" s="914">
        <f>'Корнієнко В.В.'!K35</f>
        <v>180</v>
      </c>
      <c r="J29" s="1718">
        <f>'Корнієнко В.В.'!L35</f>
        <v>0</v>
      </c>
      <c r="K29" s="1718">
        <f>'Корнієнко В.В.'!M35</f>
        <v>0</v>
      </c>
      <c r="L29" s="1718">
        <f>'Корнієнко В.В.'!N35</f>
        <v>91</v>
      </c>
      <c r="M29" s="1718">
        <f>'Корнієнко В.В.'!O35</f>
        <v>16</v>
      </c>
      <c r="N29" s="1718">
        <f>'Корнієнко В.В.'!P35</f>
        <v>8</v>
      </c>
      <c r="O29" s="1718">
        <f>'Корнієнко В.В.'!Q35</f>
        <v>52</v>
      </c>
      <c r="P29" s="1718">
        <f>'Корнієнко В.В.'!R35</f>
        <v>0</v>
      </c>
      <c r="Q29" s="1718">
        <f>'Корнієнко В.В.'!S35</f>
        <v>15</v>
      </c>
      <c r="R29" s="1718">
        <f>'Корнієнко В.В.'!T35</f>
        <v>0</v>
      </c>
      <c r="S29" s="1718">
        <f>'Корнієнко В.В.'!U35</f>
        <v>40</v>
      </c>
      <c r="T29" s="1718">
        <f>'Корнієнко В.В.'!V35</f>
        <v>0</v>
      </c>
      <c r="U29" s="1718">
        <f>'Корнієнко В.В.'!W35</f>
        <v>0</v>
      </c>
      <c r="V29" s="1718">
        <f>'Корнієнко В.В.'!X35</f>
        <v>0</v>
      </c>
      <c r="W29" s="1719">
        <f>'Корнієнко В.В.'!Y35</f>
        <v>0</v>
      </c>
      <c r="X29" s="100">
        <f t="shared" si="7"/>
        <v>402</v>
      </c>
    </row>
    <row r="30" spans="1:24" s="46" customFormat="1" ht="14.1" customHeight="1" x14ac:dyDescent="0.35">
      <c r="A30" s="4156"/>
      <c r="B30" s="4159"/>
      <c r="C30" s="4152"/>
      <c r="D30" s="4163"/>
      <c r="E30" s="869" t="s">
        <v>61</v>
      </c>
      <c r="F30" s="870"/>
      <c r="G30" s="870"/>
      <c r="H30" s="871"/>
      <c r="I30" s="889">
        <f>'Корнієнко В.В.'!K67</f>
        <v>84</v>
      </c>
      <c r="J30" s="872">
        <f>'Корнієнко В.В.'!L67</f>
        <v>4</v>
      </c>
      <c r="K30" s="872">
        <f>'Корнієнко В.В.'!M67</f>
        <v>0</v>
      </c>
      <c r="L30" s="872">
        <f>'Корнієнко В.В.'!N67</f>
        <v>33</v>
      </c>
      <c r="M30" s="872">
        <f>'Корнієнко В.В.'!O67</f>
        <v>9</v>
      </c>
      <c r="N30" s="872">
        <f>'Корнієнко В.В.'!P67</f>
        <v>10</v>
      </c>
      <c r="O30" s="872">
        <f>'Корнієнко В.В.'!Q67</f>
        <v>9</v>
      </c>
      <c r="P30" s="872">
        <f>'Корнієнко В.В.'!R67</f>
        <v>7</v>
      </c>
      <c r="Q30" s="872">
        <f>'Корнієнко В.В.'!S67</f>
        <v>6</v>
      </c>
      <c r="R30" s="872">
        <f>'Корнієнко В.В.'!T67</f>
        <v>0</v>
      </c>
      <c r="S30" s="872">
        <f>'Корнієнко В.В.'!U67</f>
        <v>17</v>
      </c>
      <c r="T30" s="872">
        <f>'Корнієнко В.В.'!V67</f>
        <v>0</v>
      </c>
      <c r="U30" s="872">
        <f>'Корнієнко В.В.'!W67</f>
        <v>15</v>
      </c>
      <c r="V30" s="872">
        <f>'Корнієнко В.В.'!X67</f>
        <v>0</v>
      </c>
      <c r="W30" s="1013">
        <f>'Корнієнко В.В.'!Y67</f>
        <v>0</v>
      </c>
      <c r="X30" s="1529">
        <f t="shared" si="7"/>
        <v>194</v>
      </c>
    </row>
    <row r="31" spans="1:24" s="46" customFormat="1" ht="21" customHeight="1" thickBot="1" x14ac:dyDescent="0.4">
      <c r="A31" s="4157"/>
      <c r="B31" s="4160"/>
      <c r="C31" s="4153"/>
      <c r="D31" s="4164"/>
      <c r="E31" s="873" t="s">
        <v>43</v>
      </c>
      <c r="F31" s="874"/>
      <c r="G31" s="874"/>
      <c r="H31" s="875"/>
      <c r="I31" s="917">
        <f>SUM(I29:I30)</f>
        <v>264</v>
      </c>
      <c r="J31" s="1014">
        <f t="shared" ref="J31:W31" si="11">SUM(J29:J30)</f>
        <v>4</v>
      </c>
      <c r="K31" s="1014">
        <f t="shared" si="11"/>
        <v>0</v>
      </c>
      <c r="L31" s="1014">
        <f t="shared" si="11"/>
        <v>124</v>
      </c>
      <c r="M31" s="1014">
        <f t="shared" si="11"/>
        <v>25</v>
      </c>
      <c r="N31" s="1014">
        <f t="shared" si="11"/>
        <v>18</v>
      </c>
      <c r="O31" s="1014">
        <f t="shared" si="11"/>
        <v>61</v>
      </c>
      <c r="P31" s="1014">
        <f t="shared" si="11"/>
        <v>7</v>
      </c>
      <c r="Q31" s="1014">
        <f t="shared" si="11"/>
        <v>21</v>
      </c>
      <c r="R31" s="1014">
        <f t="shared" si="11"/>
        <v>0</v>
      </c>
      <c r="S31" s="1014">
        <f t="shared" si="11"/>
        <v>57</v>
      </c>
      <c r="T31" s="1014">
        <f t="shared" si="11"/>
        <v>0</v>
      </c>
      <c r="U31" s="1014">
        <f t="shared" si="11"/>
        <v>15</v>
      </c>
      <c r="V31" s="1014">
        <f t="shared" si="11"/>
        <v>0</v>
      </c>
      <c r="W31" s="901">
        <f t="shared" si="11"/>
        <v>0</v>
      </c>
      <c r="X31" s="1530">
        <f t="shared" si="7"/>
        <v>596</v>
      </c>
    </row>
    <row r="32" spans="1:24" s="55" customFormat="1" ht="15" hidden="1" customHeight="1" x14ac:dyDescent="0.35">
      <c r="A32" s="4144"/>
      <c r="B32" s="4069" t="s">
        <v>45</v>
      </c>
      <c r="C32" s="4069"/>
      <c r="D32" s="4145">
        <v>1</v>
      </c>
      <c r="E32" s="693" t="s">
        <v>60</v>
      </c>
      <c r="F32" s="1648"/>
      <c r="G32" s="1648"/>
      <c r="H32" s="673"/>
      <c r="I32" s="185" t="e">
        <f>I26+I29+I23</f>
        <v>#REF!</v>
      </c>
      <c r="J32" s="324" t="e">
        <f t="shared" ref="J32:W32" si="12">J26+J29+J23</f>
        <v>#REF!</v>
      </c>
      <c r="K32" s="324" t="e">
        <f t="shared" si="12"/>
        <v>#REF!</v>
      </c>
      <c r="L32" s="324" t="e">
        <f t="shared" si="12"/>
        <v>#REF!</v>
      </c>
      <c r="M32" s="324" t="e">
        <f t="shared" si="12"/>
        <v>#REF!</v>
      </c>
      <c r="N32" s="324" t="e">
        <f t="shared" si="12"/>
        <v>#REF!</v>
      </c>
      <c r="O32" s="324" t="e">
        <f t="shared" si="12"/>
        <v>#REF!</v>
      </c>
      <c r="P32" s="324" t="e">
        <f t="shared" si="12"/>
        <v>#REF!</v>
      </c>
      <c r="Q32" s="324" t="e">
        <f t="shared" si="12"/>
        <v>#REF!</v>
      </c>
      <c r="R32" s="324" t="e">
        <f t="shared" si="12"/>
        <v>#REF!</v>
      </c>
      <c r="S32" s="324" t="e">
        <f t="shared" si="12"/>
        <v>#REF!</v>
      </c>
      <c r="T32" s="324" t="e">
        <f t="shared" si="12"/>
        <v>#REF!</v>
      </c>
      <c r="U32" s="324" t="e">
        <f t="shared" si="12"/>
        <v>#REF!</v>
      </c>
      <c r="V32" s="324" t="e">
        <f t="shared" si="12"/>
        <v>#REF!</v>
      </c>
      <c r="W32" s="132" t="e">
        <f t="shared" si="12"/>
        <v>#REF!</v>
      </c>
      <c r="X32" s="1528" t="e">
        <f t="shared" si="7"/>
        <v>#REF!</v>
      </c>
    </row>
    <row r="33" spans="1:309" s="55" customFormat="1" ht="15" hidden="1" customHeight="1" x14ac:dyDescent="0.35">
      <c r="A33" s="4090"/>
      <c r="B33" s="4072"/>
      <c r="C33" s="4072"/>
      <c r="D33" s="4146"/>
      <c r="E33" s="288" t="s">
        <v>62</v>
      </c>
      <c r="F33" s="1649"/>
      <c r="G33" s="1649"/>
      <c r="H33" s="674"/>
      <c r="I33" s="422" t="e">
        <f>I24+I27+I30</f>
        <v>#REF!</v>
      </c>
      <c r="J33" s="692" t="e">
        <f t="shared" ref="J33:W33" si="13">J24+J27+J30</f>
        <v>#REF!</v>
      </c>
      <c r="K33" s="692" t="e">
        <f t="shared" si="13"/>
        <v>#REF!</v>
      </c>
      <c r="L33" s="692" t="e">
        <f t="shared" si="13"/>
        <v>#REF!</v>
      </c>
      <c r="M33" s="692" t="e">
        <f t="shared" si="13"/>
        <v>#REF!</v>
      </c>
      <c r="N33" s="692" t="e">
        <f t="shared" si="13"/>
        <v>#REF!</v>
      </c>
      <c r="O33" s="692" t="e">
        <f t="shared" si="13"/>
        <v>#REF!</v>
      </c>
      <c r="P33" s="692" t="e">
        <f t="shared" si="13"/>
        <v>#REF!</v>
      </c>
      <c r="Q33" s="692" t="e">
        <f t="shared" si="13"/>
        <v>#REF!</v>
      </c>
      <c r="R33" s="692" t="e">
        <f t="shared" si="13"/>
        <v>#REF!</v>
      </c>
      <c r="S33" s="692" t="e">
        <f t="shared" si="13"/>
        <v>#REF!</v>
      </c>
      <c r="T33" s="692" t="e">
        <f t="shared" si="13"/>
        <v>#REF!</v>
      </c>
      <c r="U33" s="692" t="e">
        <f t="shared" si="13"/>
        <v>#REF!</v>
      </c>
      <c r="V33" s="692" t="e">
        <f t="shared" si="13"/>
        <v>#REF!</v>
      </c>
      <c r="W33" s="879" t="e">
        <f t="shared" si="13"/>
        <v>#REF!</v>
      </c>
      <c r="X33" s="743" t="e">
        <f t="shared" si="7"/>
        <v>#REF!</v>
      </c>
    </row>
    <row r="34" spans="1:309" s="55" customFormat="1" ht="20.25" hidden="1" customHeight="1" thickBot="1" x14ac:dyDescent="0.4">
      <c r="A34" s="4091"/>
      <c r="B34" s="4075"/>
      <c r="C34" s="4075"/>
      <c r="D34" s="4147"/>
      <c r="E34" s="289" t="s">
        <v>43</v>
      </c>
      <c r="F34" s="1650"/>
      <c r="G34" s="1650"/>
      <c r="H34" s="675"/>
      <c r="I34" s="59" t="e">
        <f>SUM(I32:I33)</f>
        <v>#REF!</v>
      </c>
      <c r="J34" s="290" t="e">
        <f t="shared" ref="J34:X34" si="14">SUM(J32:J33)</f>
        <v>#REF!</v>
      </c>
      <c r="K34" s="290" t="e">
        <f t="shared" si="14"/>
        <v>#REF!</v>
      </c>
      <c r="L34" s="290" t="e">
        <f t="shared" si="14"/>
        <v>#REF!</v>
      </c>
      <c r="M34" s="290" t="e">
        <f t="shared" si="14"/>
        <v>#REF!</v>
      </c>
      <c r="N34" s="290" t="e">
        <f t="shared" si="14"/>
        <v>#REF!</v>
      </c>
      <c r="O34" s="290" t="e">
        <f t="shared" si="14"/>
        <v>#REF!</v>
      </c>
      <c r="P34" s="290" t="e">
        <f t="shared" si="14"/>
        <v>#REF!</v>
      </c>
      <c r="Q34" s="290" t="e">
        <f t="shared" si="14"/>
        <v>#REF!</v>
      </c>
      <c r="R34" s="290" t="e">
        <f t="shared" si="14"/>
        <v>#REF!</v>
      </c>
      <c r="S34" s="290" t="e">
        <f t="shared" si="14"/>
        <v>#REF!</v>
      </c>
      <c r="T34" s="290" t="e">
        <f t="shared" si="14"/>
        <v>#REF!</v>
      </c>
      <c r="U34" s="290" t="e">
        <f t="shared" si="14"/>
        <v>#REF!</v>
      </c>
      <c r="V34" s="290" t="e">
        <f t="shared" si="14"/>
        <v>#REF!</v>
      </c>
      <c r="W34" s="864" t="e">
        <f t="shared" si="14"/>
        <v>#REF!</v>
      </c>
      <c r="X34" s="101" t="e">
        <f t="shared" si="14"/>
        <v>#REF!</v>
      </c>
    </row>
    <row r="35" spans="1:309" s="55" customFormat="1" ht="14.1" hidden="1" customHeight="1" x14ac:dyDescent="0.35">
      <c r="A35" s="1644"/>
      <c r="B35" s="4095"/>
      <c r="C35" s="4096"/>
      <c r="D35" s="4098"/>
      <c r="E35" s="681" t="s">
        <v>59</v>
      </c>
      <c r="F35" s="1643"/>
      <c r="G35" s="1643"/>
      <c r="H35" s="684"/>
      <c r="I35" s="683"/>
      <c r="J35" s="683"/>
      <c r="K35" s="683"/>
      <c r="L35" s="683"/>
      <c r="M35" s="683"/>
      <c r="N35" s="683"/>
      <c r="O35" s="683"/>
      <c r="P35" s="683"/>
      <c r="Q35" s="683"/>
      <c r="R35" s="683"/>
      <c r="S35" s="683"/>
      <c r="T35" s="683"/>
      <c r="U35" s="683"/>
      <c r="V35" s="683"/>
      <c r="W35" s="683"/>
      <c r="X35" s="683">
        <f t="shared" ref="X35:X88" si="15">SUM(I35:W35)</f>
        <v>0</v>
      </c>
    </row>
    <row r="36" spans="1:309" s="55" customFormat="1" ht="14.1" hidden="1" customHeight="1" x14ac:dyDescent="0.35">
      <c r="A36" s="1644"/>
      <c r="B36" s="4148"/>
      <c r="C36" s="4097"/>
      <c r="D36" s="4098"/>
      <c r="E36" s="681" t="s">
        <v>61</v>
      </c>
      <c r="F36" s="1643"/>
      <c r="G36" s="1643"/>
      <c r="H36" s="684"/>
      <c r="I36" s="683"/>
      <c r="J36" s="683"/>
      <c r="K36" s="683"/>
      <c r="L36" s="683"/>
      <c r="M36" s="683"/>
      <c r="N36" s="683"/>
      <c r="O36" s="683"/>
      <c r="P36" s="683"/>
      <c r="Q36" s="683"/>
      <c r="R36" s="683"/>
      <c r="S36" s="683"/>
      <c r="T36" s="683"/>
      <c r="U36" s="683"/>
      <c r="V36" s="683"/>
      <c r="W36" s="683"/>
      <c r="X36" s="683">
        <f t="shared" si="15"/>
        <v>0</v>
      </c>
    </row>
    <row r="37" spans="1:309" s="55" customFormat="1" ht="14.1" hidden="1" customHeight="1" thickBot="1" x14ac:dyDescent="0.4">
      <c r="A37" s="1644"/>
      <c r="B37" s="4148"/>
      <c r="C37" s="4097"/>
      <c r="D37" s="4098"/>
      <c r="E37" s="1645" t="s">
        <v>43</v>
      </c>
      <c r="F37" s="1643"/>
      <c r="G37" s="1643"/>
      <c r="H37" s="684"/>
      <c r="I37" s="683"/>
      <c r="J37" s="683"/>
      <c r="K37" s="683"/>
      <c r="L37" s="683"/>
      <c r="M37" s="683"/>
      <c r="N37" s="683"/>
      <c r="O37" s="683"/>
      <c r="P37" s="683"/>
      <c r="Q37" s="683"/>
      <c r="R37" s="683"/>
      <c r="S37" s="683"/>
      <c r="T37" s="683"/>
      <c r="U37" s="683"/>
      <c r="V37" s="683"/>
      <c r="W37" s="683"/>
      <c r="X37" s="478">
        <f t="shared" si="15"/>
        <v>0</v>
      </c>
    </row>
    <row r="38" spans="1:309" s="317" customFormat="1" ht="14.1" customHeight="1" x14ac:dyDescent="0.35">
      <c r="A38" s="4087">
        <v>7</v>
      </c>
      <c r="B38" s="4100" t="s">
        <v>131</v>
      </c>
      <c r="C38" s="4100" t="s">
        <v>84</v>
      </c>
      <c r="D38" s="4141">
        <v>1</v>
      </c>
      <c r="E38" s="453" t="s">
        <v>59</v>
      </c>
      <c r="F38" s="1108"/>
      <c r="G38" s="694"/>
      <c r="H38" s="698"/>
      <c r="I38" s="696">
        <f>'Донець О.І. '!K35</f>
        <v>84</v>
      </c>
      <c r="J38" s="451">
        <f>'Донець О.І. '!L35</f>
        <v>86</v>
      </c>
      <c r="K38" s="451">
        <f>'Донець О.І. '!M35</f>
        <v>0</v>
      </c>
      <c r="L38" s="451">
        <f>'Донець О.І. '!N35</f>
        <v>104</v>
      </c>
      <c r="M38" s="451">
        <f>'Донець О.І. '!O35</f>
        <v>18</v>
      </c>
      <c r="N38" s="1315">
        <f>'Донець О.І. '!P35</f>
        <v>4</v>
      </c>
      <c r="O38" s="451">
        <f>'Донець О.І. '!Q35</f>
        <v>53</v>
      </c>
      <c r="P38" s="451">
        <f>'Донець О.І. '!R35</f>
        <v>0</v>
      </c>
      <c r="Q38" s="451">
        <f>'Донець О.І. '!S35</f>
        <v>15</v>
      </c>
      <c r="R38" s="451">
        <f>'Донець О.І. '!T35</f>
        <v>0</v>
      </c>
      <c r="S38" s="451">
        <f>'Донець О.І. '!U35</f>
        <v>48</v>
      </c>
      <c r="T38" s="451">
        <f>'Донець О.І. '!V35</f>
        <v>0</v>
      </c>
      <c r="U38" s="451">
        <f>'Донець О.І. '!W35</f>
        <v>0</v>
      </c>
      <c r="V38" s="451">
        <f>'Донець О.І. '!X35</f>
        <v>0</v>
      </c>
      <c r="W38" s="744">
        <f>'Донець О.І. '!Y35</f>
        <v>0</v>
      </c>
      <c r="X38" s="739">
        <f t="shared" si="15"/>
        <v>412</v>
      </c>
      <c r="Y38" s="687"/>
      <c r="Z38" s="687"/>
      <c r="AA38" s="687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</row>
    <row r="39" spans="1:309" s="317" customFormat="1" ht="14.1" customHeight="1" x14ac:dyDescent="0.35">
      <c r="A39" s="4088"/>
      <c r="B39" s="4101"/>
      <c r="C39" s="4101"/>
      <c r="D39" s="4142"/>
      <c r="E39" s="454" t="s">
        <v>62</v>
      </c>
      <c r="F39" s="1109"/>
      <c r="G39" s="448"/>
      <c r="H39" s="699"/>
      <c r="I39" s="477">
        <f>'Донець О.І. '!K68</f>
        <v>52</v>
      </c>
      <c r="J39" s="450">
        <f>'Донець О.І. '!L68</f>
        <v>16</v>
      </c>
      <c r="K39" s="450">
        <f>'Донець О.І. '!M68</f>
        <v>0</v>
      </c>
      <c r="L39" s="450">
        <f>'Донець О.І. '!N68</f>
        <v>48</v>
      </c>
      <c r="M39" s="450">
        <f>'Донець О.І. '!O68</f>
        <v>5</v>
      </c>
      <c r="N39" s="1316">
        <f>'Донець О.І. '!P68</f>
        <v>0</v>
      </c>
      <c r="O39" s="450">
        <f>'Донець О.І. '!Q68</f>
        <v>6</v>
      </c>
      <c r="P39" s="450">
        <f>'Донець О.І. '!R68</f>
        <v>0</v>
      </c>
      <c r="Q39" s="450">
        <f>'Донець О.І. '!S68</f>
        <v>4</v>
      </c>
      <c r="R39" s="450">
        <f>'Донець О.І. '!T68</f>
        <v>0</v>
      </c>
      <c r="S39" s="450">
        <f>'Донець О.І. '!U68</f>
        <v>26</v>
      </c>
      <c r="T39" s="450">
        <f>'Донець О.І. '!V68</f>
        <v>0</v>
      </c>
      <c r="U39" s="450">
        <f>'Донець О.І. '!W68</f>
        <v>21</v>
      </c>
      <c r="V39" s="450">
        <f>'Донець О.І. '!X68</f>
        <v>0</v>
      </c>
      <c r="W39" s="745">
        <f>'Донець О.І. '!Y68</f>
        <v>0</v>
      </c>
      <c r="X39" s="750">
        <f t="shared" si="15"/>
        <v>178</v>
      </c>
      <c r="Y39" s="688"/>
      <c r="Z39" s="688"/>
      <c r="AA39" s="688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  <c r="CE39" s="46"/>
      <c r="CF39" s="46"/>
      <c r="CG39" s="46"/>
      <c r="CH39" s="46"/>
      <c r="CI39" s="46"/>
      <c r="CJ39" s="46"/>
      <c r="CK39" s="46"/>
      <c r="CL39" s="46"/>
      <c r="CM39" s="46"/>
      <c r="CN39" s="46"/>
      <c r="CO39" s="46"/>
      <c r="CP39" s="46"/>
      <c r="CQ39" s="46"/>
      <c r="CR39" s="46"/>
      <c r="CS39" s="46"/>
      <c r="CT39" s="46"/>
      <c r="CU39" s="46"/>
      <c r="CV39" s="46"/>
      <c r="CW39" s="46"/>
      <c r="CX39" s="46"/>
      <c r="CY39" s="46"/>
      <c r="CZ39" s="46"/>
      <c r="DA39" s="46"/>
      <c r="DB39" s="46"/>
      <c r="DC39" s="46"/>
      <c r="DD39" s="46"/>
      <c r="DE39" s="46"/>
      <c r="DF39" s="46"/>
      <c r="DG39" s="46"/>
      <c r="DH39" s="46"/>
      <c r="DI39" s="46"/>
      <c r="DJ39" s="46"/>
      <c r="DK39" s="46"/>
      <c r="DL39" s="46"/>
      <c r="DM39" s="46"/>
      <c r="DN39" s="46"/>
      <c r="DO39" s="46"/>
      <c r="DP39" s="46"/>
      <c r="DQ39" s="46"/>
      <c r="DR39" s="46"/>
      <c r="DS39" s="46"/>
      <c r="DT39" s="46"/>
      <c r="DU39" s="46"/>
      <c r="DV39" s="46"/>
      <c r="DW39" s="46"/>
      <c r="DX39" s="46"/>
      <c r="DY39" s="46"/>
      <c r="DZ39" s="46"/>
      <c r="EA39" s="46"/>
      <c r="EB39" s="46"/>
      <c r="EC39" s="46"/>
      <c r="ED39" s="46"/>
      <c r="EE39" s="46"/>
      <c r="EF39" s="46"/>
      <c r="EG39" s="46"/>
      <c r="EH39" s="46"/>
      <c r="EI39" s="46"/>
      <c r="EJ39" s="46"/>
      <c r="EK39" s="46"/>
      <c r="EL39" s="46"/>
      <c r="EM39" s="46"/>
      <c r="EN39" s="46"/>
      <c r="EO39" s="46"/>
      <c r="EP39" s="46"/>
      <c r="EQ39" s="46"/>
      <c r="ER39" s="46"/>
      <c r="ES39" s="46"/>
      <c r="ET39" s="46"/>
      <c r="EU39" s="46"/>
      <c r="EV39" s="46"/>
      <c r="EW39" s="46"/>
      <c r="EX39" s="46"/>
      <c r="EY39" s="46"/>
      <c r="EZ39" s="46"/>
      <c r="FA39" s="46"/>
      <c r="FB39" s="46"/>
      <c r="FC39" s="46"/>
      <c r="FD39" s="46"/>
      <c r="FE39" s="46"/>
      <c r="FF39" s="46"/>
      <c r="FG39" s="46"/>
      <c r="FH39" s="46"/>
      <c r="FI39" s="46"/>
      <c r="FJ39" s="46"/>
      <c r="FK39" s="46"/>
      <c r="FL39" s="46"/>
      <c r="FM39" s="46"/>
      <c r="FN39" s="46"/>
      <c r="FO39" s="46"/>
      <c r="FP39" s="46"/>
      <c r="FQ39" s="46"/>
      <c r="FR39" s="46"/>
      <c r="FS39" s="46"/>
      <c r="FT39" s="46"/>
      <c r="FU39" s="46"/>
      <c r="FV39" s="46"/>
      <c r="FW39" s="46"/>
      <c r="FX39" s="46"/>
      <c r="FY39" s="46"/>
      <c r="FZ39" s="46"/>
      <c r="GA39" s="46"/>
      <c r="GB39" s="46"/>
      <c r="GC39" s="46"/>
      <c r="GD39" s="46"/>
      <c r="GE39" s="46"/>
      <c r="GF39" s="46"/>
      <c r="GG39" s="46"/>
      <c r="GH39" s="46"/>
      <c r="GI39" s="46"/>
      <c r="GJ39" s="46"/>
      <c r="GK39" s="46"/>
      <c r="GL39" s="46"/>
      <c r="GM39" s="46"/>
      <c r="GN39" s="46"/>
      <c r="GO39" s="46"/>
      <c r="GP39" s="46"/>
      <c r="GQ39" s="46"/>
      <c r="GR39" s="46"/>
      <c r="GS39" s="46"/>
      <c r="GT39" s="46"/>
      <c r="GU39" s="46"/>
      <c r="GV39" s="46"/>
      <c r="GW39" s="46"/>
      <c r="GX39" s="46"/>
      <c r="GY39" s="46"/>
      <c r="GZ39" s="46"/>
      <c r="HA39" s="46"/>
      <c r="HB39" s="46"/>
      <c r="HC39" s="46"/>
      <c r="HD39" s="46"/>
      <c r="HE39" s="46"/>
      <c r="HF39" s="46"/>
      <c r="HG39" s="46"/>
      <c r="HH39" s="46"/>
      <c r="HI39" s="46"/>
      <c r="HJ39" s="46"/>
      <c r="HK39" s="46"/>
      <c r="HL39" s="46"/>
      <c r="HM39" s="46"/>
      <c r="HN39" s="46"/>
      <c r="HO39" s="46"/>
      <c r="HP39" s="46"/>
      <c r="HQ39" s="46"/>
      <c r="HR39" s="46"/>
      <c r="HS39" s="46"/>
      <c r="HT39" s="46"/>
      <c r="HU39" s="46"/>
      <c r="HV39" s="46"/>
      <c r="HW39" s="46"/>
      <c r="HX39" s="46"/>
      <c r="HY39" s="46"/>
      <c r="HZ39" s="46"/>
      <c r="IA39" s="46"/>
      <c r="IB39" s="46"/>
      <c r="IC39" s="46"/>
      <c r="ID39" s="46"/>
      <c r="IE39" s="46"/>
      <c r="IF39" s="46"/>
      <c r="IG39" s="46"/>
      <c r="IH39" s="46"/>
      <c r="II39" s="46"/>
      <c r="IJ39" s="46"/>
      <c r="IK39" s="46"/>
      <c r="IL39" s="46"/>
      <c r="IM39" s="46"/>
      <c r="IN39" s="46"/>
      <c r="IO39" s="46"/>
      <c r="IP39" s="46"/>
      <c r="IQ39" s="46"/>
      <c r="IR39" s="46"/>
      <c r="IS39" s="46"/>
      <c r="IT39" s="46"/>
      <c r="IU39" s="46"/>
      <c r="IV39" s="46"/>
      <c r="IW39" s="46"/>
      <c r="IX39" s="46"/>
      <c r="IY39" s="46"/>
      <c r="IZ39" s="46"/>
      <c r="JA39" s="46"/>
      <c r="JB39" s="46"/>
      <c r="JC39" s="46"/>
      <c r="JD39" s="46"/>
      <c r="JE39" s="46"/>
      <c r="JF39" s="46"/>
      <c r="JG39" s="46"/>
      <c r="JH39" s="46"/>
      <c r="JI39" s="46"/>
      <c r="JJ39" s="46"/>
      <c r="JK39" s="46"/>
      <c r="JL39" s="46"/>
      <c r="JM39" s="46"/>
      <c r="JN39" s="46"/>
      <c r="JO39" s="46"/>
      <c r="JP39" s="46"/>
      <c r="JQ39" s="46"/>
      <c r="JR39" s="46"/>
      <c r="JS39" s="46"/>
      <c r="JT39" s="46"/>
      <c r="JU39" s="46"/>
      <c r="JV39" s="46"/>
      <c r="JW39" s="46"/>
      <c r="JX39" s="46"/>
      <c r="JY39" s="46"/>
      <c r="JZ39" s="46"/>
      <c r="KA39" s="46"/>
      <c r="KB39" s="46"/>
      <c r="KC39" s="46"/>
      <c r="KD39" s="46"/>
      <c r="KE39" s="46"/>
      <c r="KF39" s="46"/>
      <c r="KG39" s="46"/>
      <c r="KH39" s="46"/>
      <c r="KI39" s="46"/>
      <c r="KJ39" s="46"/>
      <c r="KK39" s="46"/>
      <c r="KL39" s="46"/>
      <c r="KM39" s="46"/>
      <c r="KN39" s="46"/>
      <c r="KO39" s="46"/>
      <c r="KP39" s="46"/>
      <c r="KQ39" s="46"/>
      <c r="KR39" s="46"/>
      <c r="KS39" s="46"/>
      <c r="KT39" s="46"/>
      <c r="KU39" s="46"/>
      <c r="KV39" s="46"/>
      <c r="KW39" s="46"/>
    </row>
    <row r="40" spans="1:309" s="317" customFormat="1" ht="18.75" customHeight="1" thickBot="1" x14ac:dyDescent="0.45">
      <c r="A40" s="4099"/>
      <c r="B40" s="4102"/>
      <c r="C40" s="4102"/>
      <c r="D40" s="4143"/>
      <c r="E40" s="667" t="s">
        <v>43</v>
      </c>
      <c r="F40" s="1110"/>
      <c r="G40" s="1110"/>
      <c r="H40" s="668"/>
      <c r="I40" s="555">
        <f>SUM(I38:I39)</f>
        <v>136</v>
      </c>
      <c r="J40" s="452">
        <f t="shared" ref="J40:W40" si="16">SUM(J38:J39)</f>
        <v>102</v>
      </c>
      <c r="K40" s="452">
        <f t="shared" si="16"/>
        <v>0</v>
      </c>
      <c r="L40" s="452">
        <f t="shared" si="16"/>
        <v>152</v>
      </c>
      <c r="M40" s="452">
        <f t="shared" si="16"/>
        <v>23</v>
      </c>
      <c r="N40" s="1317">
        <f t="shared" si="16"/>
        <v>4</v>
      </c>
      <c r="O40" s="452">
        <f t="shared" si="16"/>
        <v>59</v>
      </c>
      <c r="P40" s="452">
        <f t="shared" si="16"/>
        <v>0</v>
      </c>
      <c r="Q40" s="452">
        <f t="shared" si="16"/>
        <v>19</v>
      </c>
      <c r="R40" s="452">
        <f t="shared" si="16"/>
        <v>0</v>
      </c>
      <c r="S40" s="452">
        <f t="shared" si="16"/>
        <v>74</v>
      </c>
      <c r="T40" s="452">
        <f t="shared" si="16"/>
        <v>0</v>
      </c>
      <c r="U40" s="452">
        <f t="shared" si="16"/>
        <v>21</v>
      </c>
      <c r="V40" s="452">
        <f t="shared" si="16"/>
        <v>0</v>
      </c>
      <c r="W40" s="746">
        <f t="shared" si="16"/>
        <v>0</v>
      </c>
      <c r="X40" s="886">
        <f t="shared" si="15"/>
        <v>590</v>
      </c>
      <c r="Y40" s="687"/>
      <c r="Z40" s="687"/>
      <c r="AA40" s="67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  <c r="CE40" s="46"/>
      <c r="CF40" s="46"/>
      <c r="CG40" s="46"/>
      <c r="CH40" s="46"/>
      <c r="CI40" s="46"/>
      <c r="CJ40" s="46"/>
      <c r="CK40" s="46"/>
      <c r="CL40" s="46"/>
      <c r="CM40" s="46"/>
      <c r="CN40" s="46"/>
      <c r="CO40" s="46"/>
      <c r="CP40" s="46"/>
      <c r="CQ40" s="46"/>
      <c r="CR40" s="46"/>
      <c r="CS40" s="46"/>
      <c r="CT40" s="46"/>
      <c r="CU40" s="46"/>
      <c r="CV40" s="46"/>
      <c r="CW40" s="46"/>
      <c r="CX40" s="46"/>
      <c r="CY40" s="46"/>
      <c r="CZ40" s="46"/>
      <c r="DA40" s="46"/>
      <c r="DB40" s="46"/>
      <c r="DC40" s="46"/>
      <c r="DD40" s="46"/>
      <c r="DE40" s="46"/>
      <c r="DF40" s="46"/>
      <c r="DG40" s="46"/>
      <c r="DH40" s="46"/>
      <c r="DI40" s="46"/>
      <c r="DJ40" s="46"/>
      <c r="DK40" s="46"/>
      <c r="DL40" s="46"/>
      <c r="DM40" s="46"/>
      <c r="DN40" s="46"/>
      <c r="DO40" s="46"/>
      <c r="DP40" s="46"/>
      <c r="DQ40" s="46"/>
      <c r="DR40" s="46"/>
      <c r="DS40" s="46"/>
      <c r="DT40" s="46"/>
      <c r="DU40" s="46"/>
      <c r="DV40" s="46"/>
      <c r="DW40" s="46"/>
      <c r="DX40" s="46"/>
      <c r="DY40" s="46"/>
      <c r="DZ40" s="46"/>
      <c r="EA40" s="46"/>
      <c r="EB40" s="46"/>
      <c r="EC40" s="46"/>
      <c r="ED40" s="46"/>
      <c r="EE40" s="46"/>
      <c r="EF40" s="46"/>
      <c r="EG40" s="46"/>
      <c r="EH40" s="46"/>
      <c r="EI40" s="46"/>
      <c r="EJ40" s="46"/>
      <c r="EK40" s="46"/>
      <c r="EL40" s="46"/>
      <c r="EM40" s="46"/>
      <c r="EN40" s="46"/>
      <c r="EO40" s="46"/>
      <c r="EP40" s="46"/>
      <c r="EQ40" s="46"/>
      <c r="ER40" s="46"/>
      <c r="ES40" s="46"/>
      <c r="ET40" s="46"/>
      <c r="EU40" s="46"/>
      <c r="EV40" s="46"/>
      <c r="EW40" s="46"/>
      <c r="EX40" s="46"/>
      <c r="EY40" s="46"/>
      <c r="EZ40" s="46"/>
      <c r="FA40" s="46"/>
      <c r="FB40" s="46"/>
      <c r="FC40" s="46"/>
      <c r="FD40" s="46"/>
      <c r="FE40" s="46"/>
      <c r="FF40" s="46"/>
      <c r="FG40" s="46"/>
      <c r="FH40" s="46"/>
      <c r="FI40" s="46"/>
      <c r="FJ40" s="46"/>
      <c r="FK40" s="46"/>
      <c r="FL40" s="46"/>
      <c r="FM40" s="46"/>
      <c r="FN40" s="46"/>
      <c r="FO40" s="46"/>
      <c r="FP40" s="46"/>
      <c r="FQ40" s="46"/>
      <c r="FR40" s="4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  <c r="HG40" s="46"/>
      <c r="HH40" s="46"/>
      <c r="HI40" s="46"/>
      <c r="HJ40" s="46"/>
      <c r="HK40" s="46"/>
      <c r="HL40" s="46"/>
      <c r="HM40" s="46"/>
      <c r="HN40" s="46"/>
      <c r="HO40" s="46"/>
      <c r="HP40" s="46"/>
      <c r="HQ40" s="46"/>
      <c r="HR40" s="46"/>
      <c r="HS40" s="46"/>
      <c r="HT40" s="46"/>
      <c r="HU40" s="46"/>
      <c r="HV40" s="46"/>
      <c r="HW40" s="46"/>
      <c r="HX40" s="46"/>
      <c r="HY40" s="46"/>
      <c r="HZ40" s="46"/>
      <c r="IA40" s="46"/>
      <c r="IB40" s="46"/>
      <c r="IC40" s="46"/>
      <c r="ID40" s="46"/>
      <c r="IE40" s="46"/>
      <c r="IF40" s="46"/>
      <c r="IG40" s="46"/>
      <c r="IH40" s="46"/>
      <c r="II40" s="46"/>
      <c r="IJ40" s="46"/>
      <c r="IK40" s="46"/>
      <c r="IL40" s="46"/>
      <c r="IM40" s="46"/>
      <c r="IN40" s="46"/>
      <c r="IO40" s="46"/>
      <c r="IP40" s="46"/>
      <c r="IQ40" s="46"/>
      <c r="IR40" s="46"/>
      <c r="IS40" s="46"/>
      <c r="IT40" s="46"/>
      <c r="IU40" s="46"/>
      <c r="IV40" s="46"/>
      <c r="IW40" s="46"/>
      <c r="IX40" s="46"/>
      <c r="IY40" s="46"/>
      <c r="IZ40" s="46"/>
      <c r="JA40" s="46"/>
      <c r="JB40" s="46"/>
      <c r="JC40" s="46"/>
      <c r="JD40" s="46"/>
      <c r="JE40" s="46"/>
      <c r="JF40" s="46"/>
      <c r="JG40" s="46"/>
      <c r="JH40" s="46"/>
      <c r="JI40" s="46"/>
      <c r="JJ40" s="46"/>
      <c r="JK40" s="46"/>
      <c r="JL40" s="46"/>
      <c r="JM40" s="46"/>
      <c r="JN40" s="46"/>
      <c r="JO40" s="46"/>
      <c r="JP40" s="46"/>
      <c r="JQ40" s="46"/>
      <c r="JR40" s="46"/>
      <c r="JS40" s="46"/>
      <c r="JT40" s="46"/>
      <c r="JU40" s="46"/>
      <c r="JV40" s="46"/>
      <c r="JW40" s="46"/>
      <c r="JX40" s="46"/>
      <c r="JY40" s="46"/>
      <c r="JZ40" s="46"/>
      <c r="KA40" s="46"/>
      <c r="KB40" s="46"/>
      <c r="KC40" s="46"/>
      <c r="KD40" s="46"/>
      <c r="KE40" s="46"/>
      <c r="KF40" s="46"/>
      <c r="KG40" s="46"/>
      <c r="KH40" s="46"/>
      <c r="KI40" s="46"/>
      <c r="KJ40" s="46"/>
      <c r="KK40" s="46"/>
      <c r="KL40" s="46"/>
      <c r="KM40" s="46"/>
      <c r="KN40" s="46"/>
      <c r="KO40" s="46"/>
      <c r="KP40" s="46"/>
      <c r="KQ40" s="46"/>
      <c r="KR40" s="46"/>
      <c r="KS40" s="46"/>
      <c r="KT40" s="46"/>
      <c r="KU40" s="46"/>
      <c r="KV40" s="46"/>
      <c r="KW40" s="46"/>
    </row>
    <row r="41" spans="1:309" s="46" customFormat="1" ht="14.1" customHeight="1" x14ac:dyDescent="0.35">
      <c r="A41" s="4006">
        <v>8</v>
      </c>
      <c r="B41" s="4038" t="s">
        <v>181</v>
      </c>
      <c r="C41" s="4038" t="s">
        <v>84</v>
      </c>
      <c r="D41" s="4112">
        <v>1</v>
      </c>
      <c r="E41" s="85" t="s">
        <v>60</v>
      </c>
      <c r="F41" s="1651"/>
      <c r="G41" s="1651"/>
      <c r="H41" s="700"/>
      <c r="I41" s="323">
        <f>'Знанецька О.М.'!K42</f>
        <v>44</v>
      </c>
      <c r="J41" s="323">
        <f>'Знанецька О.М.'!L42</f>
        <v>166</v>
      </c>
      <c r="K41" s="323">
        <f>'Знанецька О.М.'!M42</f>
        <v>0</v>
      </c>
      <c r="L41" s="323">
        <f>'Знанецька О.М.'!N42</f>
        <v>3</v>
      </c>
      <c r="M41" s="323">
        <f>'Знанецька О.М.'!O42</f>
        <v>1</v>
      </c>
      <c r="N41" s="323">
        <f>'Знанецька О.М.'!P42</f>
        <v>0</v>
      </c>
      <c r="O41" s="323">
        <f>'Знанецька О.М.'!Q42</f>
        <v>53</v>
      </c>
      <c r="P41" s="323">
        <f>'Знанецька О.М.'!R42</f>
        <v>0</v>
      </c>
      <c r="Q41" s="323">
        <f>'Знанецька О.М.'!S42</f>
        <v>15</v>
      </c>
      <c r="R41" s="323">
        <f>'Знанецька О.М.'!T42</f>
        <v>0</v>
      </c>
      <c r="S41" s="323">
        <f>'Знанецька О.М.'!U42</f>
        <v>24</v>
      </c>
      <c r="T41" s="323">
        <f>'Знанецька О.М.'!V42</f>
        <v>0</v>
      </c>
      <c r="U41" s="323">
        <f>'Знанецька О.М.'!W42</f>
        <v>0</v>
      </c>
      <c r="V41" s="323">
        <f>'Знанецька О.М.'!X42</f>
        <v>0</v>
      </c>
      <c r="W41" s="323">
        <f>'Знанецька О.М.'!Y42</f>
        <v>0</v>
      </c>
      <c r="X41" s="100">
        <f t="shared" si="15"/>
        <v>306</v>
      </c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</row>
    <row r="42" spans="1:309" s="46" customFormat="1" ht="14.1" customHeight="1" x14ac:dyDescent="0.35">
      <c r="A42" s="3998"/>
      <c r="B42" s="4039"/>
      <c r="C42" s="4039"/>
      <c r="D42" s="4107"/>
      <c r="E42" s="84" t="s">
        <v>62</v>
      </c>
      <c r="F42" s="1638"/>
      <c r="G42" s="1638"/>
      <c r="H42" s="87"/>
      <c r="I42" s="98">
        <f>'Знанецька О.М.'!K78</f>
        <v>40</v>
      </c>
      <c r="J42" s="98">
        <f>'Знанецька О.М.'!L78</f>
        <v>96</v>
      </c>
      <c r="K42" s="98">
        <f>'Знанецька О.М.'!M78</f>
        <v>0</v>
      </c>
      <c r="L42" s="98">
        <f>'Знанецька О.М.'!N78</f>
        <v>28</v>
      </c>
      <c r="M42" s="98">
        <f>'Знанецька О.М.'!O78</f>
        <v>5</v>
      </c>
      <c r="N42" s="98">
        <f>'Знанецька О.М.'!P78</f>
        <v>1</v>
      </c>
      <c r="O42" s="98">
        <f>'Знанецька О.М.'!Q78</f>
        <v>9</v>
      </c>
      <c r="P42" s="98">
        <f>'Знанецька О.М.'!R78</f>
        <v>0</v>
      </c>
      <c r="Q42" s="98">
        <f>'Знанецька О.М.'!S78</f>
        <v>6</v>
      </c>
      <c r="R42" s="98">
        <f>'Знанецька О.М.'!T78</f>
        <v>40</v>
      </c>
      <c r="S42" s="98">
        <f>'Знанецька О.М.'!U78</f>
        <v>30</v>
      </c>
      <c r="T42" s="98">
        <f>'Знанецька О.М.'!V78</f>
        <v>0</v>
      </c>
      <c r="U42" s="98">
        <f>'Знанецька О.М.'!W78</f>
        <v>24</v>
      </c>
      <c r="V42" s="98">
        <f>'Знанецька О.М.'!X78</f>
        <v>0</v>
      </c>
      <c r="W42" s="98">
        <f>'Знанецька О.М.'!Y78</f>
        <v>0</v>
      </c>
      <c r="X42" s="743">
        <f t="shared" si="15"/>
        <v>279</v>
      </c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</row>
    <row r="43" spans="1:309" s="46" customFormat="1" ht="14.1" customHeight="1" thickBot="1" x14ac:dyDescent="0.4">
      <c r="A43" s="3999"/>
      <c r="B43" s="4040"/>
      <c r="C43" s="4040"/>
      <c r="D43" s="4140"/>
      <c r="E43" s="88" t="s">
        <v>43</v>
      </c>
      <c r="F43" s="1639"/>
      <c r="G43" s="1639"/>
      <c r="H43" s="89"/>
      <c r="I43" s="322">
        <f>I41+I42</f>
        <v>84</v>
      </c>
      <c r="J43" s="290">
        <f t="shared" ref="J43:W43" si="17">J41+J42</f>
        <v>262</v>
      </c>
      <c r="K43" s="290">
        <f t="shared" si="17"/>
        <v>0</v>
      </c>
      <c r="L43" s="290">
        <f t="shared" si="17"/>
        <v>31</v>
      </c>
      <c r="M43" s="290">
        <f t="shared" si="17"/>
        <v>6</v>
      </c>
      <c r="N43" s="290">
        <f t="shared" si="17"/>
        <v>1</v>
      </c>
      <c r="O43" s="290">
        <f t="shared" si="17"/>
        <v>62</v>
      </c>
      <c r="P43" s="290">
        <f t="shared" si="17"/>
        <v>0</v>
      </c>
      <c r="Q43" s="290">
        <f t="shared" si="17"/>
        <v>21</v>
      </c>
      <c r="R43" s="290">
        <f t="shared" si="17"/>
        <v>40</v>
      </c>
      <c r="S43" s="290">
        <f t="shared" si="17"/>
        <v>54</v>
      </c>
      <c r="T43" s="290">
        <f t="shared" si="17"/>
        <v>0</v>
      </c>
      <c r="U43" s="290">
        <f t="shared" si="17"/>
        <v>24</v>
      </c>
      <c r="V43" s="290">
        <f t="shared" si="17"/>
        <v>0</v>
      </c>
      <c r="W43" s="737">
        <f t="shared" si="17"/>
        <v>0</v>
      </c>
      <c r="X43" s="101">
        <f t="shared" si="15"/>
        <v>585</v>
      </c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</row>
    <row r="44" spans="1:309" s="46" customFormat="1" ht="14.1" customHeight="1" x14ac:dyDescent="0.35">
      <c r="A44" s="4006">
        <v>9</v>
      </c>
      <c r="B44" s="4038" t="s">
        <v>86</v>
      </c>
      <c r="C44" s="4038" t="s">
        <v>84</v>
      </c>
      <c r="D44" s="4112">
        <v>1</v>
      </c>
      <c r="E44" s="85" t="s">
        <v>60</v>
      </c>
      <c r="F44" s="1651"/>
      <c r="G44" s="1651"/>
      <c r="H44" s="700"/>
      <c r="I44" s="323">
        <f>'Кутепова-Бр'!K53</f>
        <v>85</v>
      </c>
      <c r="J44" s="45">
        <f>'Кутепова-Бр'!L53</f>
        <v>96</v>
      </c>
      <c r="K44" s="45">
        <f>'Кутепова-Бр'!M53</f>
        <v>0</v>
      </c>
      <c r="L44" s="45">
        <f>'Кутепова-Бр'!N53</f>
        <v>41</v>
      </c>
      <c r="M44" s="45">
        <f>'Кутепова-Бр'!O53</f>
        <v>7</v>
      </c>
      <c r="N44" s="45">
        <f>'Кутепова-Бр'!P53</f>
        <v>2</v>
      </c>
      <c r="O44" s="45">
        <f>'Кутепова-Бр'!Q53</f>
        <v>63</v>
      </c>
      <c r="P44" s="45">
        <f>'Кутепова-Бр'!R53</f>
        <v>0</v>
      </c>
      <c r="Q44" s="45">
        <f>'Кутепова-Бр'!S53</f>
        <v>18</v>
      </c>
      <c r="R44" s="45">
        <f>'Кутепова-Бр'!T53</f>
        <v>0</v>
      </c>
      <c r="S44" s="45">
        <f>'Кутепова-Бр'!U53</f>
        <v>68</v>
      </c>
      <c r="T44" s="45">
        <f>'Кутепова-Бр'!V53</f>
        <v>0</v>
      </c>
      <c r="U44" s="45">
        <f>'Кутепова-Бр'!W53</f>
        <v>0</v>
      </c>
      <c r="V44" s="45">
        <f>'Кутепова-Бр'!X53</f>
        <v>0</v>
      </c>
      <c r="W44" s="734">
        <f>'Кутепова-Бр'!Y53</f>
        <v>0</v>
      </c>
      <c r="X44" s="100">
        <f t="shared" si="15"/>
        <v>380</v>
      </c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</row>
    <row r="45" spans="1:309" s="46" customFormat="1" ht="14.1" customHeight="1" x14ac:dyDescent="0.35">
      <c r="A45" s="3998"/>
      <c r="B45" s="4039"/>
      <c r="C45" s="4039"/>
      <c r="D45" s="4107"/>
      <c r="E45" s="84" t="s">
        <v>62</v>
      </c>
      <c r="F45" s="1638"/>
      <c r="G45" s="1638"/>
      <c r="H45" s="87"/>
      <c r="I45" s="98">
        <f>'Кутепова-Бр'!K88</f>
        <v>72</v>
      </c>
      <c r="J45" s="49">
        <f>'Кутепова-Бр'!L88</f>
        <v>8</v>
      </c>
      <c r="K45" s="49">
        <f>'Кутепова-Бр'!M88</f>
        <v>0</v>
      </c>
      <c r="L45" s="49">
        <f>'Кутепова-Бр'!N88</f>
        <v>42</v>
      </c>
      <c r="M45" s="49">
        <f>'Кутепова-Бр'!O88</f>
        <v>6</v>
      </c>
      <c r="N45" s="49">
        <f>'Кутепова-Бр'!P88</f>
        <v>0</v>
      </c>
      <c r="O45" s="49">
        <f>'Кутепова-Бр'!Q88</f>
        <v>0</v>
      </c>
      <c r="P45" s="49">
        <f>'Кутепова-Бр'!R88</f>
        <v>0</v>
      </c>
      <c r="Q45" s="49">
        <f>'Кутепова-Бр'!S88</f>
        <v>0</v>
      </c>
      <c r="R45" s="49">
        <f>'Кутепова-Бр'!T88</f>
        <v>0</v>
      </c>
      <c r="S45" s="49">
        <f>'Кутепова-Бр'!U88</f>
        <v>35</v>
      </c>
      <c r="T45" s="49">
        <f>'Кутепова-Бр'!V88</f>
        <v>0</v>
      </c>
      <c r="U45" s="49">
        <f>'Кутепова-Бр'!W88</f>
        <v>9</v>
      </c>
      <c r="V45" s="49">
        <f>'Кутепова-Бр'!X88</f>
        <v>0</v>
      </c>
      <c r="W45" s="736">
        <f>'Кутепова-Бр'!Y88</f>
        <v>0</v>
      </c>
      <c r="X45" s="743">
        <f t="shared" si="15"/>
        <v>172</v>
      </c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</row>
    <row r="46" spans="1:309" s="46" customFormat="1" ht="14.1" customHeight="1" thickBot="1" x14ac:dyDescent="0.4">
      <c r="A46" s="3999"/>
      <c r="B46" s="4040"/>
      <c r="C46" s="4040"/>
      <c r="D46" s="4140"/>
      <c r="E46" s="88" t="s">
        <v>43</v>
      </c>
      <c r="F46" s="1639"/>
      <c r="G46" s="1639"/>
      <c r="H46" s="89"/>
      <c r="I46" s="322">
        <f>I44+I45</f>
        <v>157</v>
      </c>
      <c r="J46" s="290">
        <f t="shared" ref="J46:W46" si="18">J44+J45</f>
        <v>104</v>
      </c>
      <c r="K46" s="290">
        <f t="shared" si="18"/>
        <v>0</v>
      </c>
      <c r="L46" s="290">
        <f t="shared" si="18"/>
        <v>83</v>
      </c>
      <c r="M46" s="290">
        <f t="shared" si="18"/>
        <v>13</v>
      </c>
      <c r="N46" s="290">
        <f t="shared" si="18"/>
        <v>2</v>
      </c>
      <c r="O46" s="290">
        <f t="shared" si="18"/>
        <v>63</v>
      </c>
      <c r="P46" s="290">
        <f t="shared" si="18"/>
        <v>0</v>
      </c>
      <c r="Q46" s="290">
        <f t="shared" si="18"/>
        <v>18</v>
      </c>
      <c r="R46" s="290">
        <f t="shared" si="18"/>
        <v>0</v>
      </c>
      <c r="S46" s="290">
        <f t="shared" si="18"/>
        <v>103</v>
      </c>
      <c r="T46" s="290">
        <f t="shared" si="18"/>
        <v>0</v>
      </c>
      <c r="U46" s="290">
        <f t="shared" si="18"/>
        <v>9</v>
      </c>
      <c r="V46" s="290">
        <f t="shared" si="18"/>
        <v>0</v>
      </c>
      <c r="W46" s="737">
        <f t="shared" si="18"/>
        <v>0</v>
      </c>
      <c r="X46" s="101">
        <f t="shared" si="15"/>
        <v>552</v>
      </c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</row>
    <row r="47" spans="1:309" s="46" customFormat="1" ht="14.1" customHeight="1" x14ac:dyDescent="0.35">
      <c r="A47" s="4006">
        <v>10</v>
      </c>
      <c r="B47" s="4038" t="s">
        <v>78</v>
      </c>
      <c r="C47" s="4038" t="s">
        <v>84</v>
      </c>
      <c r="D47" s="4112">
        <v>1</v>
      </c>
      <c r="E47" s="85" t="s">
        <v>60</v>
      </c>
      <c r="F47" s="1637"/>
      <c r="G47" s="1637"/>
      <c r="H47" s="86"/>
      <c r="I47" s="323">
        <f>'Кутовий КП'!K47</f>
        <v>82</v>
      </c>
      <c r="J47" s="45">
        <f>'Кутовий КП'!L47</f>
        <v>54</v>
      </c>
      <c r="K47" s="45">
        <f>'Кутовий КП'!M47</f>
        <v>0</v>
      </c>
      <c r="L47" s="45">
        <f>'Кутовий КП'!N47</f>
        <v>75</v>
      </c>
      <c r="M47" s="45">
        <f>'Кутовий КП'!O47</f>
        <v>7</v>
      </c>
      <c r="N47" s="45">
        <f>'Кутовий КП'!P47</f>
        <v>1</v>
      </c>
      <c r="O47" s="45">
        <f>'Кутовий КП'!Q47</f>
        <v>52</v>
      </c>
      <c r="P47" s="45">
        <f>'Кутовий КП'!R47</f>
        <v>0</v>
      </c>
      <c r="Q47" s="45">
        <f>'Кутовий КП'!S47</f>
        <v>15</v>
      </c>
      <c r="R47" s="45">
        <f>'Кутовий КП'!T47</f>
        <v>0</v>
      </c>
      <c r="S47" s="45">
        <f>'Кутовий КП'!U47</f>
        <v>46</v>
      </c>
      <c r="T47" s="45">
        <f>'Кутовий КП'!V47</f>
        <v>0</v>
      </c>
      <c r="U47" s="45">
        <f>'Кутовий КП'!W47</f>
        <v>0</v>
      </c>
      <c r="V47" s="45">
        <f>'Кутовий КП'!X47</f>
        <v>0</v>
      </c>
      <c r="W47" s="734">
        <f>'Кутовий КП'!Y47</f>
        <v>0</v>
      </c>
      <c r="X47" s="739">
        <f t="shared" si="15"/>
        <v>332</v>
      </c>
    </row>
    <row r="48" spans="1:309" s="46" customFormat="1" ht="14.1" customHeight="1" x14ac:dyDescent="0.35">
      <c r="A48" s="3998"/>
      <c r="B48" s="4039"/>
      <c r="C48" s="4039"/>
      <c r="D48" s="4107"/>
      <c r="E48" s="84" t="s">
        <v>62</v>
      </c>
      <c r="F48" s="1638"/>
      <c r="G48" s="1638"/>
      <c r="H48" s="87"/>
      <c r="I48" s="98">
        <f>'Кутовий КП'!K74</f>
        <v>80</v>
      </c>
      <c r="J48" s="49">
        <f>'Кутовий КП'!L74</f>
        <v>80</v>
      </c>
      <c r="K48" s="49">
        <f>'Кутовий КП'!M74</f>
        <v>0</v>
      </c>
      <c r="L48" s="49">
        <f>'Кутовий КП'!N74</f>
        <v>30</v>
      </c>
      <c r="M48" s="49">
        <f>'Кутовий КП'!O74</f>
        <v>7</v>
      </c>
      <c r="N48" s="49">
        <f>'Кутовий КП'!P74</f>
        <v>1</v>
      </c>
      <c r="O48" s="49">
        <f>'Кутовий КП'!Q74</f>
        <v>6</v>
      </c>
      <c r="P48" s="49">
        <f>'Кутовий КП'!R74</f>
        <v>0</v>
      </c>
      <c r="Q48" s="49">
        <f>'Кутовий КП'!S74</f>
        <v>4</v>
      </c>
      <c r="R48" s="49">
        <f>'Кутовий КП'!T74</f>
        <v>0</v>
      </c>
      <c r="S48" s="49">
        <f>'Кутовий КП'!U74</f>
        <v>18</v>
      </c>
      <c r="T48" s="49">
        <f>'Кутовий КП'!V74</f>
        <v>0</v>
      </c>
      <c r="U48" s="49">
        <f>'Кутовий КП'!W74</f>
        <v>30</v>
      </c>
      <c r="V48" s="49">
        <f>'Кутовий КП'!X74</f>
        <v>0</v>
      </c>
      <c r="W48" s="736">
        <f>'Кутовий КП'!Y74</f>
        <v>0</v>
      </c>
      <c r="X48" s="750">
        <f t="shared" si="15"/>
        <v>256</v>
      </c>
    </row>
    <row r="49" spans="1:309" s="46" customFormat="1" ht="14.1" customHeight="1" thickBot="1" x14ac:dyDescent="0.4">
      <c r="A49" s="3999"/>
      <c r="B49" s="4040"/>
      <c r="C49" s="4040"/>
      <c r="D49" s="4140"/>
      <c r="E49" s="88" t="s">
        <v>43</v>
      </c>
      <c r="F49" s="1639"/>
      <c r="G49" s="1639"/>
      <c r="H49" s="89"/>
      <c r="I49" s="99">
        <f>I47+I48</f>
        <v>162</v>
      </c>
      <c r="J49" s="52">
        <f t="shared" ref="J49:W49" si="19">J47+J48</f>
        <v>134</v>
      </c>
      <c r="K49" s="52">
        <f t="shared" si="19"/>
        <v>0</v>
      </c>
      <c r="L49" s="52">
        <f t="shared" si="19"/>
        <v>105</v>
      </c>
      <c r="M49" s="52">
        <f t="shared" si="19"/>
        <v>14</v>
      </c>
      <c r="N49" s="52">
        <f t="shared" si="19"/>
        <v>2</v>
      </c>
      <c r="O49" s="52">
        <f t="shared" si="19"/>
        <v>58</v>
      </c>
      <c r="P49" s="52">
        <f t="shared" si="19"/>
        <v>0</v>
      </c>
      <c r="Q49" s="52">
        <f t="shared" si="19"/>
        <v>19</v>
      </c>
      <c r="R49" s="52">
        <f t="shared" si="19"/>
        <v>0</v>
      </c>
      <c r="S49" s="52">
        <f t="shared" si="19"/>
        <v>64</v>
      </c>
      <c r="T49" s="52">
        <f t="shared" si="19"/>
        <v>0</v>
      </c>
      <c r="U49" s="52">
        <f t="shared" si="19"/>
        <v>30</v>
      </c>
      <c r="V49" s="52">
        <f t="shared" si="19"/>
        <v>0</v>
      </c>
      <c r="W49" s="735">
        <f t="shared" si="19"/>
        <v>0</v>
      </c>
      <c r="X49" s="101">
        <f t="shared" si="15"/>
        <v>588</v>
      </c>
    </row>
    <row r="50" spans="1:309" s="318" customFormat="1" ht="14.1" customHeight="1" x14ac:dyDescent="0.35">
      <c r="A50" s="4087">
        <v>11</v>
      </c>
      <c r="B50" s="4116" t="s">
        <v>130</v>
      </c>
      <c r="C50" s="4119" t="s">
        <v>134</v>
      </c>
      <c r="D50" s="4133">
        <v>1</v>
      </c>
      <c r="E50" s="453" t="s">
        <v>60</v>
      </c>
      <c r="F50" s="1108"/>
      <c r="G50" s="1108"/>
      <c r="H50" s="664"/>
      <c r="I50" s="701">
        <f>'Лазаренко В.І.'!K34</f>
        <v>38</v>
      </c>
      <c r="J50" s="273">
        <f>'Лазаренко В.І.'!L34</f>
        <v>108</v>
      </c>
      <c r="K50" s="273">
        <f>'Лазаренко В.І.'!M34</f>
        <v>0</v>
      </c>
      <c r="L50" s="273">
        <f>'Лазаренко В.І.'!N34</f>
        <v>0</v>
      </c>
      <c r="M50" s="273">
        <f>'Лазаренко В.І.'!O34</f>
        <v>0</v>
      </c>
      <c r="N50" s="19">
        <f>'Лазаренко В.І.'!P34</f>
        <v>6</v>
      </c>
      <c r="O50" s="273">
        <f>'Лазаренко В.І.'!Q34</f>
        <v>42</v>
      </c>
      <c r="P50" s="273">
        <f>'Лазаренко В.І.'!R34</f>
        <v>0</v>
      </c>
      <c r="Q50" s="273">
        <f>'Лазаренко В.І.'!S34</f>
        <v>12</v>
      </c>
      <c r="R50" s="273">
        <f>'Лазаренко В.І.'!T34</f>
        <v>0</v>
      </c>
      <c r="S50" s="273">
        <f>'Лазаренко В.І.'!U34</f>
        <v>35</v>
      </c>
      <c r="T50" s="273">
        <f>'Лазаренко В.І.'!V34</f>
        <v>0</v>
      </c>
      <c r="U50" s="273">
        <f>'Лазаренко В.І.'!W34</f>
        <v>0</v>
      </c>
      <c r="V50" s="273">
        <f>'Лазаренко В.І.'!X34</f>
        <v>0</v>
      </c>
      <c r="W50" s="747">
        <f>'Лазаренко В.І.'!Y34</f>
        <v>0</v>
      </c>
      <c r="X50" s="739">
        <f t="shared" si="15"/>
        <v>241</v>
      </c>
      <c r="Y50" s="685"/>
      <c r="Z50" s="685"/>
      <c r="AA50" s="68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  <c r="IT50" s="55"/>
      <c r="IU50" s="55"/>
      <c r="IV50" s="55"/>
      <c r="IW50" s="55"/>
      <c r="IX50" s="55"/>
      <c r="IY50" s="55"/>
      <c r="IZ50" s="55"/>
      <c r="JA50" s="55"/>
      <c r="JB50" s="55"/>
      <c r="JC50" s="55"/>
      <c r="JD50" s="55"/>
      <c r="JE50" s="55"/>
      <c r="JF50" s="55"/>
      <c r="JG50" s="55"/>
      <c r="JH50" s="55"/>
      <c r="JI50" s="55"/>
      <c r="JJ50" s="55"/>
      <c r="JK50" s="55"/>
      <c r="JL50" s="55"/>
      <c r="JM50" s="55"/>
      <c r="JN50" s="55"/>
      <c r="JO50" s="55"/>
      <c r="JP50" s="55"/>
      <c r="JQ50" s="55"/>
      <c r="JR50" s="55"/>
      <c r="JS50" s="55"/>
      <c r="JT50" s="55"/>
      <c r="JU50" s="55"/>
      <c r="JV50" s="55"/>
      <c r="JW50" s="55"/>
      <c r="JX50" s="55"/>
      <c r="JY50" s="55"/>
      <c r="JZ50" s="55"/>
      <c r="KA50" s="55"/>
      <c r="KB50" s="55"/>
      <c r="KC50" s="55"/>
      <c r="KD50" s="55"/>
      <c r="KE50" s="55"/>
      <c r="KF50" s="55"/>
      <c r="KG50" s="55"/>
      <c r="KH50" s="55"/>
      <c r="KI50" s="55"/>
      <c r="KJ50" s="55"/>
      <c r="KK50" s="55"/>
      <c r="KL50" s="55"/>
      <c r="KM50" s="55"/>
      <c r="KN50" s="55"/>
      <c r="KO50" s="55"/>
      <c r="KP50" s="55"/>
      <c r="KQ50" s="55"/>
      <c r="KR50" s="55"/>
      <c r="KS50" s="55"/>
      <c r="KT50" s="55"/>
      <c r="KU50" s="55"/>
      <c r="KV50" s="55"/>
      <c r="KW50" s="55"/>
    </row>
    <row r="51" spans="1:309" s="319" customFormat="1" ht="14.1" customHeight="1" x14ac:dyDescent="0.4">
      <c r="A51" s="4088"/>
      <c r="B51" s="4117"/>
      <c r="C51" s="4120"/>
      <c r="D51" s="4134"/>
      <c r="E51" s="454" t="s">
        <v>62</v>
      </c>
      <c r="F51" s="1109"/>
      <c r="G51" s="1109"/>
      <c r="H51" s="665"/>
      <c r="I51" s="477">
        <f>'Лазаренко В.І.'!K82</f>
        <v>91.98</v>
      </c>
      <c r="J51" s="450">
        <f>'Лазаренко В.І.'!L82</f>
        <v>84</v>
      </c>
      <c r="K51" s="450">
        <f>'Лазаренко В.І.'!M82</f>
        <v>0</v>
      </c>
      <c r="L51" s="450">
        <f>'Лазаренко В.І.'!N82</f>
        <v>7</v>
      </c>
      <c r="M51" s="450">
        <f>'Лазаренко В.І.'!O82</f>
        <v>3</v>
      </c>
      <c r="N51" s="1316">
        <f>'Лазаренко В.І.'!P82</f>
        <v>0</v>
      </c>
      <c r="O51" s="450">
        <f>'Лазаренко В.І.'!Q82</f>
        <v>15</v>
      </c>
      <c r="P51" s="450">
        <f>'Лазаренко В.І.'!R82</f>
        <v>0</v>
      </c>
      <c r="Q51" s="450">
        <f>'Лазаренко В.І.'!S82</f>
        <v>10</v>
      </c>
      <c r="R51" s="450">
        <f>'Лазаренко В.І.'!T82</f>
        <v>80</v>
      </c>
      <c r="S51" s="450">
        <f>'Лазаренко В.І.'!U82</f>
        <v>13</v>
      </c>
      <c r="T51" s="450">
        <f>'Лазаренко В.І.'!V82</f>
        <v>0</v>
      </c>
      <c r="U51" s="450">
        <f>'Лазаренко В.І.'!W82</f>
        <v>33</v>
      </c>
      <c r="V51" s="450">
        <f>'Лазаренко В.І.'!X82</f>
        <v>0</v>
      </c>
      <c r="W51" s="745">
        <f>'Лазаренко В.І.'!Y82</f>
        <v>0</v>
      </c>
      <c r="X51" s="750">
        <f t="shared" si="15"/>
        <v>336.98</v>
      </c>
      <c r="Y51" s="676"/>
      <c r="Z51" s="676"/>
      <c r="AA51" s="676"/>
      <c r="AB51" s="686"/>
      <c r="AC51" s="686"/>
      <c r="AD51" s="686"/>
      <c r="AE51" s="686"/>
      <c r="AF51" s="686"/>
      <c r="AG51" s="686"/>
      <c r="AH51" s="686"/>
      <c r="AI51" s="686"/>
      <c r="AJ51" s="686"/>
      <c r="AK51" s="686"/>
      <c r="AL51" s="686"/>
      <c r="AM51" s="686"/>
      <c r="AN51" s="686"/>
      <c r="AO51" s="686"/>
      <c r="AP51" s="686"/>
      <c r="AQ51" s="68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686"/>
      <c r="BL51" s="686"/>
      <c r="BM51" s="686"/>
      <c r="BN51" s="686"/>
      <c r="BO51" s="686"/>
      <c r="BP51" s="686"/>
      <c r="BQ51" s="686"/>
      <c r="BR51" s="686"/>
      <c r="BS51" s="686"/>
      <c r="BT51" s="686"/>
      <c r="BU51" s="686"/>
      <c r="BV51" s="686"/>
      <c r="BW51" s="686"/>
      <c r="BX51" s="686"/>
      <c r="BY51" s="686"/>
      <c r="BZ51" s="686"/>
      <c r="CA51" s="686"/>
      <c r="CB51" s="686"/>
      <c r="CC51" s="686"/>
      <c r="CD51" s="686"/>
      <c r="CE51" s="686"/>
      <c r="CF51" s="686"/>
      <c r="CG51" s="686"/>
      <c r="CH51" s="686"/>
      <c r="CI51" s="686"/>
      <c r="CJ51" s="686"/>
      <c r="CK51" s="686"/>
      <c r="CL51" s="686"/>
      <c r="CM51" s="686"/>
      <c r="CN51" s="686"/>
      <c r="CO51" s="686"/>
      <c r="CP51" s="686"/>
      <c r="CQ51" s="686"/>
      <c r="CR51" s="686"/>
      <c r="CS51" s="686"/>
      <c r="CT51" s="686"/>
      <c r="CU51" s="686"/>
      <c r="CV51" s="686"/>
      <c r="CW51" s="686"/>
      <c r="CX51" s="686"/>
      <c r="CY51" s="686"/>
      <c r="CZ51" s="686"/>
      <c r="DA51" s="686"/>
      <c r="DB51" s="686"/>
      <c r="DC51" s="686"/>
      <c r="DD51" s="686"/>
      <c r="DE51" s="686"/>
      <c r="DF51" s="686"/>
      <c r="DG51" s="686"/>
      <c r="DH51" s="686"/>
      <c r="DI51" s="686"/>
      <c r="DJ51" s="686"/>
      <c r="DK51" s="686"/>
      <c r="DL51" s="686"/>
      <c r="DM51" s="686"/>
      <c r="DN51" s="686"/>
      <c r="DO51" s="686"/>
      <c r="DP51" s="686"/>
      <c r="DQ51" s="686"/>
      <c r="DR51" s="686"/>
      <c r="DS51" s="686"/>
      <c r="DT51" s="686"/>
      <c r="DU51" s="686"/>
      <c r="DV51" s="686"/>
      <c r="DW51" s="686"/>
      <c r="DX51" s="686"/>
      <c r="DY51" s="686"/>
      <c r="DZ51" s="686"/>
      <c r="EA51" s="686"/>
      <c r="EB51" s="686"/>
      <c r="EC51" s="686"/>
      <c r="ED51" s="686"/>
      <c r="EE51" s="686"/>
      <c r="EF51" s="686"/>
      <c r="EG51" s="686"/>
      <c r="EH51" s="686"/>
      <c r="EI51" s="686"/>
      <c r="EJ51" s="686"/>
      <c r="EK51" s="686"/>
      <c r="EL51" s="686"/>
      <c r="EM51" s="686"/>
      <c r="EN51" s="686"/>
      <c r="EO51" s="686"/>
      <c r="EP51" s="686"/>
      <c r="EQ51" s="686"/>
      <c r="ER51" s="686"/>
      <c r="ES51" s="686"/>
      <c r="ET51" s="686"/>
      <c r="EU51" s="686"/>
      <c r="EV51" s="686"/>
      <c r="EW51" s="686"/>
      <c r="EX51" s="686"/>
      <c r="EY51" s="686"/>
      <c r="EZ51" s="686"/>
      <c r="FA51" s="686"/>
      <c r="FB51" s="686"/>
      <c r="FC51" s="686"/>
      <c r="FD51" s="686"/>
      <c r="FE51" s="686"/>
      <c r="FF51" s="686"/>
      <c r="FG51" s="686"/>
      <c r="FH51" s="686"/>
      <c r="FI51" s="686"/>
      <c r="FJ51" s="686"/>
      <c r="FK51" s="686"/>
      <c r="FL51" s="686"/>
      <c r="FM51" s="686"/>
      <c r="FN51" s="686"/>
      <c r="FO51" s="686"/>
      <c r="FP51" s="686"/>
      <c r="FQ51" s="686"/>
      <c r="FR51" s="686"/>
      <c r="FS51" s="686"/>
      <c r="FT51" s="686"/>
      <c r="FU51" s="686"/>
      <c r="FV51" s="686"/>
      <c r="FW51" s="686"/>
      <c r="FX51" s="686"/>
      <c r="FY51" s="686"/>
      <c r="FZ51" s="686"/>
      <c r="GA51" s="686"/>
      <c r="GB51" s="686"/>
      <c r="GC51" s="686"/>
      <c r="GD51" s="686"/>
      <c r="GE51" s="686"/>
      <c r="GF51" s="686"/>
      <c r="GG51" s="686"/>
      <c r="GH51" s="686"/>
      <c r="GI51" s="686"/>
      <c r="GJ51" s="686"/>
      <c r="GK51" s="686"/>
      <c r="GL51" s="686"/>
      <c r="GM51" s="686"/>
      <c r="GN51" s="686"/>
      <c r="GO51" s="686"/>
      <c r="GP51" s="686"/>
      <c r="GQ51" s="686"/>
      <c r="GR51" s="686"/>
      <c r="GS51" s="686"/>
      <c r="GT51" s="686"/>
      <c r="GU51" s="686"/>
      <c r="GV51" s="686"/>
      <c r="GW51" s="686"/>
      <c r="GX51" s="686"/>
      <c r="GY51" s="686"/>
      <c r="GZ51" s="686"/>
      <c r="HA51" s="686"/>
      <c r="HB51" s="686"/>
      <c r="HC51" s="686"/>
      <c r="HD51" s="686"/>
      <c r="HE51" s="686"/>
      <c r="HF51" s="686"/>
      <c r="HG51" s="686"/>
      <c r="HH51" s="686"/>
      <c r="HI51" s="686"/>
      <c r="HJ51" s="686"/>
      <c r="HK51" s="686"/>
      <c r="HL51" s="686"/>
      <c r="HM51" s="686"/>
      <c r="HN51" s="686"/>
      <c r="HO51" s="686"/>
      <c r="HP51" s="686"/>
      <c r="HQ51" s="686"/>
      <c r="HR51" s="686"/>
      <c r="HS51" s="686"/>
      <c r="HT51" s="686"/>
      <c r="HU51" s="686"/>
      <c r="HV51" s="686"/>
      <c r="HW51" s="686"/>
      <c r="HX51" s="686"/>
      <c r="HY51" s="686"/>
      <c r="HZ51" s="686"/>
      <c r="IA51" s="686"/>
      <c r="IB51" s="686"/>
      <c r="IC51" s="686"/>
      <c r="ID51" s="686"/>
      <c r="IE51" s="686"/>
      <c r="IF51" s="686"/>
      <c r="IG51" s="686"/>
      <c r="IH51" s="686"/>
      <c r="II51" s="686"/>
      <c r="IJ51" s="686"/>
      <c r="IK51" s="686"/>
      <c r="IL51" s="686"/>
      <c r="IM51" s="686"/>
      <c r="IN51" s="686"/>
      <c r="IO51" s="686"/>
      <c r="IP51" s="686"/>
      <c r="IQ51" s="686"/>
      <c r="IR51" s="686"/>
      <c r="IS51" s="686"/>
      <c r="IT51" s="686"/>
      <c r="IU51" s="686"/>
      <c r="IV51" s="686"/>
      <c r="IW51" s="686"/>
      <c r="IX51" s="686"/>
      <c r="IY51" s="686"/>
      <c r="IZ51" s="686"/>
      <c r="JA51" s="686"/>
      <c r="JB51" s="686"/>
      <c r="JC51" s="686"/>
      <c r="JD51" s="686"/>
      <c r="JE51" s="686"/>
      <c r="JF51" s="686"/>
      <c r="JG51" s="686"/>
      <c r="JH51" s="686"/>
      <c r="JI51" s="686"/>
      <c r="JJ51" s="686"/>
      <c r="JK51" s="686"/>
      <c r="JL51" s="686"/>
      <c r="JM51" s="686"/>
      <c r="JN51" s="686"/>
      <c r="JO51" s="686"/>
      <c r="JP51" s="686"/>
      <c r="JQ51" s="686"/>
      <c r="JR51" s="686"/>
      <c r="JS51" s="686"/>
      <c r="JT51" s="686"/>
      <c r="JU51" s="686"/>
      <c r="JV51" s="686"/>
      <c r="JW51" s="686"/>
      <c r="JX51" s="686"/>
      <c r="JY51" s="686"/>
      <c r="JZ51" s="686"/>
      <c r="KA51" s="686"/>
      <c r="KB51" s="686"/>
      <c r="KC51" s="686"/>
      <c r="KD51" s="686"/>
      <c r="KE51" s="686"/>
      <c r="KF51" s="686"/>
      <c r="KG51" s="686"/>
      <c r="KH51" s="686"/>
      <c r="KI51" s="686"/>
      <c r="KJ51" s="686"/>
      <c r="KK51" s="686"/>
      <c r="KL51" s="686"/>
      <c r="KM51" s="686"/>
      <c r="KN51" s="686"/>
      <c r="KO51" s="686"/>
      <c r="KP51" s="686"/>
      <c r="KQ51" s="686"/>
      <c r="KR51" s="686"/>
      <c r="KS51" s="686"/>
      <c r="KT51" s="686"/>
      <c r="KU51" s="686"/>
      <c r="KV51" s="686"/>
      <c r="KW51" s="686"/>
    </row>
    <row r="52" spans="1:309" s="318" customFormat="1" ht="14.1" customHeight="1" thickBot="1" x14ac:dyDescent="0.45">
      <c r="A52" s="4089"/>
      <c r="B52" s="4118"/>
      <c r="C52" s="4121"/>
      <c r="D52" s="4135"/>
      <c r="E52" s="455" t="s">
        <v>43</v>
      </c>
      <c r="F52" s="456"/>
      <c r="G52" s="456"/>
      <c r="H52" s="666"/>
      <c r="I52" s="99">
        <f>I50+I51</f>
        <v>129.98000000000002</v>
      </c>
      <c r="J52" s="52">
        <f t="shared" ref="J52:W52" si="20">J50+J51</f>
        <v>192</v>
      </c>
      <c r="K52" s="52">
        <f t="shared" si="20"/>
        <v>0</v>
      </c>
      <c r="L52" s="52">
        <f t="shared" si="20"/>
        <v>7</v>
      </c>
      <c r="M52" s="52">
        <f t="shared" si="20"/>
        <v>3</v>
      </c>
      <c r="N52" s="52">
        <f t="shared" si="20"/>
        <v>6</v>
      </c>
      <c r="O52" s="52">
        <f t="shared" si="20"/>
        <v>57</v>
      </c>
      <c r="P52" s="52">
        <f t="shared" si="20"/>
        <v>0</v>
      </c>
      <c r="Q52" s="52">
        <f t="shared" si="20"/>
        <v>22</v>
      </c>
      <c r="R52" s="52">
        <f t="shared" si="20"/>
        <v>80</v>
      </c>
      <c r="S52" s="52">
        <f t="shared" si="20"/>
        <v>48</v>
      </c>
      <c r="T52" s="52">
        <f t="shared" si="20"/>
        <v>0</v>
      </c>
      <c r="U52" s="52">
        <f t="shared" si="20"/>
        <v>33</v>
      </c>
      <c r="V52" s="52">
        <f t="shared" si="20"/>
        <v>0</v>
      </c>
      <c r="W52" s="735">
        <f t="shared" si="20"/>
        <v>0</v>
      </c>
      <c r="X52" s="887">
        <f t="shared" si="15"/>
        <v>577.98</v>
      </c>
      <c r="Y52" s="478"/>
      <c r="Z52" s="676"/>
      <c r="AA52" s="676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  <c r="IT52" s="55"/>
      <c r="IU52" s="55"/>
      <c r="IV52" s="55"/>
      <c r="IW52" s="55"/>
      <c r="IX52" s="55"/>
      <c r="IY52" s="55"/>
      <c r="IZ52" s="55"/>
      <c r="JA52" s="55"/>
      <c r="JB52" s="55"/>
      <c r="JC52" s="55"/>
      <c r="JD52" s="55"/>
      <c r="JE52" s="55"/>
      <c r="JF52" s="55"/>
      <c r="JG52" s="55"/>
      <c r="JH52" s="55"/>
      <c r="JI52" s="55"/>
      <c r="JJ52" s="55"/>
      <c r="JK52" s="55"/>
      <c r="JL52" s="55"/>
      <c r="JM52" s="55"/>
      <c r="JN52" s="55"/>
      <c r="JO52" s="55"/>
      <c r="JP52" s="55"/>
      <c r="JQ52" s="55"/>
      <c r="JR52" s="55"/>
      <c r="JS52" s="55"/>
      <c r="JT52" s="55"/>
      <c r="JU52" s="55"/>
      <c r="JV52" s="55"/>
      <c r="JW52" s="55"/>
      <c r="JX52" s="55"/>
      <c r="JY52" s="55"/>
      <c r="JZ52" s="55"/>
      <c r="KA52" s="55"/>
      <c r="KB52" s="55"/>
      <c r="KC52" s="55"/>
      <c r="KD52" s="55"/>
      <c r="KE52" s="55"/>
      <c r="KF52" s="55"/>
      <c r="KG52" s="55"/>
      <c r="KH52" s="55"/>
      <c r="KI52" s="55"/>
      <c r="KJ52" s="55"/>
      <c r="KK52" s="55"/>
      <c r="KL52" s="55"/>
      <c r="KM52" s="55"/>
      <c r="KN52" s="55"/>
      <c r="KO52" s="55"/>
      <c r="KP52" s="55"/>
      <c r="KQ52" s="55"/>
      <c r="KR52" s="55"/>
      <c r="KS52" s="55"/>
      <c r="KT52" s="55"/>
      <c r="KU52" s="55"/>
      <c r="KV52" s="55"/>
      <c r="KW52" s="55"/>
    </row>
    <row r="53" spans="1:309" s="46" customFormat="1" ht="14.1" customHeight="1" x14ac:dyDescent="0.35">
      <c r="A53" s="4006">
        <v>12</v>
      </c>
      <c r="B53" s="4038" t="s">
        <v>129</v>
      </c>
      <c r="C53" s="4136" t="s">
        <v>135</v>
      </c>
      <c r="D53" s="4130">
        <v>1</v>
      </c>
      <c r="E53" s="702" t="s">
        <v>59</v>
      </c>
      <c r="F53" s="703"/>
      <c r="G53" s="703"/>
      <c r="H53" s="704"/>
      <c r="I53" s="706">
        <f>'Tкаченко Н.В.'!K32</f>
        <v>124</v>
      </c>
      <c r="J53" s="706">
        <f>'Tкаченко Н.В.'!L32</f>
        <v>62</v>
      </c>
      <c r="K53" s="260">
        <f>'Tкаченко Н.В.'!M32</f>
        <v>0</v>
      </c>
      <c r="L53" s="260">
        <f>'Tкаченко Н.В.'!N32</f>
        <v>41</v>
      </c>
      <c r="M53" s="260">
        <f>'Tкаченко Н.В.'!O32</f>
        <v>4</v>
      </c>
      <c r="N53" s="260">
        <f>'Tкаченко Н.В.'!P32</f>
        <v>0</v>
      </c>
      <c r="O53" s="260">
        <f>'Tкаченко Н.В.'!Q32</f>
        <v>52</v>
      </c>
      <c r="P53" s="260">
        <f>'Tкаченко Н.В.'!R32</f>
        <v>0</v>
      </c>
      <c r="Q53" s="260">
        <f>'Tкаченко Н.В.'!S32</f>
        <v>15</v>
      </c>
      <c r="R53" s="260">
        <f>'Tкаченко Н.В.'!T32</f>
        <v>0</v>
      </c>
      <c r="S53" s="260">
        <f>'Tкаченко Н.В.'!U32</f>
        <v>16</v>
      </c>
      <c r="T53" s="260">
        <f>'Tкаченко Н.В.'!V32</f>
        <v>0</v>
      </c>
      <c r="U53" s="260">
        <f>'Tкаченко Н.В.'!W32</f>
        <v>0</v>
      </c>
      <c r="V53" s="260">
        <f>'Tкаченко Н.В.'!X32</f>
        <v>0</v>
      </c>
      <c r="W53" s="748">
        <f>'Tкаченко Н.В.'!Y32</f>
        <v>0</v>
      </c>
      <c r="X53" s="100">
        <f t="shared" si="15"/>
        <v>314</v>
      </c>
      <c r="Y53" s="685"/>
      <c r="Z53" s="685"/>
      <c r="AA53" s="685"/>
    </row>
    <row r="54" spans="1:309" s="317" customFormat="1" ht="14.1" customHeight="1" x14ac:dyDescent="0.35">
      <c r="A54" s="3998"/>
      <c r="B54" s="4039"/>
      <c r="C54" s="4137"/>
      <c r="D54" s="4131"/>
      <c r="E54" s="550" t="s">
        <v>4</v>
      </c>
      <c r="F54" s="449"/>
      <c r="G54" s="449"/>
      <c r="H54" s="553"/>
      <c r="I54" s="477">
        <f>'Tкаченко Н.В.'!K52</f>
        <v>70</v>
      </c>
      <c r="J54" s="450">
        <f>'Tкаченко Н.В.'!L52</f>
        <v>62</v>
      </c>
      <c r="K54" s="450">
        <f>'Tкаченко Н.В.'!M52</f>
        <v>0</v>
      </c>
      <c r="L54" s="450">
        <f>'Tкаченко Н.В.'!N52</f>
        <v>7</v>
      </c>
      <c r="M54" s="450">
        <f>'Tкаченко Н.В.'!O52</f>
        <v>2</v>
      </c>
      <c r="N54" s="1316">
        <f>'Tкаченко Н.В.'!P52</f>
        <v>0</v>
      </c>
      <c r="O54" s="450">
        <f>'Tкаченко Н.В.'!Q52</f>
        <v>15</v>
      </c>
      <c r="P54" s="450">
        <f>'Tкаченко Н.В.'!R52</f>
        <v>0</v>
      </c>
      <c r="Q54" s="450">
        <f>'Tкаченко Н.В.'!S52</f>
        <v>10</v>
      </c>
      <c r="R54" s="450">
        <f>'Tкаченко Н.В.'!T52</f>
        <v>0</v>
      </c>
      <c r="S54" s="450">
        <f>'Tкаченко Н.В.'!U52</f>
        <v>5</v>
      </c>
      <c r="T54" s="450">
        <f>'Tкаченко Н.В.'!V52</f>
        <v>0</v>
      </c>
      <c r="U54" s="450">
        <f>'Tкаченко Н.В.'!W52</f>
        <v>45</v>
      </c>
      <c r="V54" s="450">
        <f>'Tкаченко Н.В.'!X52</f>
        <v>0</v>
      </c>
      <c r="W54" s="745">
        <f>'Tкаченко Н.В.'!Y52</f>
        <v>0</v>
      </c>
      <c r="X54" s="743">
        <f t="shared" si="15"/>
        <v>216</v>
      </c>
      <c r="Y54" s="687"/>
      <c r="Z54" s="687"/>
      <c r="AA54" s="687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  <c r="BP54" s="46"/>
      <c r="BQ54" s="46"/>
      <c r="BR54" s="46"/>
      <c r="BS54" s="46"/>
      <c r="BT54" s="46"/>
      <c r="BU54" s="46"/>
      <c r="BV54" s="46"/>
      <c r="BW54" s="46"/>
      <c r="BX54" s="46"/>
      <c r="BY54" s="46"/>
      <c r="BZ54" s="46"/>
      <c r="CA54" s="46"/>
      <c r="CB54" s="46"/>
      <c r="CC54" s="46"/>
      <c r="CD54" s="46"/>
      <c r="CE54" s="46"/>
      <c r="CF54" s="46"/>
      <c r="CG54" s="46"/>
      <c r="CH54" s="46"/>
      <c r="CI54" s="46"/>
      <c r="CJ54" s="46"/>
      <c r="CK54" s="46"/>
      <c r="CL54" s="46"/>
      <c r="CM54" s="46"/>
      <c r="CN54" s="46"/>
      <c r="CO54" s="46"/>
      <c r="CP54" s="46"/>
      <c r="CQ54" s="46"/>
      <c r="CR54" s="46"/>
      <c r="CS54" s="46"/>
      <c r="CT54" s="46"/>
      <c r="CU54" s="46"/>
      <c r="CV54" s="46"/>
      <c r="CW54" s="46"/>
      <c r="CX54" s="46"/>
      <c r="CY54" s="46"/>
      <c r="CZ54" s="46"/>
      <c r="DA54" s="46"/>
      <c r="DB54" s="46"/>
      <c r="DC54" s="46"/>
      <c r="DD54" s="46"/>
      <c r="DE54" s="46"/>
      <c r="DF54" s="46"/>
      <c r="DG54" s="46"/>
      <c r="DH54" s="46"/>
      <c r="DI54" s="46"/>
      <c r="DJ54" s="46"/>
      <c r="DK54" s="46"/>
      <c r="DL54" s="46"/>
      <c r="DM54" s="46"/>
      <c r="DN54" s="46"/>
      <c r="DO54" s="46"/>
      <c r="DP54" s="46"/>
      <c r="DQ54" s="46"/>
      <c r="DR54" s="46"/>
      <c r="DS54" s="46"/>
      <c r="DT54" s="46"/>
      <c r="DU54" s="46"/>
      <c r="DV54" s="46"/>
      <c r="DW54" s="46"/>
      <c r="DX54" s="46"/>
      <c r="DY54" s="46"/>
      <c r="DZ54" s="46"/>
      <c r="EA54" s="46"/>
      <c r="EB54" s="46"/>
      <c r="EC54" s="46"/>
      <c r="ED54" s="46"/>
      <c r="EE54" s="46"/>
      <c r="EF54" s="46"/>
      <c r="EG54" s="46"/>
      <c r="EH54" s="46"/>
      <c r="EI54" s="46"/>
      <c r="EJ54" s="46"/>
      <c r="EK54" s="46"/>
      <c r="EL54" s="46"/>
      <c r="EM54" s="46"/>
      <c r="EN54" s="46"/>
      <c r="EO54" s="46"/>
      <c r="EP54" s="46"/>
      <c r="EQ54" s="46"/>
      <c r="ER54" s="46"/>
      <c r="ES54" s="46"/>
      <c r="ET54" s="46"/>
      <c r="EU54" s="46"/>
      <c r="EV54" s="46"/>
      <c r="EW54" s="46"/>
      <c r="EX54" s="46"/>
      <c r="EY54" s="46"/>
      <c r="EZ54" s="46"/>
      <c r="FA54" s="46"/>
      <c r="FB54" s="46"/>
      <c r="FC54" s="46"/>
      <c r="FD54" s="46"/>
      <c r="FE54" s="46"/>
      <c r="FF54" s="46"/>
      <c r="FG54" s="46"/>
      <c r="FH54" s="46"/>
      <c r="FI54" s="46"/>
      <c r="FJ54" s="46"/>
      <c r="FK54" s="46"/>
      <c r="FL54" s="46"/>
      <c r="FM54" s="46"/>
      <c r="FN54" s="46"/>
      <c r="FO54" s="46"/>
      <c r="FP54" s="46"/>
      <c r="FQ54" s="46"/>
      <c r="FR54" s="46"/>
      <c r="FS54" s="46"/>
      <c r="FT54" s="46"/>
      <c r="FU54" s="46"/>
      <c r="FV54" s="46"/>
      <c r="FW54" s="46"/>
      <c r="FX54" s="46"/>
      <c r="FY54" s="46"/>
      <c r="FZ54" s="46"/>
      <c r="GA54" s="46"/>
      <c r="GB54" s="46"/>
      <c r="GC54" s="46"/>
      <c r="GD54" s="46"/>
      <c r="GE54" s="46"/>
      <c r="GF54" s="46"/>
      <c r="GG54" s="46"/>
      <c r="GH54" s="46"/>
      <c r="GI54" s="46"/>
      <c r="GJ54" s="46"/>
      <c r="GK54" s="46"/>
      <c r="GL54" s="46"/>
      <c r="GM54" s="46"/>
      <c r="GN54" s="46"/>
      <c r="GO54" s="46"/>
      <c r="GP54" s="46"/>
      <c r="GQ54" s="46"/>
      <c r="GR54" s="46"/>
      <c r="GS54" s="46"/>
      <c r="GT54" s="46"/>
      <c r="GU54" s="46"/>
      <c r="GV54" s="46"/>
      <c r="GW54" s="46"/>
      <c r="GX54" s="46"/>
      <c r="GY54" s="46"/>
      <c r="GZ54" s="46"/>
      <c r="HA54" s="46"/>
      <c r="HB54" s="46"/>
      <c r="HC54" s="46"/>
      <c r="HD54" s="46"/>
      <c r="HE54" s="46"/>
      <c r="HF54" s="46"/>
      <c r="HG54" s="46"/>
      <c r="HH54" s="46"/>
      <c r="HI54" s="46"/>
      <c r="HJ54" s="46"/>
      <c r="HK54" s="46"/>
      <c r="HL54" s="46"/>
      <c r="HM54" s="46"/>
      <c r="HN54" s="46"/>
      <c r="HO54" s="46"/>
      <c r="HP54" s="46"/>
      <c r="HQ54" s="46"/>
      <c r="HR54" s="46"/>
      <c r="HS54" s="46"/>
      <c r="HT54" s="46"/>
      <c r="HU54" s="46"/>
      <c r="HV54" s="46"/>
      <c r="HW54" s="46"/>
      <c r="HX54" s="46"/>
      <c r="HY54" s="46"/>
      <c r="HZ54" s="46"/>
      <c r="IA54" s="46"/>
      <c r="IB54" s="46"/>
      <c r="IC54" s="46"/>
      <c r="ID54" s="46"/>
      <c r="IE54" s="46"/>
      <c r="IF54" s="46"/>
      <c r="IG54" s="46"/>
      <c r="IH54" s="46"/>
      <c r="II54" s="46"/>
      <c r="IJ54" s="46"/>
      <c r="IK54" s="46"/>
      <c r="IL54" s="46"/>
      <c r="IM54" s="46"/>
      <c r="IN54" s="46"/>
      <c r="IO54" s="46"/>
      <c r="IP54" s="46"/>
      <c r="IQ54" s="46"/>
      <c r="IR54" s="46"/>
      <c r="IS54" s="46"/>
      <c r="IT54" s="46"/>
      <c r="IU54" s="46"/>
      <c r="IV54" s="46"/>
      <c r="IW54" s="46"/>
      <c r="IX54" s="46"/>
      <c r="IY54" s="46"/>
      <c r="IZ54" s="46"/>
      <c r="JA54" s="46"/>
      <c r="JB54" s="46"/>
      <c r="JC54" s="46"/>
      <c r="JD54" s="46"/>
      <c r="JE54" s="46"/>
      <c r="JF54" s="46"/>
      <c r="JG54" s="46"/>
      <c r="JH54" s="46"/>
      <c r="JI54" s="46"/>
      <c r="JJ54" s="46"/>
      <c r="JK54" s="46"/>
      <c r="JL54" s="46"/>
      <c r="JM54" s="46"/>
      <c r="JN54" s="46"/>
      <c r="JO54" s="46"/>
      <c r="JP54" s="46"/>
      <c r="JQ54" s="46"/>
      <c r="JR54" s="46"/>
      <c r="JS54" s="46"/>
      <c r="JT54" s="46"/>
      <c r="JU54" s="46"/>
      <c r="JV54" s="46"/>
      <c r="JW54" s="46"/>
      <c r="JX54" s="46"/>
      <c r="JY54" s="46"/>
      <c r="JZ54" s="46"/>
      <c r="KA54" s="46"/>
      <c r="KB54" s="46"/>
      <c r="KC54" s="46"/>
      <c r="KD54" s="46"/>
      <c r="KE54" s="46"/>
      <c r="KF54" s="46"/>
      <c r="KG54" s="46"/>
      <c r="KH54" s="46"/>
      <c r="KI54" s="46"/>
      <c r="KJ54" s="46"/>
      <c r="KK54" s="46"/>
      <c r="KL54" s="46"/>
      <c r="KM54" s="46"/>
      <c r="KN54" s="46"/>
      <c r="KO54" s="46"/>
      <c r="KP54" s="46"/>
      <c r="KQ54" s="46"/>
      <c r="KR54" s="46"/>
      <c r="KS54" s="46"/>
      <c r="KT54" s="46"/>
      <c r="KU54" s="46"/>
      <c r="KV54" s="46"/>
      <c r="KW54" s="46"/>
    </row>
    <row r="55" spans="1:309" s="46" customFormat="1" ht="14.1" customHeight="1" thickBot="1" x14ac:dyDescent="0.45">
      <c r="A55" s="3999"/>
      <c r="B55" s="4040"/>
      <c r="C55" s="4138"/>
      <c r="D55" s="4139"/>
      <c r="E55" s="551" t="s">
        <v>43</v>
      </c>
      <c r="F55" s="552"/>
      <c r="G55" s="552"/>
      <c r="H55" s="554"/>
      <c r="I55" s="697">
        <f>SUM(I53:I54)</f>
        <v>194</v>
      </c>
      <c r="J55" s="695">
        <f t="shared" ref="J55:W55" si="21">SUM(J53:J54)</f>
        <v>124</v>
      </c>
      <c r="K55" s="695">
        <f t="shared" si="21"/>
        <v>0</v>
      </c>
      <c r="L55" s="695">
        <f t="shared" si="21"/>
        <v>48</v>
      </c>
      <c r="M55" s="695">
        <f t="shared" si="21"/>
        <v>6</v>
      </c>
      <c r="N55" s="1318">
        <f t="shared" si="21"/>
        <v>0</v>
      </c>
      <c r="O55" s="695">
        <f t="shared" si="21"/>
        <v>67</v>
      </c>
      <c r="P55" s="695">
        <f t="shared" si="21"/>
        <v>0</v>
      </c>
      <c r="Q55" s="695">
        <f t="shared" si="21"/>
        <v>25</v>
      </c>
      <c r="R55" s="695">
        <f t="shared" si="21"/>
        <v>0</v>
      </c>
      <c r="S55" s="695">
        <f t="shared" si="21"/>
        <v>21</v>
      </c>
      <c r="T55" s="695">
        <f t="shared" si="21"/>
        <v>0</v>
      </c>
      <c r="U55" s="695">
        <f t="shared" si="21"/>
        <v>45</v>
      </c>
      <c r="V55" s="695">
        <f t="shared" si="21"/>
        <v>0</v>
      </c>
      <c r="W55" s="749">
        <f t="shared" si="21"/>
        <v>0</v>
      </c>
      <c r="X55" s="944">
        <f t="shared" si="15"/>
        <v>530</v>
      </c>
      <c r="Y55" s="676"/>
      <c r="Z55" s="676"/>
      <c r="AA55" s="676"/>
    </row>
    <row r="56" spans="1:309" s="55" customFormat="1" ht="14.1" hidden="1" customHeight="1" x14ac:dyDescent="0.35">
      <c r="A56" s="4006" t="s">
        <v>63</v>
      </c>
      <c r="B56" s="4124" t="s">
        <v>46</v>
      </c>
      <c r="C56" s="4124"/>
      <c r="D56" s="4127">
        <v>6</v>
      </c>
      <c r="E56" s="672" t="s">
        <v>60</v>
      </c>
      <c r="F56" s="1648"/>
      <c r="G56" s="1648"/>
      <c r="H56" s="673"/>
      <c r="I56" s="324">
        <f>I38+I41+I44+I47+I50+I53</f>
        <v>457</v>
      </c>
      <c r="J56" s="324">
        <f t="shared" ref="J56:W56" si="22">J38+J41+J44+J47+J50+J53</f>
        <v>572</v>
      </c>
      <c r="K56" s="324">
        <f t="shared" si="22"/>
        <v>0</v>
      </c>
      <c r="L56" s="324">
        <f t="shared" si="22"/>
        <v>264</v>
      </c>
      <c r="M56" s="324">
        <f t="shared" si="22"/>
        <v>37</v>
      </c>
      <c r="N56" s="324">
        <f t="shared" si="22"/>
        <v>13</v>
      </c>
      <c r="O56" s="324">
        <f t="shared" si="22"/>
        <v>315</v>
      </c>
      <c r="P56" s="324">
        <f t="shared" si="22"/>
        <v>0</v>
      </c>
      <c r="Q56" s="324">
        <f t="shared" si="22"/>
        <v>90</v>
      </c>
      <c r="R56" s="324">
        <f t="shared" si="22"/>
        <v>0</v>
      </c>
      <c r="S56" s="324">
        <f t="shared" si="22"/>
        <v>237</v>
      </c>
      <c r="T56" s="324">
        <f t="shared" si="22"/>
        <v>0</v>
      </c>
      <c r="U56" s="324">
        <f t="shared" si="22"/>
        <v>0</v>
      </c>
      <c r="V56" s="324">
        <f t="shared" si="22"/>
        <v>0</v>
      </c>
      <c r="W56" s="324">
        <f t="shared" si="22"/>
        <v>0</v>
      </c>
      <c r="X56" s="100">
        <f t="shared" si="15"/>
        <v>1985</v>
      </c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</row>
    <row r="57" spans="1:309" s="55" customFormat="1" ht="14.1" hidden="1" customHeight="1" x14ac:dyDescent="0.35">
      <c r="A57" s="3998"/>
      <c r="B57" s="4125"/>
      <c r="C57" s="4125"/>
      <c r="D57" s="4128"/>
      <c r="E57" s="107" t="s">
        <v>62</v>
      </c>
      <c r="F57" s="1649"/>
      <c r="G57" s="1649"/>
      <c r="H57" s="674"/>
      <c r="I57" s="692">
        <f>I39+I45+I48+I51+I54</f>
        <v>365.98</v>
      </c>
      <c r="J57" s="692">
        <f t="shared" ref="J57:W57" si="23">J39+J45+J48+J51+J54</f>
        <v>250</v>
      </c>
      <c r="K57" s="692">
        <f t="shared" si="23"/>
        <v>0</v>
      </c>
      <c r="L57" s="692">
        <f t="shared" si="23"/>
        <v>134</v>
      </c>
      <c r="M57" s="692">
        <f t="shared" si="23"/>
        <v>23</v>
      </c>
      <c r="N57" s="692">
        <f t="shared" si="23"/>
        <v>1</v>
      </c>
      <c r="O57" s="692">
        <f t="shared" si="23"/>
        <v>42</v>
      </c>
      <c r="P57" s="692">
        <f t="shared" si="23"/>
        <v>0</v>
      </c>
      <c r="Q57" s="692">
        <f t="shared" si="23"/>
        <v>28</v>
      </c>
      <c r="R57" s="692">
        <f t="shared" si="23"/>
        <v>80</v>
      </c>
      <c r="S57" s="692">
        <f t="shared" si="23"/>
        <v>97</v>
      </c>
      <c r="T57" s="692">
        <f t="shared" si="23"/>
        <v>0</v>
      </c>
      <c r="U57" s="692">
        <f t="shared" si="23"/>
        <v>138</v>
      </c>
      <c r="V57" s="692">
        <f t="shared" si="23"/>
        <v>0</v>
      </c>
      <c r="W57" s="692">
        <f t="shared" si="23"/>
        <v>0</v>
      </c>
      <c r="X57" s="743">
        <f t="shared" si="15"/>
        <v>1158.98</v>
      </c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</row>
    <row r="58" spans="1:309" s="55" customFormat="1" ht="14.1" hidden="1" customHeight="1" thickBot="1" x14ac:dyDescent="0.4">
      <c r="A58" s="3999"/>
      <c r="B58" s="4126"/>
      <c r="C58" s="4126"/>
      <c r="D58" s="4129"/>
      <c r="E58" s="108" t="s">
        <v>43</v>
      </c>
      <c r="F58" s="1650"/>
      <c r="G58" s="1650"/>
      <c r="H58" s="675"/>
      <c r="I58" s="322">
        <f>I56+I57</f>
        <v>822.98</v>
      </c>
      <c r="J58" s="290">
        <f t="shared" ref="J58:W58" si="24">J56+J57</f>
        <v>822</v>
      </c>
      <c r="K58" s="290">
        <f t="shared" si="24"/>
        <v>0</v>
      </c>
      <c r="L58" s="290">
        <f t="shared" si="24"/>
        <v>398</v>
      </c>
      <c r="M58" s="290">
        <f t="shared" si="24"/>
        <v>60</v>
      </c>
      <c r="N58" s="290">
        <f t="shared" si="24"/>
        <v>14</v>
      </c>
      <c r="O58" s="290">
        <f t="shared" si="24"/>
        <v>357</v>
      </c>
      <c r="P58" s="290">
        <f t="shared" si="24"/>
        <v>0</v>
      </c>
      <c r="Q58" s="290">
        <f t="shared" si="24"/>
        <v>118</v>
      </c>
      <c r="R58" s="290">
        <f t="shared" si="24"/>
        <v>80</v>
      </c>
      <c r="S58" s="290">
        <f t="shared" si="24"/>
        <v>334</v>
      </c>
      <c r="T58" s="290">
        <f t="shared" si="24"/>
        <v>0</v>
      </c>
      <c r="U58" s="290">
        <f t="shared" si="24"/>
        <v>138</v>
      </c>
      <c r="V58" s="290">
        <f t="shared" si="24"/>
        <v>0</v>
      </c>
      <c r="W58" s="737">
        <f t="shared" si="24"/>
        <v>0</v>
      </c>
      <c r="X58" s="101">
        <f t="shared" si="15"/>
        <v>3143.98</v>
      </c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</row>
    <row r="59" spans="1:309" s="320" customFormat="1" ht="14.1" hidden="1" customHeight="1" x14ac:dyDescent="0.35">
      <c r="A59" s="4113">
        <v>13</v>
      </c>
      <c r="B59" s="4100" t="s">
        <v>131</v>
      </c>
      <c r="C59" s="4100" t="s">
        <v>295</v>
      </c>
      <c r="D59" s="4130">
        <v>0.5</v>
      </c>
      <c r="E59" s="672" t="s">
        <v>60</v>
      </c>
      <c r="F59" s="1648"/>
      <c r="G59" s="1648"/>
      <c r="H59" s="673"/>
      <c r="I59" s="701" t="e">
        <f>#REF!</f>
        <v>#REF!</v>
      </c>
      <c r="J59" s="701" t="e">
        <f>#REF!</f>
        <v>#REF!</v>
      </c>
      <c r="K59" s="701" t="e">
        <f>#REF!</f>
        <v>#REF!</v>
      </c>
      <c r="L59" s="701" t="e">
        <f>#REF!</f>
        <v>#REF!</v>
      </c>
      <c r="M59" s="701" t="e">
        <f>#REF!</f>
        <v>#REF!</v>
      </c>
      <c r="N59" s="1319" t="e">
        <f>#REF!</f>
        <v>#REF!</v>
      </c>
      <c r="O59" s="701" t="e">
        <f>#REF!</f>
        <v>#REF!</v>
      </c>
      <c r="P59" s="701" t="e">
        <f>#REF!</f>
        <v>#REF!</v>
      </c>
      <c r="Q59" s="701" t="e">
        <f>#REF!</f>
        <v>#REF!</v>
      </c>
      <c r="R59" s="701" t="e">
        <f>#REF!</f>
        <v>#REF!</v>
      </c>
      <c r="S59" s="701" t="e">
        <f>#REF!</f>
        <v>#REF!</v>
      </c>
      <c r="T59" s="701" t="e">
        <f>#REF!</f>
        <v>#REF!</v>
      </c>
      <c r="U59" s="701" t="e">
        <f>#REF!</f>
        <v>#REF!</v>
      </c>
      <c r="V59" s="701" t="e">
        <f>#REF!</f>
        <v>#REF!</v>
      </c>
      <c r="W59" s="701" t="e">
        <f>#REF!</f>
        <v>#REF!</v>
      </c>
      <c r="X59" s="743" t="e">
        <f t="shared" si="15"/>
        <v>#REF!</v>
      </c>
      <c r="Y59" s="689"/>
      <c r="Z59" s="689"/>
      <c r="AA59" s="690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</row>
    <row r="60" spans="1:309" s="320" customFormat="1" ht="14.1" hidden="1" customHeight="1" x14ac:dyDescent="0.35">
      <c r="A60" s="4114"/>
      <c r="B60" s="4101"/>
      <c r="C60" s="4101"/>
      <c r="D60" s="4131"/>
      <c r="E60" s="107" t="s">
        <v>62</v>
      </c>
      <c r="F60" s="1649"/>
      <c r="G60" s="1649"/>
      <c r="H60" s="674"/>
      <c r="I60" s="272" t="e">
        <f>#REF!</f>
        <v>#REF!</v>
      </c>
      <c r="J60" s="272" t="e">
        <f>#REF!</f>
        <v>#REF!</v>
      </c>
      <c r="K60" s="272" t="e">
        <f>#REF!</f>
        <v>#REF!</v>
      </c>
      <c r="L60" s="272" t="e">
        <f>#REF!</f>
        <v>#REF!</v>
      </c>
      <c r="M60" s="272" t="e">
        <f>#REF!</f>
        <v>#REF!</v>
      </c>
      <c r="N60" s="1229" t="e">
        <f>#REF!</f>
        <v>#REF!</v>
      </c>
      <c r="O60" s="272" t="e">
        <f>#REF!</f>
        <v>#REF!</v>
      </c>
      <c r="P60" s="272" t="e">
        <f>#REF!</f>
        <v>#REF!</v>
      </c>
      <c r="Q60" s="272" t="e">
        <f>#REF!</f>
        <v>#REF!</v>
      </c>
      <c r="R60" s="272" t="e">
        <f>#REF!</f>
        <v>#REF!</v>
      </c>
      <c r="S60" s="272" t="e">
        <f>#REF!</f>
        <v>#REF!</v>
      </c>
      <c r="T60" s="272" t="e">
        <f>#REF!</f>
        <v>#REF!</v>
      </c>
      <c r="U60" s="272" t="e">
        <f>#REF!</f>
        <v>#REF!</v>
      </c>
      <c r="V60" s="272" t="e">
        <f>#REF!</f>
        <v>#REF!</v>
      </c>
      <c r="W60" s="272" t="e">
        <f>#REF!</f>
        <v>#REF!</v>
      </c>
      <c r="X60" s="743" t="e">
        <f t="shared" si="15"/>
        <v>#REF!</v>
      </c>
      <c r="Y60" s="691"/>
      <c r="Z60" s="691"/>
      <c r="AA60" s="691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6"/>
      <c r="BQ60" s="46"/>
      <c r="BR60" s="46"/>
      <c r="BS60" s="46"/>
      <c r="BT60" s="46"/>
      <c r="BU60" s="46"/>
      <c r="BV60" s="46"/>
      <c r="BW60" s="46"/>
      <c r="BX60" s="46"/>
      <c r="BY60" s="46"/>
      <c r="BZ60" s="46"/>
      <c r="CA60" s="46"/>
      <c r="CB60" s="46"/>
      <c r="CC60" s="46"/>
      <c r="CD60" s="46"/>
      <c r="CE60" s="46"/>
      <c r="CF60" s="46"/>
      <c r="CG60" s="46"/>
      <c r="CH60" s="46"/>
      <c r="CI60" s="46"/>
      <c r="CJ60" s="46"/>
      <c r="CK60" s="46"/>
      <c r="CL60" s="46"/>
      <c r="CM60" s="46"/>
      <c r="CN60" s="46"/>
      <c r="CO60" s="46"/>
      <c r="CP60" s="46"/>
      <c r="CQ60" s="46"/>
      <c r="CR60" s="46"/>
      <c r="CS60" s="46"/>
      <c r="CT60" s="46"/>
      <c r="CU60" s="46"/>
      <c r="CV60" s="46"/>
      <c r="CW60" s="46"/>
      <c r="CX60" s="46"/>
      <c r="CY60" s="46"/>
      <c r="CZ60" s="46"/>
      <c r="DA60" s="46"/>
      <c r="DB60" s="46"/>
      <c r="DC60" s="46"/>
      <c r="DD60" s="46"/>
      <c r="DE60" s="46"/>
      <c r="DF60" s="46"/>
      <c r="DG60" s="46"/>
      <c r="DH60" s="46"/>
      <c r="DI60" s="46"/>
      <c r="DJ60" s="46"/>
      <c r="DK60" s="46"/>
      <c r="DL60" s="46"/>
      <c r="DM60" s="46"/>
      <c r="DN60" s="46"/>
      <c r="DO60" s="46"/>
      <c r="DP60" s="46"/>
      <c r="DQ60" s="46"/>
      <c r="DR60" s="46"/>
      <c r="DS60" s="46"/>
      <c r="DT60" s="46"/>
      <c r="DU60" s="46"/>
      <c r="DV60" s="46"/>
      <c r="DW60" s="46"/>
      <c r="DX60" s="46"/>
      <c r="DY60" s="46"/>
      <c r="DZ60" s="46"/>
      <c r="EA60" s="46"/>
      <c r="EB60" s="46"/>
      <c r="EC60" s="46"/>
      <c r="ED60" s="46"/>
      <c r="EE60" s="46"/>
      <c r="EF60" s="46"/>
      <c r="EG60" s="46"/>
      <c r="EH60" s="46"/>
      <c r="EI60" s="46"/>
      <c r="EJ60" s="46"/>
      <c r="EK60" s="46"/>
      <c r="EL60" s="46"/>
      <c r="EM60" s="46"/>
      <c r="EN60" s="46"/>
      <c r="EO60" s="46"/>
      <c r="EP60" s="46"/>
      <c r="EQ60" s="46"/>
      <c r="ER60" s="46"/>
      <c r="ES60" s="46"/>
      <c r="ET60" s="46"/>
      <c r="EU60" s="46"/>
      <c r="EV60" s="46"/>
      <c r="EW60" s="46"/>
      <c r="EX60" s="46"/>
      <c r="EY60" s="46"/>
      <c r="EZ60" s="46"/>
      <c r="FA60" s="46"/>
      <c r="FB60" s="46"/>
      <c r="FC60" s="46"/>
      <c r="FD60" s="46"/>
      <c r="FE60" s="46"/>
      <c r="FF60" s="46"/>
      <c r="FG60" s="46"/>
      <c r="FH60" s="46"/>
      <c r="FI60" s="46"/>
      <c r="FJ60" s="46"/>
      <c r="FK60" s="46"/>
      <c r="FL60" s="46"/>
      <c r="FM60" s="46"/>
      <c r="FN60" s="46"/>
      <c r="FO60" s="46"/>
      <c r="FP60" s="46"/>
      <c r="FQ60" s="46"/>
      <c r="FR60" s="46"/>
      <c r="FS60" s="46"/>
      <c r="FT60" s="46"/>
      <c r="FU60" s="46"/>
      <c r="FV60" s="46"/>
      <c r="FW60" s="46"/>
      <c r="FX60" s="46"/>
      <c r="FY60" s="46"/>
      <c r="FZ60" s="46"/>
      <c r="GA60" s="46"/>
      <c r="GB60" s="46"/>
      <c r="GC60" s="46"/>
      <c r="GD60" s="46"/>
      <c r="GE60" s="46"/>
      <c r="GF60" s="46"/>
      <c r="GG60" s="46"/>
      <c r="GH60" s="46"/>
      <c r="GI60" s="46"/>
      <c r="GJ60" s="46"/>
      <c r="GK60" s="46"/>
      <c r="GL60" s="46"/>
      <c r="GM60" s="46"/>
      <c r="GN60" s="46"/>
      <c r="GO60" s="46"/>
      <c r="GP60" s="46"/>
      <c r="GQ60" s="46"/>
      <c r="GR60" s="46"/>
      <c r="GS60" s="46"/>
      <c r="GT60" s="46"/>
      <c r="GU60" s="46"/>
      <c r="GV60" s="46"/>
      <c r="GW60" s="46"/>
      <c r="GX60" s="46"/>
      <c r="GY60" s="46"/>
      <c r="GZ60" s="46"/>
      <c r="HA60" s="46"/>
      <c r="HB60" s="46"/>
      <c r="HC60" s="46"/>
      <c r="HD60" s="46"/>
      <c r="HE60" s="46"/>
      <c r="HF60" s="46"/>
      <c r="HG60" s="46"/>
      <c r="HH60" s="46"/>
      <c r="HI60" s="46"/>
      <c r="HJ60" s="46"/>
      <c r="HK60" s="46"/>
      <c r="HL60" s="46"/>
      <c r="HM60" s="46"/>
      <c r="HN60" s="46"/>
      <c r="HO60" s="46"/>
      <c r="HP60" s="46"/>
      <c r="HQ60" s="46"/>
      <c r="HR60" s="46"/>
      <c r="HS60" s="46"/>
      <c r="HT60" s="46"/>
      <c r="HU60" s="46"/>
      <c r="HV60" s="46"/>
      <c r="HW60" s="46"/>
      <c r="HX60" s="46"/>
      <c r="HY60" s="46"/>
      <c r="HZ60" s="46"/>
      <c r="IA60" s="46"/>
      <c r="IB60" s="46"/>
      <c r="IC60" s="46"/>
      <c r="ID60" s="46"/>
      <c r="IE60" s="46"/>
      <c r="IF60" s="46"/>
      <c r="IG60" s="46"/>
      <c r="IH60" s="46"/>
      <c r="II60" s="46"/>
      <c r="IJ60" s="46"/>
      <c r="IK60" s="46"/>
      <c r="IL60" s="46"/>
      <c r="IM60" s="46"/>
      <c r="IN60" s="46"/>
      <c r="IO60" s="46"/>
      <c r="IP60" s="46"/>
      <c r="IQ60" s="46"/>
      <c r="IR60" s="46"/>
      <c r="IS60" s="46"/>
      <c r="IT60" s="46"/>
      <c r="IU60" s="46"/>
      <c r="IV60" s="46"/>
      <c r="IW60" s="46"/>
      <c r="IX60" s="46"/>
      <c r="IY60" s="46"/>
      <c r="IZ60" s="46"/>
      <c r="JA60" s="46"/>
      <c r="JB60" s="46"/>
      <c r="JC60" s="46"/>
      <c r="JD60" s="46"/>
      <c r="JE60" s="46"/>
      <c r="JF60" s="46"/>
      <c r="JG60" s="46"/>
      <c r="JH60" s="46"/>
      <c r="JI60" s="46"/>
      <c r="JJ60" s="46"/>
      <c r="JK60" s="46"/>
      <c r="JL60" s="46"/>
      <c r="JM60" s="46"/>
      <c r="JN60" s="46"/>
      <c r="JO60" s="46"/>
      <c r="JP60" s="46"/>
      <c r="JQ60" s="46"/>
      <c r="JR60" s="46"/>
      <c r="JS60" s="46"/>
      <c r="JT60" s="46"/>
      <c r="JU60" s="46"/>
      <c r="JV60" s="46"/>
      <c r="JW60" s="46"/>
      <c r="JX60" s="46"/>
      <c r="JY60" s="46"/>
      <c r="JZ60" s="46"/>
      <c r="KA60" s="46"/>
      <c r="KB60" s="46"/>
      <c r="KC60" s="46"/>
      <c r="KD60" s="46"/>
      <c r="KE60" s="46"/>
      <c r="KF60" s="46"/>
      <c r="KG60" s="46"/>
      <c r="KH60" s="46"/>
      <c r="KI60" s="46"/>
      <c r="KJ60" s="46"/>
      <c r="KK60" s="46"/>
      <c r="KL60" s="46"/>
      <c r="KM60" s="46"/>
      <c r="KN60" s="46"/>
      <c r="KO60" s="46"/>
      <c r="KP60" s="46"/>
      <c r="KQ60" s="46"/>
      <c r="KR60" s="46"/>
      <c r="KS60" s="46"/>
      <c r="KT60" s="46"/>
      <c r="KU60" s="46"/>
      <c r="KV60" s="46"/>
      <c r="KW60" s="46"/>
    </row>
    <row r="61" spans="1:309" s="320" customFormat="1" ht="14.1" hidden="1" customHeight="1" thickBot="1" x14ac:dyDescent="0.4">
      <c r="A61" s="4115"/>
      <c r="B61" s="4102"/>
      <c r="C61" s="4102"/>
      <c r="D61" s="4132"/>
      <c r="E61" s="108" t="s">
        <v>43</v>
      </c>
      <c r="F61" s="1650"/>
      <c r="G61" s="1650"/>
      <c r="H61" s="675"/>
      <c r="I61" s="705" t="e">
        <f>SUM(I59:I60)</f>
        <v>#REF!</v>
      </c>
      <c r="J61" s="705" t="e">
        <f t="shared" ref="J61:W61" si="25">SUM(J59:J60)</f>
        <v>#REF!</v>
      </c>
      <c r="K61" s="705" t="e">
        <f t="shared" si="25"/>
        <v>#REF!</v>
      </c>
      <c r="L61" s="705" t="e">
        <f t="shared" si="25"/>
        <v>#REF!</v>
      </c>
      <c r="M61" s="705" t="e">
        <f t="shared" si="25"/>
        <v>#REF!</v>
      </c>
      <c r="N61" s="1320" t="e">
        <f t="shared" si="25"/>
        <v>#REF!</v>
      </c>
      <c r="O61" s="705" t="e">
        <f t="shared" si="25"/>
        <v>#REF!</v>
      </c>
      <c r="P61" s="705" t="e">
        <f t="shared" si="25"/>
        <v>#REF!</v>
      </c>
      <c r="Q61" s="705" t="e">
        <f t="shared" si="25"/>
        <v>#REF!</v>
      </c>
      <c r="R61" s="705" t="e">
        <f t="shared" si="25"/>
        <v>#REF!</v>
      </c>
      <c r="S61" s="705" t="e">
        <f t="shared" si="25"/>
        <v>#REF!</v>
      </c>
      <c r="T61" s="705" t="e">
        <f t="shared" si="25"/>
        <v>#REF!</v>
      </c>
      <c r="U61" s="705" t="e">
        <f t="shared" si="25"/>
        <v>#REF!</v>
      </c>
      <c r="V61" s="705" t="e">
        <f t="shared" si="25"/>
        <v>#REF!</v>
      </c>
      <c r="W61" s="705" t="e">
        <f t="shared" si="25"/>
        <v>#REF!</v>
      </c>
      <c r="X61" s="743" t="e">
        <f t="shared" si="15"/>
        <v>#REF!</v>
      </c>
      <c r="Y61" s="691"/>
      <c r="Z61" s="691"/>
      <c r="AA61" s="691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  <c r="BF61" s="46"/>
      <c r="BG61" s="46"/>
      <c r="BH61" s="46"/>
      <c r="BI61" s="46"/>
      <c r="BJ61" s="46"/>
      <c r="BK61" s="46"/>
      <c r="BL61" s="46"/>
      <c r="BM61" s="46"/>
      <c r="BN61" s="46"/>
      <c r="BO61" s="46"/>
      <c r="BP61" s="46"/>
      <c r="BQ61" s="46"/>
      <c r="BR61" s="46"/>
      <c r="BS61" s="46"/>
      <c r="BT61" s="46"/>
      <c r="BU61" s="46"/>
      <c r="BV61" s="46"/>
      <c r="BW61" s="46"/>
      <c r="BX61" s="46"/>
      <c r="BY61" s="46"/>
      <c r="BZ61" s="46"/>
      <c r="CA61" s="46"/>
      <c r="CB61" s="46"/>
      <c r="CC61" s="46"/>
      <c r="CD61" s="46"/>
      <c r="CE61" s="46"/>
      <c r="CF61" s="46"/>
      <c r="CG61" s="46"/>
      <c r="CH61" s="46"/>
      <c r="CI61" s="46"/>
      <c r="CJ61" s="46"/>
      <c r="CK61" s="46"/>
      <c r="CL61" s="46"/>
      <c r="CM61" s="46"/>
      <c r="CN61" s="46"/>
      <c r="CO61" s="46"/>
      <c r="CP61" s="46"/>
      <c r="CQ61" s="46"/>
      <c r="CR61" s="46"/>
      <c r="CS61" s="46"/>
      <c r="CT61" s="46"/>
      <c r="CU61" s="46"/>
      <c r="CV61" s="46"/>
      <c r="CW61" s="46"/>
      <c r="CX61" s="46"/>
      <c r="CY61" s="46"/>
      <c r="CZ61" s="46"/>
      <c r="DA61" s="46"/>
      <c r="DB61" s="46"/>
      <c r="DC61" s="46"/>
      <c r="DD61" s="46"/>
      <c r="DE61" s="46"/>
      <c r="DF61" s="46"/>
      <c r="DG61" s="46"/>
      <c r="DH61" s="46"/>
      <c r="DI61" s="46"/>
      <c r="DJ61" s="46"/>
      <c r="DK61" s="46"/>
      <c r="DL61" s="46"/>
      <c r="DM61" s="46"/>
      <c r="DN61" s="46"/>
      <c r="DO61" s="46"/>
      <c r="DP61" s="46"/>
      <c r="DQ61" s="46"/>
      <c r="DR61" s="46"/>
      <c r="DS61" s="46"/>
      <c r="DT61" s="46"/>
      <c r="DU61" s="46"/>
      <c r="DV61" s="46"/>
      <c r="DW61" s="46"/>
      <c r="DX61" s="46"/>
      <c r="DY61" s="46"/>
      <c r="DZ61" s="46"/>
      <c r="EA61" s="46"/>
      <c r="EB61" s="46"/>
      <c r="EC61" s="46"/>
      <c r="ED61" s="46"/>
      <c r="EE61" s="46"/>
      <c r="EF61" s="46"/>
      <c r="EG61" s="46"/>
      <c r="EH61" s="46"/>
      <c r="EI61" s="46"/>
      <c r="EJ61" s="46"/>
      <c r="EK61" s="46"/>
      <c r="EL61" s="46"/>
      <c r="EM61" s="46"/>
      <c r="EN61" s="46"/>
      <c r="EO61" s="46"/>
      <c r="EP61" s="46"/>
      <c r="EQ61" s="46"/>
      <c r="ER61" s="46"/>
      <c r="ES61" s="46"/>
      <c r="ET61" s="46"/>
      <c r="EU61" s="46"/>
      <c r="EV61" s="46"/>
      <c r="EW61" s="46"/>
      <c r="EX61" s="46"/>
      <c r="EY61" s="46"/>
      <c r="EZ61" s="46"/>
      <c r="FA61" s="46"/>
      <c r="FB61" s="46"/>
      <c r="FC61" s="46"/>
      <c r="FD61" s="46"/>
      <c r="FE61" s="46"/>
      <c r="FF61" s="46"/>
      <c r="FG61" s="46"/>
      <c r="FH61" s="46"/>
      <c r="FI61" s="46"/>
      <c r="FJ61" s="46"/>
      <c r="FK61" s="46"/>
      <c r="FL61" s="46"/>
      <c r="FM61" s="46"/>
      <c r="FN61" s="46"/>
      <c r="FO61" s="46"/>
      <c r="FP61" s="46"/>
      <c r="FQ61" s="46"/>
      <c r="FR61" s="46"/>
      <c r="FS61" s="46"/>
      <c r="FT61" s="46"/>
      <c r="FU61" s="46"/>
      <c r="FV61" s="46"/>
      <c r="FW61" s="46"/>
      <c r="FX61" s="46"/>
      <c r="FY61" s="46"/>
      <c r="FZ61" s="46"/>
      <c r="GA61" s="46"/>
      <c r="GB61" s="46"/>
      <c r="GC61" s="46"/>
      <c r="GD61" s="46"/>
      <c r="GE61" s="46"/>
      <c r="GF61" s="46"/>
      <c r="GG61" s="46"/>
      <c r="GH61" s="46"/>
      <c r="GI61" s="46"/>
      <c r="GJ61" s="46"/>
      <c r="GK61" s="46"/>
      <c r="GL61" s="46"/>
      <c r="GM61" s="46"/>
      <c r="GN61" s="46"/>
      <c r="GO61" s="46"/>
      <c r="GP61" s="46"/>
      <c r="GQ61" s="46"/>
      <c r="GR61" s="46"/>
      <c r="GS61" s="46"/>
      <c r="GT61" s="46"/>
      <c r="GU61" s="46"/>
      <c r="GV61" s="46"/>
      <c r="GW61" s="46"/>
      <c r="GX61" s="46"/>
      <c r="GY61" s="46"/>
      <c r="GZ61" s="46"/>
      <c r="HA61" s="46"/>
      <c r="HB61" s="46"/>
      <c r="HC61" s="46"/>
      <c r="HD61" s="46"/>
      <c r="HE61" s="46"/>
      <c r="HF61" s="46"/>
      <c r="HG61" s="46"/>
      <c r="HH61" s="46"/>
      <c r="HI61" s="46"/>
      <c r="HJ61" s="46"/>
      <c r="HK61" s="46"/>
      <c r="HL61" s="46"/>
      <c r="HM61" s="46"/>
      <c r="HN61" s="46"/>
      <c r="HO61" s="46"/>
      <c r="HP61" s="46"/>
      <c r="HQ61" s="46"/>
      <c r="HR61" s="46"/>
      <c r="HS61" s="46"/>
      <c r="HT61" s="46"/>
      <c r="HU61" s="46"/>
      <c r="HV61" s="46"/>
      <c r="HW61" s="46"/>
      <c r="HX61" s="46"/>
      <c r="HY61" s="46"/>
      <c r="HZ61" s="46"/>
      <c r="IA61" s="46"/>
      <c r="IB61" s="46"/>
      <c r="IC61" s="46"/>
      <c r="ID61" s="46"/>
      <c r="IE61" s="46"/>
      <c r="IF61" s="46"/>
      <c r="IG61" s="46"/>
      <c r="IH61" s="46"/>
      <c r="II61" s="46"/>
      <c r="IJ61" s="46"/>
      <c r="IK61" s="46"/>
      <c r="IL61" s="46"/>
      <c r="IM61" s="46"/>
      <c r="IN61" s="46"/>
      <c r="IO61" s="46"/>
      <c r="IP61" s="46"/>
      <c r="IQ61" s="46"/>
      <c r="IR61" s="46"/>
      <c r="IS61" s="46"/>
      <c r="IT61" s="46"/>
      <c r="IU61" s="46"/>
      <c r="IV61" s="46"/>
      <c r="IW61" s="46"/>
      <c r="IX61" s="46"/>
      <c r="IY61" s="46"/>
      <c r="IZ61" s="46"/>
      <c r="JA61" s="46"/>
      <c r="JB61" s="46"/>
      <c r="JC61" s="46"/>
      <c r="JD61" s="46"/>
      <c r="JE61" s="46"/>
      <c r="JF61" s="46"/>
      <c r="JG61" s="46"/>
      <c r="JH61" s="46"/>
      <c r="JI61" s="46"/>
      <c r="JJ61" s="46"/>
      <c r="JK61" s="46"/>
      <c r="JL61" s="46"/>
      <c r="JM61" s="46"/>
      <c r="JN61" s="46"/>
      <c r="JO61" s="46"/>
      <c r="JP61" s="46"/>
      <c r="JQ61" s="46"/>
      <c r="JR61" s="46"/>
      <c r="JS61" s="46"/>
      <c r="JT61" s="46"/>
      <c r="JU61" s="46"/>
      <c r="JV61" s="46"/>
      <c r="JW61" s="46"/>
      <c r="JX61" s="46"/>
      <c r="JY61" s="46"/>
      <c r="JZ61" s="46"/>
      <c r="KA61" s="46"/>
      <c r="KB61" s="46"/>
      <c r="KC61" s="46"/>
      <c r="KD61" s="46"/>
      <c r="KE61" s="46"/>
      <c r="KF61" s="46"/>
      <c r="KG61" s="46"/>
      <c r="KH61" s="46"/>
      <c r="KI61" s="46"/>
      <c r="KJ61" s="46"/>
      <c r="KK61" s="46"/>
      <c r="KL61" s="46"/>
      <c r="KM61" s="46"/>
      <c r="KN61" s="46"/>
      <c r="KO61" s="46"/>
      <c r="KP61" s="46"/>
      <c r="KQ61" s="46"/>
      <c r="KR61" s="46"/>
      <c r="KS61" s="46"/>
      <c r="KT61" s="46"/>
      <c r="KU61" s="46"/>
      <c r="KV61" s="46"/>
      <c r="KW61" s="46"/>
    </row>
    <row r="62" spans="1:309" s="320" customFormat="1" ht="14.1" hidden="1" customHeight="1" x14ac:dyDescent="0.35">
      <c r="A62" s="4113">
        <v>14</v>
      </c>
      <c r="B62" s="4038" t="s">
        <v>181</v>
      </c>
      <c r="C62" s="4100" t="s">
        <v>295</v>
      </c>
      <c r="D62" s="4104">
        <v>0.25</v>
      </c>
      <c r="E62" s="693" t="s">
        <v>60</v>
      </c>
      <c r="F62" s="1648"/>
      <c r="G62" s="1648"/>
      <c r="H62" s="673"/>
      <c r="I62" s="701" t="e">
        <f>#REF!</f>
        <v>#REF!</v>
      </c>
      <c r="J62" s="701" t="e">
        <f>#REF!</f>
        <v>#REF!</v>
      </c>
      <c r="K62" s="701" t="e">
        <f>#REF!</f>
        <v>#REF!</v>
      </c>
      <c r="L62" s="701" t="e">
        <f>#REF!</f>
        <v>#REF!</v>
      </c>
      <c r="M62" s="701" t="e">
        <f>#REF!</f>
        <v>#REF!</v>
      </c>
      <c r="N62" s="1319" t="e">
        <f>#REF!</f>
        <v>#REF!</v>
      </c>
      <c r="O62" s="701" t="e">
        <f>#REF!</f>
        <v>#REF!</v>
      </c>
      <c r="P62" s="701" t="e">
        <f>#REF!</f>
        <v>#REF!</v>
      </c>
      <c r="Q62" s="701" t="e">
        <f>#REF!</f>
        <v>#REF!</v>
      </c>
      <c r="R62" s="701" t="e">
        <f>#REF!</f>
        <v>#REF!</v>
      </c>
      <c r="S62" s="701" t="e">
        <f>#REF!</f>
        <v>#REF!</v>
      </c>
      <c r="T62" s="701" t="e">
        <f>#REF!</f>
        <v>#REF!</v>
      </c>
      <c r="U62" s="701" t="e">
        <f>#REF!</f>
        <v>#REF!</v>
      </c>
      <c r="V62" s="701" t="e">
        <f>#REF!</f>
        <v>#REF!</v>
      </c>
      <c r="W62" s="701" t="e">
        <f>#REF!</f>
        <v>#REF!</v>
      </c>
      <c r="X62" s="743" t="e">
        <f t="shared" si="15"/>
        <v>#REF!</v>
      </c>
      <c r="Y62" s="691"/>
      <c r="Z62" s="691"/>
      <c r="AA62" s="691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  <c r="BF62" s="46"/>
      <c r="BG62" s="46"/>
      <c r="BH62" s="46"/>
      <c r="BI62" s="46"/>
      <c r="BJ62" s="46"/>
      <c r="BK62" s="46"/>
      <c r="BL62" s="46"/>
      <c r="BM62" s="46"/>
      <c r="BN62" s="46"/>
      <c r="BO62" s="46"/>
      <c r="BP62" s="46"/>
      <c r="BQ62" s="46"/>
      <c r="BR62" s="46"/>
      <c r="BS62" s="46"/>
      <c r="BT62" s="46"/>
      <c r="BU62" s="46"/>
      <c r="BV62" s="46"/>
      <c r="BW62" s="46"/>
      <c r="BX62" s="46"/>
      <c r="BY62" s="46"/>
      <c r="BZ62" s="46"/>
      <c r="CA62" s="46"/>
      <c r="CB62" s="46"/>
      <c r="CC62" s="46"/>
      <c r="CD62" s="46"/>
      <c r="CE62" s="46"/>
      <c r="CF62" s="46"/>
      <c r="CG62" s="46"/>
      <c r="CH62" s="46"/>
      <c r="CI62" s="46"/>
      <c r="CJ62" s="46"/>
      <c r="CK62" s="46"/>
      <c r="CL62" s="46"/>
      <c r="CM62" s="46"/>
      <c r="CN62" s="46"/>
      <c r="CO62" s="46"/>
      <c r="CP62" s="46"/>
      <c r="CQ62" s="46"/>
      <c r="CR62" s="46"/>
      <c r="CS62" s="46"/>
      <c r="CT62" s="46"/>
      <c r="CU62" s="46"/>
      <c r="CV62" s="46"/>
      <c r="CW62" s="46"/>
      <c r="CX62" s="46"/>
      <c r="CY62" s="46"/>
      <c r="CZ62" s="46"/>
      <c r="DA62" s="46"/>
      <c r="DB62" s="46"/>
      <c r="DC62" s="46"/>
      <c r="DD62" s="46"/>
      <c r="DE62" s="46"/>
      <c r="DF62" s="46"/>
      <c r="DG62" s="46"/>
      <c r="DH62" s="46"/>
      <c r="DI62" s="46"/>
      <c r="DJ62" s="46"/>
      <c r="DK62" s="46"/>
      <c r="DL62" s="46"/>
      <c r="DM62" s="46"/>
      <c r="DN62" s="46"/>
      <c r="DO62" s="46"/>
      <c r="DP62" s="46"/>
      <c r="DQ62" s="46"/>
      <c r="DR62" s="46"/>
      <c r="DS62" s="46"/>
      <c r="DT62" s="46"/>
      <c r="DU62" s="46"/>
      <c r="DV62" s="46"/>
      <c r="DW62" s="46"/>
      <c r="DX62" s="46"/>
      <c r="DY62" s="46"/>
      <c r="DZ62" s="46"/>
      <c r="EA62" s="46"/>
      <c r="EB62" s="46"/>
      <c r="EC62" s="46"/>
      <c r="ED62" s="46"/>
      <c r="EE62" s="46"/>
      <c r="EF62" s="46"/>
      <c r="EG62" s="46"/>
      <c r="EH62" s="46"/>
      <c r="EI62" s="46"/>
      <c r="EJ62" s="46"/>
      <c r="EK62" s="46"/>
      <c r="EL62" s="46"/>
      <c r="EM62" s="46"/>
      <c r="EN62" s="46"/>
      <c r="EO62" s="46"/>
      <c r="EP62" s="46"/>
      <c r="EQ62" s="46"/>
      <c r="ER62" s="46"/>
      <c r="ES62" s="46"/>
      <c r="ET62" s="46"/>
      <c r="EU62" s="46"/>
      <c r="EV62" s="46"/>
      <c r="EW62" s="46"/>
      <c r="EX62" s="46"/>
      <c r="EY62" s="46"/>
      <c r="EZ62" s="46"/>
      <c r="FA62" s="46"/>
      <c r="FB62" s="46"/>
      <c r="FC62" s="46"/>
      <c r="FD62" s="46"/>
      <c r="FE62" s="46"/>
      <c r="FF62" s="46"/>
      <c r="FG62" s="46"/>
      <c r="FH62" s="46"/>
      <c r="FI62" s="46"/>
      <c r="FJ62" s="46"/>
      <c r="FK62" s="46"/>
      <c r="FL62" s="46"/>
      <c r="FM62" s="46"/>
      <c r="FN62" s="46"/>
      <c r="FO62" s="46"/>
      <c r="FP62" s="46"/>
      <c r="FQ62" s="46"/>
      <c r="FR62" s="46"/>
      <c r="FS62" s="46"/>
      <c r="FT62" s="46"/>
      <c r="FU62" s="46"/>
      <c r="FV62" s="46"/>
      <c r="FW62" s="46"/>
      <c r="FX62" s="46"/>
      <c r="FY62" s="46"/>
      <c r="FZ62" s="46"/>
      <c r="GA62" s="46"/>
      <c r="GB62" s="46"/>
      <c r="GC62" s="46"/>
      <c r="GD62" s="46"/>
      <c r="GE62" s="46"/>
      <c r="GF62" s="46"/>
      <c r="GG62" s="46"/>
      <c r="GH62" s="46"/>
      <c r="GI62" s="46"/>
      <c r="GJ62" s="46"/>
      <c r="GK62" s="46"/>
      <c r="GL62" s="46"/>
      <c r="GM62" s="46"/>
      <c r="GN62" s="46"/>
      <c r="GO62" s="46"/>
      <c r="GP62" s="46"/>
      <c r="GQ62" s="46"/>
      <c r="GR62" s="46"/>
      <c r="GS62" s="46"/>
      <c r="GT62" s="46"/>
      <c r="GU62" s="46"/>
      <c r="GV62" s="46"/>
      <c r="GW62" s="46"/>
      <c r="GX62" s="46"/>
      <c r="GY62" s="46"/>
      <c r="GZ62" s="46"/>
      <c r="HA62" s="46"/>
      <c r="HB62" s="46"/>
      <c r="HC62" s="46"/>
      <c r="HD62" s="46"/>
      <c r="HE62" s="46"/>
      <c r="HF62" s="46"/>
      <c r="HG62" s="46"/>
      <c r="HH62" s="46"/>
      <c r="HI62" s="46"/>
      <c r="HJ62" s="46"/>
      <c r="HK62" s="46"/>
      <c r="HL62" s="46"/>
      <c r="HM62" s="46"/>
      <c r="HN62" s="46"/>
      <c r="HO62" s="46"/>
      <c r="HP62" s="46"/>
      <c r="HQ62" s="46"/>
      <c r="HR62" s="46"/>
      <c r="HS62" s="46"/>
      <c r="HT62" s="46"/>
      <c r="HU62" s="46"/>
      <c r="HV62" s="46"/>
      <c r="HW62" s="46"/>
      <c r="HX62" s="46"/>
      <c r="HY62" s="46"/>
      <c r="HZ62" s="46"/>
      <c r="IA62" s="46"/>
      <c r="IB62" s="46"/>
      <c r="IC62" s="46"/>
      <c r="ID62" s="46"/>
      <c r="IE62" s="46"/>
      <c r="IF62" s="46"/>
      <c r="IG62" s="46"/>
      <c r="IH62" s="46"/>
      <c r="II62" s="46"/>
      <c r="IJ62" s="46"/>
      <c r="IK62" s="46"/>
      <c r="IL62" s="46"/>
      <c r="IM62" s="46"/>
      <c r="IN62" s="46"/>
      <c r="IO62" s="46"/>
      <c r="IP62" s="46"/>
      <c r="IQ62" s="46"/>
      <c r="IR62" s="46"/>
      <c r="IS62" s="46"/>
      <c r="IT62" s="46"/>
      <c r="IU62" s="46"/>
      <c r="IV62" s="46"/>
      <c r="IW62" s="46"/>
      <c r="IX62" s="46"/>
      <c r="IY62" s="46"/>
      <c r="IZ62" s="46"/>
      <c r="JA62" s="46"/>
      <c r="JB62" s="46"/>
      <c r="JC62" s="46"/>
      <c r="JD62" s="46"/>
      <c r="JE62" s="46"/>
      <c r="JF62" s="46"/>
      <c r="JG62" s="46"/>
      <c r="JH62" s="46"/>
      <c r="JI62" s="46"/>
      <c r="JJ62" s="46"/>
      <c r="JK62" s="46"/>
      <c r="JL62" s="46"/>
      <c r="JM62" s="46"/>
      <c r="JN62" s="46"/>
      <c r="JO62" s="46"/>
      <c r="JP62" s="46"/>
      <c r="JQ62" s="46"/>
      <c r="JR62" s="46"/>
      <c r="JS62" s="46"/>
      <c r="JT62" s="46"/>
      <c r="JU62" s="46"/>
      <c r="JV62" s="46"/>
      <c r="JW62" s="46"/>
      <c r="JX62" s="46"/>
      <c r="JY62" s="46"/>
      <c r="JZ62" s="46"/>
      <c r="KA62" s="46"/>
      <c r="KB62" s="46"/>
      <c r="KC62" s="46"/>
      <c r="KD62" s="46"/>
      <c r="KE62" s="46"/>
      <c r="KF62" s="46"/>
      <c r="KG62" s="46"/>
      <c r="KH62" s="46"/>
      <c r="KI62" s="46"/>
      <c r="KJ62" s="46"/>
      <c r="KK62" s="46"/>
      <c r="KL62" s="46"/>
      <c r="KM62" s="46"/>
      <c r="KN62" s="46"/>
      <c r="KO62" s="46"/>
      <c r="KP62" s="46"/>
      <c r="KQ62" s="46"/>
      <c r="KR62" s="46"/>
      <c r="KS62" s="46"/>
      <c r="KT62" s="46"/>
      <c r="KU62" s="46"/>
      <c r="KV62" s="46"/>
      <c r="KW62" s="46"/>
    </row>
    <row r="63" spans="1:309" s="320" customFormat="1" ht="14.1" hidden="1" customHeight="1" x14ac:dyDescent="0.35">
      <c r="A63" s="4114"/>
      <c r="B63" s="4039"/>
      <c r="C63" s="4101"/>
      <c r="D63" s="4105"/>
      <c r="E63" s="288" t="s">
        <v>62</v>
      </c>
      <c r="F63" s="1649"/>
      <c r="G63" s="1649"/>
      <c r="H63" s="674"/>
      <c r="I63" s="272" t="e">
        <f>#REF!</f>
        <v>#REF!</v>
      </c>
      <c r="J63" s="272" t="e">
        <f>#REF!</f>
        <v>#REF!</v>
      </c>
      <c r="K63" s="272" t="e">
        <f>#REF!</f>
        <v>#REF!</v>
      </c>
      <c r="L63" s="272" t="e">
        <f>#REF!</f>
        <v>#REF!</v>
      </c>
      <c r="M63" s="272" t="e">
        <f>#REF!</f>
        <v>#REF!</v>
      </c>
      <c r="N63" s="1229" t="e">
        <f>#REF!</f>
        <v>#REF!</v>
      </c>
      <c r="O63" s="272" t="e">
        <f>#REF!</f>
        <v>#REF!</v>
      </c>
      <c r="P63" s="272" t="e">
        <f>#REF!</f>
        <v>#REF!</v>
      </c>
      <c r="Q63" s="272" t="e">
        <f>#REF!</f>
        <v>#REF!</v>
      </c>
      <c r="R63" s="272" t="e">
        <f>#REF!</f>
        <v>#REF!</v>
      </c>
      <c r="S63" s="272" t="e">
        <f>#REF!</f>
        <v>#REF!</v>
      </c>
      <c r="T63" s="272" t="e">
        <f>#REF!</f>
        <v>#REF!</v>
      </c>
      <c r="U63" s="272" t="e">
        <f>#REF!</f>
        <v>#REF!</v>
      </c>
      <c r="V63" s="272" t="e">
        <f>#REF!</f>
        <v>#REF!</v>
      </c>
      <c r="W63" s="272" t="e">
        <f>#REF!</f>
        <v>#REF!</v>
      </c>
      <c r="X63" s="743" t="e">
        <f t="shared" si="15"/>
        <v>#REF!</v>
      </c>
      <c r="Y63" s="691"/>
      <c r="Z63" s="691"/>
      <c r="AA63" s="691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  <c r="BF63" s="46"/>
      <c r="BG63" s="46"/>
      <c r="BH63" s="46"/>
      <c r="BI63" s="46"/>
      <c r="BJ63" s="46"/>
      <c r="BK63" s="46"/>
      <c r="BL63" s="46"/>
      <c r="BM63" s="46"/>
      <c r="BN63" s="46"/>
      <c r="BO63" s="46"/>
      <c r="BP63" s="46"/>
      <c r="BQ63" s="46"/>
      <c r="BR63" s="46"/>
      <c r="BS63" s="46"/>
      <c r="BT63" s="46"/>
      <c r="BU63" s="46"/>
      <c r="BV63" s="46"/>
      <c r="BW63" s="46"/>
      <c r="BX63" s="46"/>
      <c r="BY63" s="46"/>
      <c r="BZ63" s="46"/>
      <c r="CA63" s="46"/>
      <c r="CB63" s="46"/>
      <c r="CC63" s="46"/>
      <c r="CD63" s="46"/>
      <c r="CE63" s="46"/>
      <c r="CF63" s="46"/>
      <c r="CG63" s="46"/>
      <c r="CH63" s="46"/>
      <c r="CI63" s="46"/>
      <c r="CJ63" s="46"/>
      <c r="CK63" s="46"/>
      <c r="CL63" s="46"/>
      <c r="CM63" s="46"/>
      <c r="CN63" s="46"/>
      <c r="CO63" s="46"/>
      <c r="CP63" s="46"/>
      <c r="CQ63" s="46"/>
      <c r="CR63" s="46"/>
      <c r="CS63" s="46"/>
      <c r="CT63" s="46"/>
      <c r="CU63" s="46"/>
      <c r="CV63" s="46"/>
      <c r="CW63" s="46"/>
      <c r="CX63" s="46"/>
      <c r="CY63" s="46"/>
      <c r="CZ63" s="46"/>
      <c r="DA63" s="46"/>
      <c r="DB63" s="46"/>
      <c r="DC63" s="46"/>
      <c r="DD63" s="46"/>
      <c r="DE63" s="46"/>
      <c r="DF63" s="46"/>
      <c r="DG63" s="46"/>
      <c r="DH63" s="46"/>
      <c r="DI63" s="46"/>
      <c r="DJ63" s="46"/>
      <c r="DK63" s="46"/>
      <c r="DL63" s="46"/>
      <c r="DM63" s="46"/>
      <c r="DN63" s="46"/>
      <c r="DO63" s="46"/>
      <c r="DP63" s="46"/>
      <c r="DQ63" s="46"/>
      <c r="DR63" s="46"/>
      <c r="DS63" s="46"/>
      <c r="DT63" s="46"/>
      <c r="DU63" s="46"/>
      <c r="DV63" s="46"/>
      <c r="DW63" s="46"/>
      <c r="DX63" s="46"/>
      <c r="DY63" s="46"/>
      <c r="DZ63" s="46"/>
      <c r="EA63" s="46"/>
      <c r="EB63" s="46"/>
      <c r="EC63" s="46"/>
      <c r="ED63" s="46"/>
      <c r="EE63" s="46"/>
      <c r="EF63" s="46"/>
      <c r="EG63" s="46"/>
      <c r="EH63" s="46"/>
      <c r="EI63" s="46"/>
      <c r="EJ63" s="46"/>
      <c r="EK63" s="46"/>
      <c r="EL63" s="46"/>
      <c r="EM63" s="46"/>
      <c r="EN63" s="46"/>
      <c r="EO63" s="46"/>
      <c r="EP63" s="46"/>
      <c r="EQ63" s="46"/>
      <c r="ER63" s="46"/>
      <c r="ES63" s="46"/>
      <c r="ET63" s="46"/>
      <c r="EU63" s="46"/>
      <c r="EV63" s="46"/>
      <c r="EW63" s="46"/>
      <c r="EX63" s="46"/>
      <c r="EY63" s="46"/>
      <c r="EZ63" s="46"/>
      <c r="FA63" s="46"/>
      <c r="FB63" s="46"/>
      <c r="FC63" s="46"/>
      <c r="FD63" s="46"/>
      <c r="FE63" s="46"/>
      <c r="FF63" s="46"/>
      <c r="FG63" s="46"/>
      <c r="FH63" s="46"/>
      <c r="FI63" s="46"/>
      <c r="FJ63" s="46"/>
      <c r="FK63" s="46"/>
      <c r="FL63" s="46"/>
      <c r="FM63" s="46"/>
      <c r="FN63" s="46"/>
      <c r="FO63" s="46"/>
      <c r="FP63" s="46"/>
      <c r="FQ63" s="46"/>
      <c r="FR63" s="46"/>
      <c r="FS63" s="46"/>
      <c r="FT63" s="46"/>
      <c r="FU63" s="46"/>
      <c r="FV63" s="46"/>
      <c r="FW63" s="46"/>
      <c r="FX63" s="46"/>
      <c r="FY63" s="46"/>
      <c r="FZ63" s="46"/>
      <c r="GA63" s="46"/>
      <c r="GB63" s="46"/>
      <c r="GC63" s="46"/>
      <c r="GD63" s="46"/>
      <c r="GE63" s="46"/>
      <c r="GF63" s="46"/>
      <c r="GG63" s="46"/>
      <c r="GH63" s="46"/>
      <c r="GI63" s="46"/>
      <c r="GJ63" s="46"/>
      <c r="GK63" s="46"/>
      <c r="GL63" s="46"/>
      <c r="GM63" s="46"/>
      <c r="GN63" s="46"/>
      <c r="GO63" s="46"/>
      <c r="GP63" s="46"/>
      <c r="GQ63" s="46"/>
      <c r="GR63" s="46"/>
      <c r="GS63" s="46"/>
      <c r="GT63" s="46"/>
      <c r="GU63" s="46"/>
      <c r="GV63" s="46"/>
      <c r="GW63" s="46"/>
      <c r="GX63" s="46"/>
      <c r="GY63" s="46"/>
      <c r="GZ63" s="46"/>
      <c r="HA63" s="46"/>
      <c r="HB63" s="46"/>
      <c r="HC63" s="46"/>
      <c r="HD63" s="46"/>
      <c r="HE63" s="46"/>
      <c r="HF63" s="46"/>
      <c r="HG63" s="46"/>
      <c r="HH63" s="46"/>
      <c r="HI63" s="46"/>
      <c r="HJ63" s="46"/>
      <c r="HK63" s="46"/>
      <c r="HL63" s="46"/>
      <c r="HM63" s="46"/>
      <c r="HN63" s="46"/>
      <c r="HO63" s="46"/>
      <c r="HP63" s="46"/>
      <c r="HQ63" s="46"/>
      <c r="HR63" s="46"/>
      <c r="HS63" s="46"/>
      <c r="HT63" s="46"/>
      <c r="HU63" s="46"/>
      <c r="HV63" s="46"/>
      <c r="HW63" s="46"/>
      <c r="HX63" s="46"/>
      <c r="HY63" s="46"/>
      <c r="HZ63" s="46"/>
      <c r="IA63" s="46"/>
      <c r="IB63" s="46"/>
      <c r="IC63" s="46"/>
      <c r="ID63" s="46"/>
      <c r="IE63" s="46"/>
      <c r="IF63" s="46"/>
      <c r="IG63" s="46"/>
      <c r="IH63" s="46"/>
      <c r="II63" s="46"/>
      <c r="IJ63" s="46"/>
      <c r="IK63" s="46"/>
      <c r="IL63" s="46"/>
      <c r="IM63" s="46"/>
      <c r="IN63" s="46"/>
      <c r="IO63" s="46"/>
      <c r="IP63" s="46"/>
      <c r="IQ63" s="46"/>
      <c r="IR63" s="46"/>
      <c r="IS63" s="46"/>
      <c r="IT63" s="46"/>
      <c r="IU63" s="46"/>
      <c r="IV63" s="46"/>
      <c r="IW63" s="46"/>
      <c r="IX63" s="46"/>
      <c r="IY63" s="46"/>
      <c r="IZ63" s="46"/>
      <c r="JA63" s="46"/>
      <c r="JB63" s="46"/>
      <c r="JC63" s="46"/>
      <c r="JD63" s="46"/>
      <c r="JE63" s="46"/>
      <c r="JF63" s="46"/>
      <c r="JG63" s="46"/>
      <c r="JH63" s="46"/>
      <c r="JI63" s="46"/>
      <c r="JJ63" s="46"/>
      <c r="JK63" s="46"/>
      <c r="JL63" s="46"/>
      <c r="JM63" s="46"/>
      <c r="JN63" s="46"/>
      <c r="JO63" s="46"/>
      <c r="JP63" s="46"/>
      <c r="JQ63" s="46"/>
      <c r="JR63" s="46"/>
      <c r="JS63" s="46"/>
      <c r="JT63" s="46"/>
      <c r="JU63" s="46"/>
      <c r="JV63" s="46"/>
      <c r="JW63" s="46"/>
      <c r="JX63" s="46"/>
      <c r="JY63" s="46"/>
      <c r="JZ63" s="46"/>
      <c r="KA63" s="46"/>
      <c r="KB63" s="46"/>
      <c r="KC63" s="46"/>
      <c r="KD63" s="46"/>
      <c r="KE63" s="46"/>
      <c r="KF63" s="46"/>
      <c r="KG63" s="46"/>
      <c r="KH63" s="46"/>
      <c r="KI63" s="46"/>
      <c r="KJ63" s="46"/>
      <c r="KK63" s="46"/>
      <c r="KL63" s="46"/>
      <c r="KM63" s="46"/>
      <c r="KN63" s="46"/>
      <c r="KO63" s="46"/>
      <c r="KP63" s="46"/>
      <c r="KQ63" s="46"/>
      <c r="KR63" s="46"/>
      <c r="KS63" s="46"/>
      <c r="KT63" s="46"/>
      <c r="KU63" s="46"/>
      <c r="KV63" s="46"/>
      <c r="KW63" s="46"/>
    </row>
    <row r="64" spans="1:309" s="320" customFormat="1" ht="14.1" hidden="1" customHeight="1" thickBot="1" x14ac:dyDescent="0.4">
      <c r="A64" s="4115"/>
      <c r="B64" s="4040"/>
      <c r="C64" s="4102"/>
      <c r="D64" s="4122"/>
      <c r="E64" s="289" t="s">
        <v>43</v>
      </c>
      <c r="F64" s="1650"/>
      <c r="G64" s="1650"/>
      <c r="H64" s="675"/>
      <c r="I64" s="705" t="e">
        <f>SUM(I62:I63)</f>
        <v>#REF!</v>
      </c>
      <c r="J64" s="705" t="e">
        <f t="shared" ref="J64:W64" si="26">SUM(J62:J63)</f>
        <v>#REF!</v>
      </c>
      <c r="K64" s="705" t="e">
        <f t="shared" si="26"/>
        <v>#REF!</v>
      </c>
      <c r="L64" s="705" t="e">
        <f t="shared" si="26"/>
        <v>#REF!</v>
      </c>
      <c r="M64" s="705" t="e">
        <f t="shared" si="26"/>
        <v>#REF!</v>
      </c>
      <c r="N64" s="1320" t="e">
        <f t="shared" si="26"/>
        <v>#REF!</v>
      </c>
      <c r="O64" s="705" t="e">
        <f t="shared" si="26"/>
        <v>#REF!</v>
      </c>
      <c r="P64" s="705" t="e">
        <f t="shared" si="26"/>
        <v>#REF!</v>
      </c>
      <c r="Q64" s="705" t="e">
        <f t="shared" si="26"/>
        <v>#REF!</v>
      </c>
      <c r="R64" s="705" t="e">
        <f t="shared" si="26"/>
        <v>#REF!</v>
      </c>
      <c r="S64" s="705" t="e">
        <f t="shared" si="26"/>
        <v>#REF!</v>
      </c>
      <c r="T64" s="705" t="e">
        <f t="shared" si="26"/>
        <v>#REF!</v>
      </c>
      <c r="U64" s="705" t="e">
        <f t="shared" si="26"/>
        <v>#REF!</v>
      </c>
      <c r="V64" s="705" t="e">
        <f t="shared" si="26"/>
        <v>#REF!</v>
      </c>
      <c r="W64" s="705" t="e">
        <f t="shared" si="26"/>
        <v>#REF!</v>
      </c>
      <c r="X64" s="743" t="e">
        <f t="shared" si="15"/>
        <v>#REF!</v>
      </c>
      <c r="Y64" s="691"/>
      <c r="Z64" s="691"/>
      <c r="AA64" s="691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  <c r="DK64" s="46"/>
      <c r="DL64" s="46"/>
      <c r="DM64" s="46"/>
      <c r="DN64" s="46"/>
      <c r="DO64" s="46"/>
      <c r="DP64" s="46"/>
      <c r="DQ64" s="46"/>
      <c r="DR64" s="46"/>
      <c r="DS64" s="46"/>
      <c r="DT64" s="46"/>
      <c r="DU64" s="46"/>
      <c r="DV64" s="46"/>
      <c r="DW64" s="46"/>
      <c r="DX64" s="46"/>
      <c r="DY64" s="46"/>
      <c r="DZ64" s="46"/>
      <c r="EA64" s="46"/>
      <c r="EB64" s="46"/>
      <c r="EC64" s="46"/>
      <c r="ED64" s="46"/>
      <c r="EE64" s="46"/>
      <c r="EF64" s="46"/>
      <c r="EG64" s="46"/>
      <c r="EH64" s="46"/>
      <c r="EI64" s="46"/>
      <c r="EJ64" s="46"/>
      <c r="EK64" s="46"/>
      <c r="EL64" s="46"/>
      <c r="EM64" s="46"/>
      <c r="EN64" s="46"/>
      <c r="EO64" s="46"/>
      <c r="EP64" s="46"/>
      <c r="EQ64" s="46"/>
      <c r="ER64" s="46"/>
      <c r="ES64" s="46"/>
      <c r="ET64" s="46"/>
      <c r="EU64" s="46"/>
      <c r="EV64" s="46"/>
      <c r="EW64" s="46"/>
      <c r="EX64" s="46"/>
      <c r="EY64" s="46"/>
      <c r="EZ64" s="46"/>
      <c r="FA64" s="46"/>
      <c r="FB64" s="46"/>
      <c r="FC64" s="46"/>
      <c r="FD64" s="46"/>
      <c r="FE64" s="46"/>
      <c r="FF64" s="46"/>
      <c r="FG64" s="46"/>
      <c r="FH64" s="46"/>
      <c r="FI64" s="46"/>
      <c r="FJ64" s="46"/>
      <c r="FK64" s="46"/>
      <c r="FL64" s="46"/>
      <c r="FM64" s="46"/>
      <c r="FN64" s="46"/>
      <c r="FO64" s="46"/>
      <c r="FP64" s="46"/>
      <c r="FQ64" s="46"/>
      <c r="FR64" s="46"/>
      <c r="FS64" s="46"/>
      <c r="FT64" s="46"/>
      <c r="FU64" s="46"/>
      <c r="FV64" s="46"/>
      <c r="FW64" s="46"/>
      <c r="FX64" s="46"/>
      <c r="FY64" s="46"/>
      <c r="FZ64" s="46"/>
      <c r="GA64" s="46"/>
      <c r="GB64" s="46"/>
      <c r="GC64" s="46"/>
      <c r="GD64" s="46"/>
      <c r="GE64" s="46"/>
      <c r="GF64" s="46"/>
      <c r="GG64" s="46"/>
      <c r="GH64" s="46"/>
      <c r="GI64" s="46"/>
      <c r="GJ64" s="46"/>
      <c r="GK64" s="46"/>
      <c r="GL64" s="46"/>
      <c r="GM64" s="46"/>
      <c r="GN64" s="46"/>
      <c r="GO64" s="46"/>
      <c r="GP64" s="46"/>
      <c r="GQ64" s="46"/>
      <c r="GR64" s="46"/>
      <c r="GS64" s="46"/>
      <c r="GT64" s="46"/>
      <c r="GU64" s="46"/>
      <c r="GV64" s="46"/>
      <c r="GW64" s="46"/>
      <c r="GX64" s="46"/>
      <c r="GY64" s="46"/>
      <c r="GZ64" s="46"/>
      <c r="HA64" s="46"/>
      <c r="HB64" s="46"/>
      <c r="HC64" s="46"/>
      <c r="HD64" s="46"/>
      <c r="HE64" s="46"/>
      <c r="HF64" s="46"/>
      <c r="HG64" s="46"/>
      <c r="HH64" s="46"/>
      <c r="HI64" s="46"/>
      <c r="HJ64" s="46"/>
      <c r="HK64" s="46"/>
      <c r="HL64" s="46"/>
      <c r="HM64" s="46"/>
      <c r="HN64" s="46"/>
      <c r="HO64" s="46"/>
      <c r="HP64" s="46"/>
      <c r="HQ64" s="46"/>
      <c r="HR64" s="46"/>
      <c r="HS64" s="46"/>
      <c r="HT64" s="46"/>
      <c r="HU64" s="46"/>
      <c r="HV64" s="46"/>
      <c r="HW64" s="46"/>
      <c r="HX64" s="46"/>
      <c r="HY64" s="46"/>
      <c r="HZ64" s="46"/>
      <c r="IA64" s="46"/>
      <c r="IB64" s="46"/>
      <c r="IC64" s="46"/>
      <c r="ID64" s="46"/>
      <c r="IE64" s="46"/>
      <c r="IF64" s="46"/>
      <c r="IG64" s="46"/>
      <c r="IH64" s="46"/>
      <c r="II64" s="46"/>
      <c r="IJ64" s="46"/>
      <c r="IK64" s="46"/>
      <c r="IL64" s="46"/>
      <c r="IM64" s="46"/>
      <c r="IN64" s="46"/>
      <c r="IO64" s="46"/>
      <c r="IP64" s="46"/>
      <c r="IQ64" s="46"/>
      <c r="IR64" s="46"/>
      <c r="IS64" s="46"/>
      <c r="IT64" s="46"/>
      <c r="IU64" s="46"/>
      <c r="IV64" s="46"/>
      <c r="IW64" s="46"/>
      <c r="IX64" s="46"/>
      <c r="IY64" s="46"/>
      <c r="IZ64" s="46"/>
      <c r="JA64" s="46"/>
      <c r="JB64" s="46"/>
      <c r="JC64" s="46"/>
      <c r="JD64" s="46"/>
      <c r="JE64" s="46"/>
      <c r="JF64" s="46"/>
      <c r="JG64" s="46"/>
      <c r="JH64" s="46"/>
      <c r="JI64" s="46"/>
      <c r="JJ64" s="46"/>
      <c r="JK64" s="46"/>
      <c r="JL64" s="46"/>
      <c r="JM64" s="46"/>
      <c r="JN64" s="46"/>
      <c r="JO64" s="46"/>
      <c r="JP64" s="46"/>
      <c r="JQ64" s="46"/>
      <c r="JR64" s="46"/>
      <c r="JS64" s="46"/>
      <c r="JT64" s="46"/>
      <c r="JU64" s="46"/>
      <c r="JV64" s="46"/>
      <c r="JW64" s="46"/>
      <c r="JX64" s="46"/>
      <c r="JY64" s="46"/>
      <c r="JZ64" s="46"/>
      <c r="KA64" s="46"/>
      <c r="KB64" s="46"/>
      <c r="KC64" s="46"/>
      <c r="KD64" s="46"/>
      <c r="KE64" s="46"/>
      <c r="KF64" s="46"/>
      <c r="KG64" s="46"/>
      <c r="KH64" s="46"/>
      <c r="KI64" s="46"/>
      <c r="KJ64" s="46"/>
      <c r="KK64" s="46"/>
      <c r="KL64" s="46"/>
      <c r="KM64" s="46"/>
      <c r="KN64" s="46"/>
      <c r="KO64" s="46"/>
      <c r="KP64" s="46"/>
      <c r="KQ64" s="46"/>
      <c r="KR64" s="46"/>
      <c r="KS64" s="46"/>
      <c r="KT64" s="46"/>
      <c r="KU64" s="46"/>
      <c r="KV64" s="46"/>
      <c r="KW64" s="46"/>
    </row>
    <row r="65" spans="1:309" s="46" customFormat="1" ht="14.1" hidden="1" customHeight="1" x14ac:dyDescent="0.4">
      <c r="A65" s="4006">
        <v>15</v>
      </c>
      <c r="B65" s="4038" t="s">
        <v>86</v>
      </c>
      <c r="C65" s="4100" t="s">
        <v>295</v>
      </c>
      <c r="D65" s="4123">
        <v>0.25</v>
      </c>
      <c r="E65" s="672" t="s">
        <v>60</v>
      </c>
      <c r="F65" s="1648"/>
      <c r="G65" s="1648"/>
      <c r="H65" s="673"/>
      <c r="I65" s="707" t="e">
        <f>#REF!</f>
        <v>#REF!</v>
      </c>
      <c r="J65" s="707" t="e">
        <f>#REF!</f>
        <v>#REF!</v>
      </c>
      <c r="K65" s="707" t="e">
        <f>#REF!</f>
        <v>#REF!</v>
      </c>
      <c r="L65" s="707" t="e">
        <f>#REF!</f>
        <v>#REF!</v>
      </c>
      <c r="M65" s="707" t="e">
        <f>#REF!</f>
        <v>#REF!</v>
      </c>
      <c r="N65" s="707" t="e">
        <f>#REF!</f>
        <v>#REF!</v>
      </c>
      <c r="O65" s="707" t="e">
        <f>#REF!</f>
        <v>#REF!</v>
      </c>
      <c r="P65" s="707" t="e">
        <f>#REF!</f>
        <v>#REF!</v>
      </c>
      <c r="Q65" s="707" t="e">
        <f>#REF!</f>
        <v>#REF!</v>
      </c>
      <c r="R65" s="707" t="e">
        <f>#REF!</f>
        <v>#REF!</v>
      </c>
      <c r="S65" s="707" t="e">
        <f>#REF!</f>
        <v>#REF!</v>
      </c>
      <c r="T65" s="707" t="e">
        <f>#REF!</f>
        <v>#REF!</v>
      </c>
      <c r="U65" s="707" t="e">
        <f>#REF!</f>
        <v>#REF!</v>
      </c>
      <c r="V65" s="707" t="e">
        <f>#REF!</f>
        <v>#REF!</v>
      </c>
      <c r="W65" s="707" t="e">
        <f>#REF!</f>
        <v>#REF!</v>
      </c>
      <c r="X65" s="743" t="e">
        <f t="shared" si="15"/>
        <v>#REF!</v>
      </c>
    </row>
    <row r="66" spans="1:309" s="46" customFormat="1" ht="14.1" hidden="1" customHeight="1" x14ac:dyDescent="0.4">
      <c r="A66" s="3998"/>
      <c r="B66" s="4039"/>
      <c r="C66" s="4101"/>
      <c r="D66" s="4030"/>
      <c r="E66" s="107" t="s">
        <v>62</v>
      </c>
      <c r="F66" s="1649"/>
      <c r="G66" s="1649"/>
      <c r="H66" s="674"/>
      <c r="I66" s="1078" t="e">
        <f>#REF!</f>
        <v>#REF!</v>
      </c>
      <c r="J66" s="1078" t="e">
        <f>#REF!</f>
        <v>#REF!</v>
      </c>
      <c r="K66" s="1078" t="e">
        <f>#REF!</f>
        <v>#REF!</v>
      </c>
      <c r="L66" s="1078" t="e">
        <f>#REF!</f>
        <v>#REF!</v>
      </c>
      <c r="M66" s="1078" t="e">
        <f>#REF!</f>
        <v>#REF!</v>
      </c>
      <c r="N66" s="1321" t="e">
        <f>#REF!</f>
        <v>#REF!</v>
      </c>
      <c r="O66" s="1078" t="e">
        <f>#REF!</f>
        <v>#REF!</v>
      </c>
      <c r="P66" s="1078" t="e">
        <f>#REF!</f>
        <v>#REF!</v>
      </c>
      <c r="Q66" s="1078" t="e">
        <f>#REF!</f>
        <v>#REF!</v>
      </c>
      <c r="R66" s="1078" t="e">
        <f>#REF!</f>
        <v>#REF!</v>
      </c>
      <c r="S66" s="1078" t="e">
        <f>#REF!</f>
        <v>#REF!</v>
      </c>
      <c r="T66" s="1078" t="e">
        <f>#REF!</f>
        <v>#REF!</v>
      </c>
      <c r="U66" s="1078" t="e">
        <f>#REF!</f>
        <v>#REF!</v>
      </c>
      <c r="V66" s="1078" t="e">
        <f>#REF!</f>
        <v>#REF!</v>
      </c>
      <c r="W66" s="1078" t="e">
        <f>#REF!</f>
        <v>#REF!</v>
      </c>
      <c r="X66" s="743" t="e">
        <f t="shared" si="15"/>
        <v>#REF!</v>
      </c>
    </row>
    <row r="67" spans="1:309" s="46" customFormat="1" ht="14.1" hidden="1" customHeight="1" thickBot="1" x14ac:dyDescent="0.4">
      <c r="A67" s="3999"/>
      <c r="B67" s="4040"/>
      <c r="C67" s="4102"/>
      <c r="D67" s="4031"/>
      <c r="E67" s="108" t="s">
        <v>43</v>
      </c>
      <c r="F67" s="1650"/>
      <c r="G67" s="1650"/>
      <c r="H67" s="675"/>
      <c r="I67" s="705" t="e">
        <f>SUM(I65:I66)</f>
        <v>#REF!</v>
      </c>
      <c r="J67" s="705" t="e">
        <f t="shared" ref="J67:W67" si="27">SUM(J65:J66)</f>
        <v>#REF!</v>
      </c>
      <c r="K67" s="705" t="e">
        <f t="shared" si="27"/>
        <v>#REF!</v>
      </c>
      <c r="L67" s="705" t="e">
        <f t="shared" si="27"/>
        <v>#REF!</v>
      </c>
      <c r="M67" s="705" t="e">
        <f t="shared" si="27"/>
        <v>#REF!</v>
      </c>
      <c r="N67" s="1320" t="e">
        <f t="shared" si="27"/>
        <v>#REF!</v>
      </c>
      <c r="O67" s="705" t="e">
        <f t="shared" si="27"/>
        <v>#REF!</v>
      </c>
      <c r="P67" s="705" t="e">
        <f t="shared" si="27"/>
        <v>#REF!</v>
      </c>
      <c r="Q67" s="705" t="e">
        <f t="shared" si="27"/>
        <v>#REF!</v>
      </c>
      <c r="R67" s="705" t="e">
        <f t="shared" si="27"/>
        <v>#REF!</v>
      </c>
      <c r="S67" s="705" t="e">
        <f t="shared" si="27"/>
        <v>#REF!</v>
      </c>
      <c r="T67" s="705" t="e">
        <f t="shared" si="27"/>
        <v>#REF!</v>
      </c>
      <c r="U67" s="705" t="e">
        <f t="shared" si="27"/>
        <v>#REF!</v>
      </c>
      <c r="V67" s="705" t="e">
        <f t="shared" si="27"/>
        <v>#REF!</v>
      </c>
      <c r="W67" s="705" t="e">
        <f t="shared" si="27"/>
        <v>#REF!</v>
      </c>
      <c r="X67" s="743" t="e">
        <f t="shared" si="15"/>
        <v>#REF!</v>
      </c>
    </row>
    <row r="68" spans="1:309" s="46" customFormat="1" ht="14.1" hidden="1" customHeight="1" x14ac:dyDescent="0.35">
      <c r="A68" s="4006">
        <v>16</v>
      </c>
      <c r="B68" s="4038" t="s">
        <v>78</v>
      </c>
      <c r="C68" s="4100" t="s">
        <v>295</v>
      </c>
      <c r="D68" s="4112">
        <v>0.5</v>
      </c>
      <c r="E68" s="672" t="s">
        <v>60</v>
      </c>
      <c r="F68" s="1648"/>
      <c r="G68" s="1648"/>
      <c r="H68" s="673"/>
      <c r="I68" s="323" t="e">
        <f>#REF!</f>
        <v>#REF!</v>
      </c>
      <c r="J68" s="323" t="e">
        <f>#REF!</f>
        <v>#REF!</v>
      </c>
      <c r="K68" s="323" t="e">
        <f>#REF!</f>
        <v>#REF!</v>
      </c>
      <c r="L68" s="323" t="e">
        <f>#REF!</f>
        <v>#REF!</v>
      </c>
      <c r="M68" s="323" t="e">
        <f>#REF!</f>
        <v>#REF!</v>
      </c>
      <c r="N68" s="323" t="e">
        <f>#REF!</f>
        <v>#REF!</v>
      </c>
      <c r="O68" s="323" t="e">
        <f>#REF!</f>
        <v>#REF!</v>
      </c>
      <c r="P68" s="323" t="e">
        <f>#REF!</f>
        <v>#REF!</v>
      </c>
      <c r="Q68" s="323" t="e">
        <f>#REF!</f>
        <v>#REF!</v>
      </c>
      <c r="R68" s="323" t="e">
        <f>#REF!</f>
        <v>#REF!</v>
      </c>
      <c r="S68" s="323" t="e">
        <f>#REF!</f>
        <v>#REF!</v>
      </c>
      <c r="T68" s="323" t="e">
        <f>#REF!</f>
        <v>#REF!</v>
      </c>
      <c r="U68" s="323" t="e">
        <f>#REF!</f>
        <v>#REF!</v>
      </c>
      <c r="V68" s="323" t="e">
        <f>#REF!</f>
        <v>#REF!</v>
      </c>
      <c r="W68" s="323" t="e">
        <f>#REF!</f>
        <v>#REF!</v>
      </c>
      <c r="X68" s="743" t="e">
        <f t="shared" si="15"/>
        <v>#REF!</v>
      </c>
    </row>
    <row r="69" spans="1:309" s="46" customFormat="1" ht="14.1" hidden="1" customHeight="1" x14ac:dyDescent="0.35">
      <c r="A69" s="3998"/>
      <c r="B69" s="4039"/>
      <c r="C69" s="4101"/>
      <c r="D69" s="4107"/>
      <c r="E69" s="107" t="s">
        <v>62</v>
      </c>
      <c r="F69" s="1649"/>
      <c r="G69" s="1649"/>
      <c r="H69" s="674"/>
      <c r="I69" s="98" t="e">
        <f>#REF!</f>
        <v>#REF!</v>
      </c>
      <c r="J69" s="98" t="e">
        <f>#REF!</f>
        <v>#REF!</v>
      </c>
      <c r="K69" s="98" t="e">
        <f>#REF!</f>
        <v>#REF!</v>
      </c>
      <c r="L69" s="98" t="e">
        <f>#REF!</f>
        <v>#REF!</v>
      </c>
      <c r="M69" s="98" t="e">
        <f>#REF!</f>
        <v>#REF!</v>
      </c>
      <c r="N69" s="98" t="e">
        <f>#REF!</f>
        <v>#REF!</v>
      </c>
      <c r="O69" s="98" t="e">
        <f>#REF!</f>
        <v>#REF!</v>
      </c>
      <c r="P69" s="98" t="e">
        <f>#REF!</f>
        <v>#REF!</v>
      </c>
      <c r="Q69" s="98" t="e">
        <f>#REF!</f>
        <v>#REF!</v>
      </c>
      <c r="R69" s="98" t="e">
        <f>#REF!</f>
        <v>#REF!</v>
      </c>
      <c r="S69" s="98" t="e">
        <f>#REF!</f>
        <v>#REF!</v>
      </c>
      <c r="T69" s="98" t="e">
        <f>#REF!</f>
        <v>#REF!</v>
      </c>
      <c r="U69" s="98" t="e">
        <f>#REF!</f>
        <v>#REF!</v>
      </c>
      <c r="V69" s="98" t="e">
        <f>#REF!</f>
        <v>#REF!</v>
      </c>
      <c r="W69" s="98" t="e">
        <f>#REF!</f>
        <v>#REF!</v>
      </c>
      <c r="X69" s="743" t="e">
        <f t="shared" si="15"/>
        <v>#REF!</v>
      </c>
    </row>
    <row r="70" spans="1:309" s="46" customFormat="1" ht="14.1" hidden="1" customHeight="1" thickBot="1" x14ac:dyDescent="0.4">
      <c r="A70" s="3999"/>
      <c r="B70" s="4040"/>
      <c r="C70" s="4102"/>
      <c r="D70" s="4108"/>
      <c r="E70" s="108" t="s">
        <v>43</v>
      </c>
      <c r="F70" s="1650"/>
      <c r="G70" s="1650"/>
      <c r="H70" s="675"/>
      <c r="I70" s="99" t="e">
        <f>SUM(I68:I69)</f>
        <v>#REF!</v>
      </c>
      <c r="J70" s="99" t="e">
        <f t="shared" ref="J70:W70" si="28">SUM(J68:J69)</f>
        <v>#REF!</v>
      </c>
      <c r="K70" s="99" t="e">
        <f t="shared" si="28"/>
        <v>#REF!</v>
      </c>
      <c r="L70" s="99" t="e">
        <f t="shared" si="28"/>
        <v>#REF!</v>
      </c>
      <c r="M70" s="99" t="e">
        <f t="shared" si="28"/>
        <v>#REF!</v>
      </c>
      <c r="N70" s="99" t="e">
        <f t="shared" si="28"/>
        <v>#REF!</v>
      </c>
      <c r="O70" s="99" t="e">
        <f t="shared" si="28"/>
        <v>#REF!</v>
      </c>
      <c r="P70" s="99" t="e">
        <f t="shared" si="28"/>
        <v>#REF!</v>
      </c>
      <c r="Q70" s="99" t="e">
        <f t="shared" si="28"/>
        <v>#REF!</v>
      </c>
      <c r="R70" s="99" t="e">
        <f t="shared" si="28"/>
        <v>#REF!</v>
      </c>
      <c r="S70" s="99" t="e">
        <f t="shared" si="28"/>
        <v>#REF!</v>
      </c>
      <c r="T70" s="99" t="e">
        <f t="shared" si="28"/>
        <v>#REF!</v>
      </c>
      <c r="U70" s="99" t="e">
        <f t="shared" si="28"/>
        <v>#REF!</v>
      </c>
      <c r="V70" s="99" t="e">
        <f t="shared" si="28"/>
        <v>#REF!</v>
      </c>
      <c r="W70" s="99" t="e">
        <f t="shared" si="28"/>
        <v>#REF!</v>
      </c>
      <c r="X70" s="743" t="e">
        <f t="shared" si="15"/>
        <v>#REF!</v>
      </c>
    </row>
    <row r="71" spans="1:309" s="320" customFormat="1" ht="14.1" hidden="1" customHeight="1" x14ac:dyDescent="0.35">
      <c r="A71" s="4113">
        <v>17</v>
      </c>
      <c r="B71" s="4116" t="s">
        <v>130</v>
      </c>
      <c r="C71" s="4119" t="s">
        <v>296</v>
      </c>
      <c r="D71" s="4104">
        <v>0.25</v>
      </c>
      <c r="E71" s="672" t="s">
        <v>60</v>
      </c>
      <c r="F71" s="1648"/>
      <c r="G71" s="1648"/>
      <c r="H71" s="673"/>
      <c r="I71" s="701" t="e">
        <f>#REF!</f>
        <v>#REF!</v>
      </c>
      <c r="J71" s="701" t="e">
        <f>#REF!</f>
        <v>#REF!</v>
      </c>
      <c r="K71" s="701" t="e">
        <f>#REF!</f>
        <v>#REF!</v>
      </c>
      <c r="L71" s="701" t="e">
        <f>#REF!</f>
        <v>#REF!</v>
      </c>
      <c r="M71" s="701" t="e">
        <f>#REF!</f>
        <v>#REF!</v>
      </c>
      <c r="N71" s="1319" t="e">
        <f>#REF!</f>
        <v>#REF!</v>
      </c>
      <c r="O71" s="701" t="e">
        <f>#REF!</f>
        <v>#REF!</v>
      </c>
      <c r="P71" s="701" t="e">
        <f>#REF!</f>
        <v>#REF!</v>
      </c>
      <c r="Q71" s="701" t="e">
        <f>#REF!</f>
        <v>#REF!</v>
      </c>
      <c r="R71" s="701" t="e">
        <f>#REF!</f>
        <v>#REF!</v>
      </c>
      <c r="S71" s="701" t="e">
        <f>#REF!</f>
        <v>#REF!</v>
      </c>
      <c r="T71" s="701" t="e">
        <f>#REF!</f>
        <v>#REF!</v>
      </c>
      <c r="U71" s="701" t="e">
        <f>#REF!</f>
        <v>#REF!</v>
      </c>
      <c r="V71" s="701" t="e">
        <f>#REF!</f>
        <v>#REF!</v>
      </c>
      <c r="W71" s="701" t="e">
        <f>#REF!</f>
        <v>#REF!</v>
      </c>
      <c r="X71" s="743" t="e">
        <f t="shared" si="15"/>
        <v>#REF!</v>
      </c>
      <c r="Y71" s="691"/>
      <c r="Z71" s="691"/>
      <c r="AA71" s="691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  <c r="BF71" s="46"/>
      <c r="BG71" s="46"/>
      <c r="BH71" s="46"/>
      <c r="BI71" s="46"/>
      <c r="BJ71" s="46"/>
      <c r="BK71" s="46"/>
      <c r="BL71" s="46"/>
      <c r="BM71" s="46"/>
      <c r="BN71" s="46"/>
      <c r="BO71" s="46"/>
      <c r="BP71" s="46"/>
      <c r="BQ71" s="46"/>
      <c r="BR71" s="46"/>
      <c r="BS71" s="46"/>
      <c r="BT71" s="46"/>
      <c r="BU71" s="46"/>
      <c r="BV71" s="46"/>
      <c r="BW71" s="46"/>
      <c r="BX71" s="46"/>
      <c r="BY71" s="46"/>
      <c r="BZ71" s="46"/>
      <c r="CA71" s="46"/>
      <c r="CB71" s="46"/>
      <c r="CC71" s="46"/>
      <c r="CD71" s="46"/>
      <c r="CE71" s="46"/>
      <c r="CF71" s="46"/>
      <c r="CG71" s="46"/>
      <c r="CH71" s="46"/>
      <c r="CI71" s="46"/>
      <c r="CJ71" s="46"/>
      <c r="CK71" s="46"/>
      <c r="CL71" s="46"/>
      <c r="CM71" s="46"/>
      <c r="CN71" s="46"/>
      <c r="CO71" s="46"/>
      <c r="CP71" s="46"/>
      <c r="CQ71" s="46"/>
      <c r="CR71" s="46"/>
      <c r="CS71" s="46"/>
      <c r="CT71" s="46"/>
      <c r="CU71" s="46"/>
      <c r="CV71" s="46"/>
      <c r="CW71" s="46"/>
      <c r="CX71" s="46"/>
      <c r="CY71" s="46"/>
      <c r="CZ71" s="46"/>
      <c r="DA71" s="46"/>
      <c r="DB71" s="46"/>
      <c r="DC71" s="46"/>
      <c r="DD71" s="46"/>
      <c r="DE71" s="46"/>
      <c r="DF71" s="46"/>
      <c r="DG71" s="46"/>
      <c r="DH71" s="46"/>
      <c r="DI71" s="46"/>
      <c r="DJ71" s="46"/>
      <c r="DK71" s="46"/>
      <c r="DL71" s="46"/>
      <c r="DM71" s="46"/>
      <c r="DN71" s="46"/>
      <c r="DO71" s="46"/>
      <c r="DP71" s="46"/>
      <c r="DQ71" s="46"/>
      <c r="DR71" s="46"/>
      <c r="DS71" s="46"/>
      <c r="DT71" s="46"/>
      <c r="DU71" s="46"/>
      <c r="DV71" s="46"/>
      <c r="DW71" s="46"/>
      <c r="DX71" s="46"/>
      <c r="DY71" s="46"/>
      <c r="DZ71" s="46"/>
      <c r="EA71" s="46"/>
      <c r="EB71" s="46"/>
      <c r="EC71" s="46"/>
      <c r="ED71" s="46"/>
      <c r="EE71" s="46"/>
      <c r="EF71" s="46"/>
      <c r="EG71" s="46"/>
      <c r="EH71" s="46"/>
      <c r="EI71" s="46"/>
      <c r="EJ71" s="46"/>
      <c r="EK71" s="46"/>
      <c r="EL71" s="46"/>
      <c r="EM71" s="46"/>
      <c r="EN71" s="46"/>
      <c r="EO71" s="46"/>
      <c r="EP71" s="46"/>
      <c r="EQ71" s="46"/>
      <c r="ER71" s="46"/>
      <c r="ES71" s="46"/>
      <c r="ET71" s="46"/>
      <c r="EU71" s="46"/>
      <c r="EV71" s="46"/>
      <c r="EW71" s="46"/>
      <c r="EX71" s="46"/>
      <c r="EY71" s="46"/>
      <c r="EZ71" s="46"/>
      <c r="FA71" s="46"/>
      <c r="FB71" s="46"/>
      <c r="FC71" s="46"/>
      <c r="FD71" s="46"/>
      <c r="FE71" s="46"/>
      <c r="FF71" s="46"/>
      <c r="FG71" s="46"/>
      <c r="FH71" s="46"/>
      <c r="FI71" s="46"/>
      <c r="FJ71" s="46"/>
      <c r="FK71" s="46"/>
      <c r="FL71" s="46"/>
      <c r="FM71" s="46"/>
      <c r="FN71" s="46"/>
      <c r="FO71" s="46"/>
      <c r="FP71" s="46"/>
      <c r="FQ71" s="46"/>
      <c r="FR71" s="46"/>
      <c r="FS71" s="46"/>
      <c r="FT71" s="46"/>
      <c r="FU71" s="46"/>
      <c r="FV71" s="46"/>
      <c r="FW71" s="46"/>
      <c r="FX71" s="46"/>
      <c r="FY71" s="46"/>
      <c r="FZ71" s="46"/>
      <c r="GA71" s="46"/>
      <c r="GB71" s="46"/>
      <c r="GC71" s="46"/>
      <c r="GD71" s="46"/>
      <c r="GE71" s="46"/>
      <c r="GF71" s="46"/>
      <c r="GG71" s="46"/>
      <c r="GH71" s="46"/>
      <c r="GI71" s="46"/>
      <c r="GJ71" s="46"/>
      <c r="GK71" s="46"/>
      <c r="GL71" s="46"/>
      <c r="GM71" s="46"/>
      <c r="GN71" s="46"/>
      <c r="GO71" s="46"/>
      <c r="GP71" s="46"/>
      <c r="GQ71" s="46"/>
      <c r="GR71" s="46"/>
      <c r="GS71" s="46"/>
      <c r="GT71" s="46"/>
      <c r="GU71" s="46"/>
      <c r="GV71" s="46"/>
      <c r="GW71" s="46"/>
      <c r="GX71" s="46"/>
      <c r="GY71" s="46"/>
      <c r="GZ71" s="46"/>
      <c r="HA71" s="46"/>
      <c r="HB71" s="46"/>
      <c r="HC71" s="46"/>
      <c r="HD71" s="46"/>
      <c r="HE71" s="46"/>
      <c r="HF71" s="46"/>
      <c r="HG71" s="46"/>
      <c r="HH71" s="46"/>
      <c r="HI71" s="46"/>
      <c r="HJ71" s="46"/>
      <c r="HK71" s="46"/>
      <c r="HL71" s="46"/>
      <c r="HM71" s="46"/>
      <c r="HN71" s="46"/>
      <c r="HO71" s="46"/>
      <c r="HP71" s="46"/>
      <c r="HQ71" s="46"/>
      <c r="HR71" s="46"/>
      <c r="HS71" s="46"/>
      <c r="HT71" s="46"/>
      <c r="HU71" s="46"/>
      <c r="HV71" s="46"/>
      <c r="HW71" s="46"/>
      <c r="HX71" s="46"/>
      <c r="HY71" s="46"/>
      <c r="HZ71" s="46"/>
      <c r="IA71" s="46"/>
      <c r="IB71" s="46"/>
      <c r="IC71" s="46"/>
      <c r="ID71" s="46"/>
      <c r="IE71" s="46"/>
      <c r="IF71" s="46"/>
      <c r="IG71" s="46"/>
      <c r="IH71" s="46"/>
      <c r="II71" s="46"/>
      <c r="IJ71" s="46"/>
      <c r="IK71" s="46"/>
      <c r="IL71" s="46"/>
      <c r="IM71" s="46"/>
      <c r="IN71" s="46"/>
      <c r="IO71" s="46"/>
      <c r="IP71" s="46"/>
      <c r="IQ71" s="46"/>
      <c r="IR71" s="46"/>
      <c r="IS71" s="46"/>
      <c r="IT71" s="46"/>
      <c r="IU71" s="46"/>
      <c r="IV71" s="46"/>
      <c r="IW71" s="46"/>
      <c r="IX71" s="46"/>
      <c r="IY71" s="46"/>
      <c r="IZ71" s="46"/>
      <c r="JA71" s="46"/>
      <c r="JB71" s="46"/>
      <c r="JC71" s="46"/>
      <c r="JD71" s="46"/>
      <c r="JE71" s="46"/>
      <c r="JF71" s="46"/>
      <c r="JG71" s="46"/>
      <c r="JH71" s="46"/>
      <c r="JI71" s="46"/>
      <c r="JJ71" s="46"/>
      <c r="JK71" s="46"/>
      <c r="JL71" s="46"/>
      <c r="JM71" s="46"/>
      <c r="JN71" s="46"/>
      <c r="JO71" s="46"/>
      <c r="JP71" s="46"/>
      <c r="JQ71" s="46"/>
      <c r="JR71" s="46"/>
      <c r="JS71" s="46"/>
      <c r="JT71" s="46"/>
      <c r="JU71" s="46"/>
      <c r="JV71" s="46"/>
      <c r="JW71" s="46"/>
      <c r="JX71" s="46"/>
      <c r="JY71" s="46"/>
      <c r="JZ71" s="46"/>
      <c r="KA71" s="46"/>
      <c r="KB71" s="46"/>
      <c r="KC71" s="46"/>
      <c r="KD71" s="46"/>
      <c r="KE71" s="46"/>
      <c r="KF71" s="46"/>
      <c r="KG71" s="46"/>
      <c r="KH71" s="46"/>
      <c r="KI71" s="46"/>
      <c r="KJ71" s="46"/>
      <c r="KK71" s="46"/>
      <c r="KL71" s="46"/>
      <c r="KM71" s="46"/>
      <c r="KN71" s="46"/>
      <c r="KO71" s="46"/>
      <c r="KP71" s="46"/>
      <c r="KQ71" s="46"/>
      <c r="KR71" s="46"/>
      <c r="KS71" s="46"/>
      <c r="KT71" s="46"/>
      <c r="KU71" s="46"/>
      <c r="KV71" s="46"/>
      <c r="KW71" s="46"/>
    </row>
    <row r="72" spans="1:309" s="920" customFormat="1" ht="14.1" hidden="1" customHeight="1" x14ac:dyDescent="0.35">
      <c r="A72" s="4114"/>
      <c r="B72" s="4117"/>
      <c r="C72" s="4120"/>
      <c r="D72" s="4105"/>
      <c r="E72" s="107" t="s">
        <v>62</v>
      </c>
      <c r="F72" s="1649"/>
      <c r="G72" s="1649"/>
      <c r="H72" s="674"/>
      <c r="I72" s="272" t="e">
        <f>#REF!</f>
        <v>#REF!</v>
      </c>
      <c r="J72" s="272" t="e">
        <f>#REF!</f>
        <v>#REF!</v>
      </c>
      <c r="K72" s="272" t="e">
        <f>#REF!</f>
        <v>#REF!</v>
      </c>
      <c r="L72" s="272" t="e">
        <f>#REF!</f>
        <v>#REF!</v>
      </c>
      <c r="M72" s="272" t="e">
        <f>#REF!</f>
        <v>#REF!</v>
      </c>
      <c r="N72" s="1229" t="e">
        <f>#REF!</f>
        <v>#REF!</v>
      </c>
      <c r="O72" s="272" t="e">
        <f>#REF!</f>
        <v>#REF!</v>
      </c>
      <c r="P72" s="272" t="e">
        <f>#REF!</f>
        <v>#REF!</v>
      </c>
      <c r="Q72" s="272" t="e">
        <f>#REF!</f>
        <v>#REF!</v>
      </c>
      <c r="R72" s="272" t="e">
        <f>#REF!</f>
        <v>#REF!</v>
      </c>
      <c r="S72" s="272" t="e">
        <f>#REF!</f>
        <v>#REF!</v>
      </c>
      <c r="T72" s="272" t="e">
        <f>#REF!</f>
        <v>#REF!</v>
      </c>
      <c r="U72" s="272" t="e">
        <f>#REF!</f>
        <v>#REF!</v>
      </c>
      <c r="V72" s="272" t="e">
        <f>#REF!</f>
        <v>#REF!</v>
      </c>
      <c r="W72" s="272" t="e">
        <f>#REF!</f>
        <v>#REF!</v>
      </c>
      <c r="X72" s="743" t="e">
        <f t="shared" si="15"/>
        <v>#REF!</v>
      </c>
      <c r="Y72" s="691"/>
      <c r="Z72" s="691"/>
      <c r="AA72" s="691"/>
      <c r="AB72" s="919"/>
      <c r="AC72" s="919"/>
      <c r="AD72" s="919"/>
      <c r="AE72" s="919"/>
      <c r="AF72" s="919"/>
      <c r="AG72" s="919"/>
      <c r="AH72" s="919"/>
      <c r="AI72" s="919"/>
      <c r="AJ72" s="919"/>
      <c r="AK72" s="919"/>
      <c r="AL72" s="919"/>
      <c r="AM72" s="919"/>
      <c r="AN72" s="919"/>
      <c r="AO72" s="919"/>
      <c r="AP72" s="919"/>
      <c r="AQ72" s="919"/>
      <c r="AR72" s="919"/>
      <c r="AS72" s="919"/>
      <c r="AT72" s="919"/>
      <c r="AU72" s="919"/>
      <c r="AV72" s="919"/>
      <c r="AW72" s="919"/>
      <c r="AX72" s="919"/>
      <c r="AY72" s="919"/>
      <c r="AZ72" s="919"/>
      <c r="BA72" s="919"/>
      <c r="BB72" s="919"/>
      <c r="BC72" s="919"/>
      <c r="BD72" s="919"/>
      <c r="BE72" s="919"/>
      <c r="BF72" s="919"/>
      <c r="BG72" s="919"/>
      <c r="BH72" s="919"/>
      <c r="BI72" s="919"/>
      <c r="BJ72" s="919"/>
      <c r="BK72" s="919"/>
      <c r="BL72" s="919"/>
      <c r="BM72" s="919"/>
      <c r="BN72" s="919"/>
      <c r="BO72" s="919"/>
      <c r="BP72" s="919"/>
      <c r="BQ72" s="919"/>
      <c r="BR72" s="919"/>
      <c r="BS72" s="919"/>
      <c r="BT72" s="919"/>
      <c r="BU72" s="919"/>
      <c r="BV72" s="919"/>
      <c r="BW72" s="919"/>
      <c r="BX72" s="919"/>
      <c r="BY72" s="919"/>
      <c r="BZ72" s="919"/>
      <c r="CA72" s="919"/>
      <c r="CB72" s="919"/>
      <c r="CC72" s="919"/>
      <c r="CD72" s="919"/>
      <c r="CE72" s="919"/>
      <c r="CF72" s="919"/>
      <c r="CG72" s="919"/>
      <c r="CH72" s="919"/>
      <c r="CI72" s="919"/>
      <c r="CJ72" s="919"/>
      <c r="CK72" s="919"/>
      <c r="CL72" s="919"/>
      <c r="CM72" s="919"/>
      <c r="CN72" s="919"/>
      <c r="CO72" s="919"/>
      <c r="CP72" s="919"/>
      <c r="CQ72" s="919"/>
      <c r="CR72" s="919"/>
      <c r="CS72" s="919"/>
      <c r="CT72" s="919"/>
      <c r="CU72" s="919"/>
      <c r="CV72" s="919"/>
      <c r="CW72" s="919"/>
      <c r="CX72" s="919"/>
      <c r="CY72" s="919"/>
      <c r="CZ72" s="919"/>
      <c r="DA72" s="919"/>
      <c r="DB72" s="919"/>
      <c r="DC72" s="919"/>
      <c r="DD72" s="919"/>
      <c r="DE72" s="919"/>
      <c r="DF72" s="919"/>
      <c r="DG72" s="919"/>
      <c r="DH72" s="919"/>
      <c r="DI72" s="919"/>
      <c r="DJ72" s="919"/>
      <c r="DK72" s="919"/>
      <c r="DL72" s="919"/>
      <c r="DM72" s="919"/>
      <c r="DN72" s="919"/>
      <c r="DO72" s="919"/>
      <c r="DP72" s="919"/>
      <c r="DQ72" s="919"/>
      <c r="DR72" s="919"/>
      <c r="DS72" s="919"/>
      <c r="DT72" s="919"/>
      <c r="DU72" s="919"/>
      <c r="DV72" s="919"/>
      <c r="DW72" s="919"/>
      <c r="DX72" s="919"/>
      <c r="DY72" s="919"/>
      <c r="DZ72" s="919"/>
      <c r="EA72" s="919"/>
      <c r="EB72" s="919"/>
      <c r="EC72" s="919"/>
      <c r="ED72" s="919"/>
      <c r="EE72" s="919"/>
      <c r="EF72" s="919"/>
      <c r="EG72" s="919"/>
      <c r="EH72" s="919"/>
      <c r="EI72" s="919"/>
      <c r="EJ72" s="919"/>
      <c r="EK72" s="919"/>
      <c r="EL72" s="919"/>
      <c r="EM72" s="919"/>
      <c r="EN72" s="919"/>
      <c r="EO72" s="919"/>
      <c r="EP72" s="919"/>
      <c r="EQ72" s="919"/>
      <c r="ER72" s="919"/>
      <c r="ES72" s="919"/>
      <c r="ET72" s="919"/>
      <c r="EU72" s="919"/>
      <c r="EV72" s="919"/>
      <c r="EW72" s="919"/>
      <c r="EX72" s="919"/>
      <c r="EY72" s="919"/>
      <c r="EZ72" s="919"/>
      <c r="FA72" s="919"/>
      <c r="FB72" s="919"/>
      <c r="FC72" s="919"/>
      <c r="FD72" s="919"/>
      <c r="FE72" s="919"/>
      <c r="FF72" s="919"/>
      <c r="FG72" s="919"/>
      <c r="FH72" s="919"/>
      <c r="FI72" s="919"/>
      <c r="FJ72" s="919"/>
      <c r="FK72" s="919"/>
      <c r="FL72" s="919"/>
      <c r="FM72" s="919"/>
      <c r="FN72" s="919"/>
      <c r="FO72" s="919"/>
      <c r="FP72" s="919"/>
      <c r="FQ72" s="919"/>
      <c r="FR72" s="919"/>
      <c r="FS72" s="919"/>
      <c r="FT72" s="919"/>
      <c r="FU72" s="919"/>
      <c r="FV72" s="919"/>
      <c r="FW72" s="919"/>
      <c r="FX72" s="919"/>
      <c r="FY72" s="919"/>
      <c r="FZ72" s="919"/>
      <c r="GA72" s="919"/>
      <c r="GB72" s="919"/>
      <c r="GC72" s="919"/>
      <c r="GD72" s="919"/>
      <c r="GE72" s="919"/>
      <c r="GF72" s="919"/>
      <c r="GG72" s="919"/>
      <c r="GH72" s="919"/>
      <c r="GI72" s="919"/>
      <c r="GJ72" s="919"/>
      <c r="GK72" s="919"/>
      <c r="GL72" s="919"/>
      <c r="GM72" s="919"/>
      <c r="GN72" s="919"/>
      <c r="GO72" s="919"/>
      <c r="GP72" s="919"/>
      <c r="GQ72" s="919"/>
      <c r="GR72" s="919"/>
      <c r="GS72" s="919"/>
      <c r="GT72" s="919"/>
      <c r="GU72" s="919"/>
      <c r="GV72" s="919"/>
      <c r="GW72" s="919"/>
      <c r="GX72" s="919"/>
      <c r="GY72" s="919"/>
      <c r="GZ72" s="919"/>
      <c r="HA72" s="919"/>
      <c r="HB72" s="919"/>
      <c r="HC72" s="919"/>
      <c r="HD72" s="919"/>
      <c r="HE72" s="919"/>
      <c r="HF72" s="919"/>
      <c r="HG72" s="919"/>
      <c r="HH72" s="919"/>
      <c r="HI72" s="919"/>
      <c r="HJ72" s="919"/>
      <c r="HK72" s="919"/>
      <c r="HL72" s="919"/>
      <c r="HM72" s="919"/>
      <c r="HN72" s="919"/>
      <c r="HO72" s="919"/>
      <c r="HP72" s="919"/>
      <c r="HQ72" s="919"/>
      <c r="HR72" s="919"/>
      <c r="HS72" s="919"/>
      <c r="HT72" s="919"/>
      <c r="HU72" s="919"/>
      <c r="HV72" s="919"/>
      <c r="HW72" s="919"/>
      <c r="HX72" s="919"/>
      <c r="HY72" s="919"/>
      <c r="HZ72" s="919"/>
      <c r="IA72" s="919"/>
      <c r="IB72" s="919"/>
      <c r="IC72" s="919"/>
      <c r="ID72" s="919"/>
      <c r="IE72" s="919"/>
      <c r="IF72" s="919"/>
      <c r="IG72" s="919"/>
      <c r="IH72" s="919"/>
      <c r="II72" s="919"/>
      <c r="IJ72" s="919"/>
      <c r="IK72" s="919"/>
      <c r="IL72" s="919"/>
      <c r="IM72" s="919"/>
      <c r="IN72" s="919"/>
      <c r="IO72" s="919"/>
      <c r="IP72" s="919"/>
      <c r="IQ72" s="919"/>
      <c r="IR72" s="919"/>
      <c r="IS72" s="919"/>
      <c r="IT72" s="919"/>
      <c r="IU72" s="919"/>
      <c r="IV72" s="919"/>
      <c r="IW72" s="919"/>
      <c r="IX72" s="919"/>
      <c r="IY72" s="919"/>
      <c r="IZ72" s="919"/>
      <c r="JA72" s="919"/>
      <c r="JB72" s="919"/>
      <c r="JC72" s="919"/>
      <c r="JD72" s="919"/>
      <c r="JE72" s="919"/>
      <c r="JF72" s="919"/>
      <c r="JG72" s="919"/>
      <c r="JH72" s="919"/>
      <c r="JI72" s="919"/>
      <c r="JJ72" s="919"/>
      <c r="JK72" s="919"/>
      <c r="JL72" s="919"/>
      <c r="JM72" s="919"/>
      <c r="JN72" s="919"/>
      <c r="JO72" s="919"/>
      <c r="JP72" s="919"/>
      <c r="JQ72" s="919"/>
      <c r="JR72" s="919"/>
      <c r="JS72" s="919"/>
      <c r="JT72" s="919"/>
      <c r="JU72" s="919"/>
      <c r="JV72" s="919"/>
      <c r="JW72" s="919"/>
      <c r="JX72" s="919"/>
      <c r="JY72" s="919"/>
      <c r="JZ72" s="919"/>
      <c r="KA72" s="919"/>
      <c r="KB72" s="919"/>
      <c r="KC72" s="919"/>
      <c r="KD72" s="919"/>
      <c r="KE72" s="919"/>
      <c r="KF72" s="919"/>
      <c r="KG72" s="919"/>
      <c r="KH72" s="919"/>
      <c r="KI72" s="919"/>
      <c r="KJ72" s="919"/>
      <c r="KK72" s="919"/>
      <c r="KL72" s="919"/>
      <c r="KM72" s="919"/>
      <c r="KN72" s="919"/>
      <c r="KO72" s="919"/>
      <c r="KP72" s="919"/>
      <c r="KQ72" s="919"/>
      <c r="KR72" s="919"/>
      <c r="KS72" s="919"/>
      <c r="KT72" s="919"/>
      <c r="KU72" s="919"/>
      <c r="KV72" s="919"/>
      <c r="KW72" s="919"/>
    </row>
    <row r="73" spans="1:309" s="320" customFormat="1" ht="14.1" hidden="1" customHeight="1" thickBot="1" x14ac:dyDescent="0.4">
      <c r="A73" s="4115"/>
      <c r="B73" s="4118"/>
      <c r="C73" s="4121"/>
      <c r="D73" s="4122"/>
      <c r="E73" s="108" t="s">
        <v>43</v>
      </c>
      <c r="F73" s="1650"/>
      <c r="G73" s="1650"/>
      <c r="H73" s="675"/>
      <c r="I73" s="99" t="e">
        <f>SUM(I71:I72)</f>
        <v>#REF!</v>
      </c>
      <c r="J73" s="99" t="e">
        <f t="shared" ref="J73:W73" si="29">SUM(J71:J72)</f>
        <v>#REF!</v>
      </c>
      <c r="K73" s="99" t="e">
        <f t="shared" si="29"/>
        <v>#REF!</v>
      </c>
      <c r="L73" s="99" t="e">
        <f t="shared" si="29"/>
        <v>#REF!</v>
      </c>
      <c r="M73" s="99" t="e">
        <f t="shared" si="29"/>
        <v>#REF!</v>
      </c>
      <c r="N73" s="99" t="e">
        <f t="shared" si="29"/>
        <v>#REF!</v>
      </c>
      <c r="O73" s="99" t="e">
        <f t="shared" si="29"/>
        <v>#REF!</v>
      </c>
      <c r="P73" s="99" t="e">
        <f t="shared" si="29"/>
        <v>#REF!</v>
      </c>
      <c r="Q73" s="99" t="e">
        <f t="shared" si="29"/>
        <v>#REF!</v>
      </c>
      <c r="R73" s="99" t="e">
        <f t="shared" si="29"/>
        <v>#REF!</v>
      </c>
      <c r="S73" s="99" t="e">
        <f t="shared" si="29"/>
        <v>#REF!</v>
      </c>
      <c r="T73" s="99" t="e">
        <f t="shared" si="29"/>
        <v>#REF!</v>
      </c>
      <c r="U73" s="99" t="e">
        <f t="shared" si="29"/>
        <v>#REF!</v>
      </c>
      <c r="V73" s="99" t="e">
        <f t="shared" si="29"/>
        <v>#REF!</v>
      </c>
      <c r="W73" s="99" t="e">
        <f t="shared" si="29"/>
        <v>#REF!</v>
      </c>
      <c r="X73" s="743" t="e">
        <f t="shared" si="15"/>
        <v>#REF!</v>
      </c>
      <c r="Y73" s="691"/>
      <c r="Z73" s="691"/>
      <c r="AA73" s="691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  <c r="BF73" s="46"/>
      <c r="BG73" s="46"/>
      <c r="BH73" s="46"/>
      <c r="BI73" s="46"/>
      <c r="BJ73" s="46"/>
      <c r="BK73" s="46"/>
      <c r="BL73" s="46"/>
      <c r="BM73" s="46"/>
      <c r="BN73" s="46"/>
      <c r="BO73" s="46"/>
      <c r="BP73" s="46"/>
      <c r="BQ73" s="46"/>
      <c r="BR73" s="46"/>
      <c r="BS73" s="46"/>
      <c r="BT73" s="46"/>
      <c r="BU73" s="46"/>
      <c r="BV73" s="46"/>
      <c r="BW73" s="46"/>
      <c r="BX73" s="46"/>
      <c r="BY73" s="46"/>
      <c r="BZ73" s="46"/>
      <c r="CA73" s="46"/>
      <c r="CB73" s="46"/>
      <c r="CC73" s="46"/>
      <c r="CD73" s="46"/>
      <c r="CE73" s="46"/>
      <c r="CF73" s="46"/>
      <c r="CG73" s="46"/>
      <c r="CH73" s="46"/>
      <c r="CI73" s="46"/>
      <c r="CJ73" s="46"/>
      <c r="CK73" s="46"/>
      <c r="CL73" s="46"/>
      <c r="CM73" s="46"/>
      <c r="CN73" s="46"/>
      <c r="CO73" s="46"/>
      <c r="CP73" s="46"/>
      <c r="CQ73" s="46"/>
      <c r="CR73" s="46"/>
      <c r="CS73" s="46"/>
      <c r="CT73" s="46"/>
      <c r="CU73" s="46"/>
      <c r="CV73" s="46"/>
      <c r="CW73" s="46"/>
      <c r="CX73" s="46"/>
      <c r="CY73" s="46"/>
      <c r="CZ73" s="46"/>
      <c r="DA73" s="46"/>
      <c r="DB73" s="46"/>
      <c r="DC73" s="46"/>
      <c r="DD73" s="46"/>
      <c r="DE73" s="46"/>
      <c r="DF73" s="46"/>
      <c r="DG73" s="46"/>
      <c r="DH73" s="46"/>
      <c r="DI73" s="46"/>
      <c r="DJ73" s="46"/>
      <c r="DK73" s="46"/>
      <c r="DL73" s="46"/>
      <c r="DM73" s="46"/>
      <c r="DN73" s="46"/>
      <c r="DO73" s="46"/>
      <c r="DP73" s="46"/>
      <c r="DQ73" s="46"/>
      <c r="DR73" s="46"/>
      <c r="DS73" s="46"/>
      <c r="DT73" s="46"/>
      <c r="DU73" s="46"/>
      <c r="DV73" s="46"/>
      <c r="DW73" s="46"/>
      <c r="DX73" s="46"/>
      <c r="DY73" s="46"/>
      <c r="DZ73" s="46"/>
      <c r="EA73" s="46"/>
      <c r="EB73" s="46"/>
      <c r="EC73" s="46"/>
      <c r="ED73" s="46"/>
      <c r="EE73" s="46"/>
      <c r="EF73" s="46"/>
      <c r="EG73" s="46"/>
      <c r="EH73" s="46"/>
      <c r="EI73" s="46"/>
      <c r="EJ73" s="46"/>
      <c r="EK73" s="46"/>
      <c r="EL73" s="46"/>
      <c r="EM73" s="46"/>
      <c r="EN73" s="46"/>
      <c r="EO73" s="46"/>
      <c r="EP73" s="46"/>
      <c r="EQ73" s="46"/>
      <c r="ER73" s="46"/>
      <c r="ES73" s="46"/>
      <c r="ET73" s="46"/>
      <c r="EU73" s="46"/>
      <c r="EV73" s="46"/>
      <c r="EW73" s="46"/>
      <c r="EX73" s="46"/>
      <c r="EY73" s="46"/>
      <c r="EZ73" s="46"/>
      <c r="FA73" s="46"/>
      <c r="FB73" s="46"/>
      <c r="FC73" s="46"/>
      <c r="FD73" s="46"/>
      <c r="FE73" s="46"/>
      <c r="FF73" s="46"/>
      <c r="FG73" s="46"/>
      <c r="FH73" s="46"/>
      <c r="FI73" s="46"/>
      <c r="FJ73" s="46"/>
      <c r="FK73" s="46"/>
      <c r="FL73" s="46"/>
      <c r="FM73" s="46"/>
      <c r="FN73" s="46"/>
      <c r="FO73" s="46"/>
      <c r="FP73" s="46"/>
      <c r="FQ73" s="46"/>
      <c r="FR73" s="46"/>
      <c r="FS73" s="46"/>
      <c r="FT73" s="46"/>
      <c r="FU73" s="46"/>
      <c r="FV73" s="46"/>
      <c r="FW73" s="46"/>
      <c r="FX73" s="46"/>
      <c r="FY73" s="46"/>
      <c r="FZ73" s="46"/>
      <c r="GA73" s="46"/>
      <c r="GB73" s="46"/>
      <c r="GC73" s="46"/>
      <c r="GD73" s="46"/>
      <c r="GE73" s="46"/>
      <c r="GF73" s="46"/>
      <c r="GG73" s="46"/>
      <c r="GH73" s="46"/>
      <c r="GI73" s="46"/>
      <c r="GJ73" s="46"/>
      <c r="GK73" s="46"/>
      <c r="GL73" s="46"/>
      <c r="GM73" s="46"/>
      <c r="GN73" s="46"/>
      <c r="GO73" s="46"/>
      <c r="GP73" s="46"/>
      <c r="GQ73" s="46"/>
      <c r="GR73" s="46"/>
      <c r="GS73" s="46"/>
      <c r="GT73" s="46"/>
      <c r="GU73" s="46"/>
      <c r="GV73" s="46"/>
      <c r="GW73" s="46"/>
      <c r="GX73" s="46"/>
      <c r="GY73" s="46"/>
      <c r="GZ73" s="46"/>
      <c r="HA73" s="46"/>
      <c r="HB73" s="46"/>
      <c r="HC73" s="46"/>
      <c r="HD73" s="46"/>
      <c r="HE73" s="46"/>
      <c r="HF73" s="46"/>
      <c r="HG73" s="46"/>
      <c r="HH73" s="46"/>
      <c r="HI73" s="46"/>
      <c r="HJ73" s="46"/>
      <c r="HK73" s="46"/>
      <c r="HL73" s="46"/>
      <c r="HM73" s="46"/>
      <c r="HN73" s="46"/>
      <c r="HO73" s="46"/>
      <c r="HP73" s="46"/>
      <c r="HQ73" s="46"/>
      <c r="HR73" s="46"/>
      <c r="HS73" s="46"/>
      <c r="HT73" s="46"/>
      <c r="HU73" s="46"/>
      <c r="HV73" s="46"/>
      <c r="HW73" s="46"/>
      <c r="HX73" s="46"/>
      <c r="HY73" s="46"/>
      <c r="HZ73" s="46"/>
      <c r="IA73" s="46"/>
      <c r="IB73" s="46"/>
      <c r="IC73" s="46"/>
      <c r="ID73" s="46"/>
      <c r="IE73" s="46"/>
      <c r="IF73" s="46"/>
      <c r="IG73" s="46"/>
      <c r="IH73" s="46"/>
      <c r="II73" s="46"/>
      <c r="IJ73" s="46"/>
      <c r="IK73" s="46"/>
      <c r="IL73" s="46"/>
      <c r="IM73" s="46"/>
      <c r="IN73" s="46"/>
      <c r="IO73" s="46"/>
      <c r="IP73" s="46"/>
      <c r="IQ73" s="46"/>
      <c r="IR73" s="46"/>
      <c r="IS73" s="46"/>
      <c r="IT73" s="46"/>
      <c r="IU73" s="46"/>
      <c r="IV73" s="46"/>
      <c r="IW73" s="46"/>
      <c r="IX73" s="46"/>
      <c r="IY73" s="46"/>
      <c r="IZ73" s="46"/>
      <c r="JA73" s="46"/>
      <c r="JB73" s="46"/>
      <c r="JC73" s="46"/>
      <c r="JD73" s="46"/>
      <c r="JE73" s="46"/>
      <c r="JF73" s="46"/>
      <c r="JG73" s="46"/>
      <c r="JH73" s="46"/>
      <c r="JI73" s="46"/>
      <c r="JJ73" s="46"/>
      <c r="JK73" s="46"/>
      <c r="JL73" s="46"/>
      <c r="JM73" s="46"/>
      <c r="JN73" s="46"/>
      <c r="JO73" s="46"/>
      <c r="JP73" s="46"/>
      <c r="JQ73" s="46"/>
      <c r="JR73" s="46"/>
      <c r="JS73" s="46"/>
      <c r="JT73" s="46"/>
      <c r="JU73" s="46"/>
      <c r="JV73" s="46"/>
      <c r="JW73" s="46"/>
      <c r="JX73" s="46"/>
      <c r="JY73" s="46"/>
      <c r="JZ73" s="46"/>
      <c r="KA73" s="46"/>
      <c r="KB73" s="46"/>
      <c r="KC73" s="46"/>
      <c r="KD73" s="46"/>
      <c r="KE73" s="46"/>
      <c r="KF73" s="46"/>
      <c r="KG73" s="46"/>
      <c r="KH73" s="46"/>
      <c r="KI73" s="46"/>
      <c r="KJ73" s="46"/>
      <c r="KK73" s="46"/>
      <c r="KL73" s="46"/>
      <c r="KM73" s="46"/>
      <c r="KN73" s="46"/>
      <c r="KO73" s="46"/>
      <c r="KP73" s="46"/>
      <c r="KQ73" s="46"/>
      <c r="KR73" s="46"/>
      <c r="KS73" s="46"/>
      <c r="KT73" s="46"/>
      <c r="KU73" s="46"/>
      <c r="KV73" s="46"/>
      <c r="KW73" s="46"/>
    </row>
    <row r="74" spans="1:309" s="46" customFormat="1" ht="14.1" hidden="1" customHeight="1" x14ac:dyDescent="0.35">
      <c r="A74" s="4006">
        <v>18</v>
      </c>
      <c r="B74" s="4038" t="s">
        <v>129</v>
      </c>
      <c r="C74" s="4100" t="s">
        <v>295</v>
      </c>
      <c r="D74" s="4106">
        <v>0.5</v>
      </c>
      <c r="E74" s="672" t="s">
        <v>60</v>
      </c>
      <c r="F74" s="1648"/>
      <c r="G74" s="1648"/>
      <c r="H74" s="673"/>
      <c r="I74" s="323" t="e">
        <f>#REF!</f>
        <v>#REF!</v>
      </c>
      <c r="J74" s="323" t="e">
        <f>#REF!</f>
        <v>#REF!</v>
      </c>
      <c r="K74" s="323" t="e">
        <f>#REF!</f>
        <v>#REF!</v>
      </c>
      <c r="L74" s="323" t="e">
        <f>#REF!</f>
        <v>#REF!</v>
      </c>
      <c r="M74" s="323" t="e">
        <f>#REF!</f>
        <v>#REF!</v>
      </c>
      <c r="N74" s="323" t="e">
        <f>#REF!</f>
        <v>#REF!</v>
      </c>
      <c r="O74" s="323" t="e">
        <f>#REF!</f>
        <v>#REF!</v>
      </c>
      <c r="P74" s="323" t="e">
        <f>#REF!</f>
        <v>#REF!</v>
      </c>
      <c r="Q74" s="323" t="e">
        <f>#REF!</f>
        <v>#REF!</v>
      </c>
      <c r="R74" s="323" t="e">
        <f>#REF!</f>
        <v>#REF!</v>
      </c>
      <c r="S74" s="323" t="e">
        <f>#REF!</f>
        <v>#REF!</v>
      </c>
      <c r="T74" s="323" t="e">
        <f>#REF!</f>
        <v>#REF!</v>
      </c>
      <c r="U74" s="323" t="e">
        <f>#REF!</f>
        <v>#REF!</v>
      </c>
      <c r="V74" s="323" t="e">
        <f>#REF!</f>
        <v>#REF!</v>
      </c>
      <c r="W74" s="323" t="e">
        <f>#REF!</f>
        <v>#REF!</v>
      </c>
      <c r="X74" s="743" t="e">
        <f t="shared" si="15"/>
        <v>#REF!</v>
      </c>
    </row>
    <row r="75" spans="1:309" s="46" customFormat="1" ht="14.1" hidden="1" customHeight="1" x14ac:dyDescent="0.35">
      <c r="A75" s="3998"/>
      <c r="B75" s="4039"/>
      <c r="C75" s="4101"/>
      <c r="D75" s="4107"/>
      <c r="E75" s="107" t="s">
        <v>62</v>
      </c>
      <c r="F75" s="1649"/>
      <c r="G75" s="1649"/>
      <c r="H75" s="674"/>
      <c r="I75" s="98" t="e">
        <f>#REF!</f>
        <v>#REF!</v>
      </c>
      <c r="J75" s="98" t="e">
        <f>#REF!</f>
        <v>#REF!</v>
      </c>
      <c r="K75" s="98" t="e">
        <f>#REF!</f>
        <v>#REF!</v>
      </c>
      <c r="L75" s="98" t="e">
        <f>#REF!</f>
        <v>#REF!</v>
      </c>
      <c r="M75" s="98" t="e">
        <f>#REF!</f>
        <v>#REF!</v>
      </c>
      <c r="N75" s="98" t="e">
        <f>#REF!</f>
        <v>#REF!</v>
      </c>
      <c r="O75" s="98" t="e">
        <f>#REF!</f>
        <v>#REF!</v>
      </c>
      <c r="P75" s="98" t="e">
        <f>#REF!</f>
        <v>#REF!</v>
      </c>
      <c r="Q75" s="98" t="e">
        <f>#REF!</f>
        <v>#REF!</v>
      </c>
      <c r="R75" s="98" t="e">
        <f>#REF!</f>
        <v>#REF!</v>
      </c>
      <c r="S75" s="98" t="e">
        <f>#REF!</f>
        <v>#REF!</v>
      </c>
      <c r="T75" s="98" t="e">
        <f>#REF!</f>
        <v>#REF!</v>
      </c>
      <c r="U75" s="98" t="e">
        <f>#REF!</f>
        <v>#REF!</v>
      </c>
      <c r="V75" s="98" t="e">
        <f>#REF!</f>
        <v>#REF!</v>
      </c>
      <c r="W75" s="98" t="e">
        <f>#REF!</f>
        <v>#REF!</v>
      </c>
      <c r="X75" s="743" t="e">
        <f t="shared" si="15"/>
        <v>#REF!</v>
      </c>
    </row>
    <row r="76" spans="1:309" s="46" customFormat="1" ht="14.1" hidden="1" customHeight="1" thickBot="1" x14ac:dyDescent="0.4">
      <c r="A76" s="3999"/>
      <c r="B76" s="4040"/>
      <c r="C76" s="4102"/>
      <c r="D76" s="4108"/>
      <c r="E76" s="108" t="s">
        <v>43</v>
      </c>
      <c r="F76" s="1650"/>
      <c r="G76" s="1650"/>
      <c r="H76" s="675"/>
      <c r="I76" s="325" t="e">
        <f>SUM(I74:I75)</f>
        <v>#REF!</v>
      </c>
      <c r="J76" s="325" t="e">
        <f t="shared" ref="J76:W76" si="30">SUM(J74:J75)</f>
        <v>#REF!</v>
      </c>
      <c r="K76" s="325" t="e">
        <f t="shared" si="30"/>
        <v>#REF!</v>
      </c>
      <c r="L76" s="325" t="e">
        <f t="shared" si="30"/>
        <v>#REF!</v>
      </c>
      <c r="M76" s="325" t="e">
        <f t="shared" si="30"/>
        <v>#REF!</v>
      </c>
      <c r="N76" s="325" t="e">
        <f t="shared" si="30"/>
        <v>#REF!</v>
      </c>
      <c r="O76" s="325" t="e">
        <f t="shared" si="30"/>
        <v>#REF!</v>
      </c>
      <c r="P76" s="325" t="e">
        <f t="shared" si="30"/>
        <v>#REF!</v>
      </c>
      <c r="Q76" s="325" t="e">
        <f t="shared" si="30"/>
        <v>#REF!</v>
      </c>
      <c r="R76" s="325" t="e">
        <f t="shared" si="30"/>
        <v>#REF!</v>
      </c>
      <c r="S76" s="325" t="e">
        <f t="shared" si="30"/>
        <v>#REF!</v>
      </c>
      <c r="T76" s="325" t="e">
        <f t="shared" si="30"/>
        <v>#REF!</v>
      </c>
      <c r="U76" s="325" t="e">
        <f t="shared" si="30"/>
        <v>#REF!</v>
      </c>
      <c r="V76" s="325" t="e">
        <f t="shared" si="30"/>
        <v>#REF!</v>
      </c>
      <c r="W76" s="325" t="e">
        <f t="shared" si="30"/>
        <v>#REF!</v>
      </c>
      <c r="X76" s="743" t="e">
        <f t="shared" si="15"/>
        <v>#REF!</v>
      </c>
    </row>
    <row r="77" spans="1:309" s="46" customFormat="1" ht="14.1" customHeight="1" thickBot="1" x14ac:dyDescent="0.4">
      <c r="A77" s="4006">
        <v>19</v>
      </c>
      <c r="B77" s="4026" t="s">
        <v>209</v>
      </c>
      <c r="C77" s="4100" t="s">
        <v>295</v>
      </c>
      <c r="D77" s="4109">
        <v>0.25</v>
      </c>
      <c r="E77" s="693" t="s">
        <v>60</v>
      </c>
      <c r="F77" s="1648"/>
      <c r="G77" s="1648"/>
      <c r="H77" s="54"/>
      <c r="I77" s="1081">
        <f>'Ковальчук ОС'!K23</f>
        <v>20</v>
      </c>
      <c r="J77" s="273">
        <f>'Ковальчук ОС'!L23</f>
        <v>12</v>
      </c>
      <c r="K77" s="273">
        <f>'Ковальчук ОС'!M23</f>
        <v>0</v>
      </c>
      <c r="L77" s="273">
        <f>'Ковальчук ОС'!N23</f>
        <v>0</v>
      </c>
      <c r="M77" s="273">
        <f>'Ковальчук ОС'!O23</f>
        <v>0</v>
      </c>
      <c r="N77" s="19">
        <f>'Ковальчук ОС'!P23</f>
        <v>10</v>
      </c>
      <c r="O77" s="273">
        <f>'Ковальчук ОС'!Q23</f>
        <v>21</v>
      </c>
      <c r="P77" s="273">
        <f>'Ковальчук ОС'!R23</f>
        <v>0</v>
      </c>
      <c r="Q77" s="273">
        <f>'Ковальчук ОС'!S23</f>
        <v>6</v>
      </c>
      <c r="R77" s="273">
        <f>'Ковальчук ОС'!T23</f>
        <v>0</v>
      </c>
      <c r="S77" s="273">
        <f>'Ковальчук ОС'!U23</f>
        <v>17</v>
      </c>
      <c r="T77" s="273">
        <f>'Ковальчук ОС'!V23</f>
        <v>0</v>
      </c>
      <c r="U77" s="273">
        <f>'Ковальчук ОС'!W23</f>
        <v>0</v>
      </c>
      <c r="V77" s="273">
        <f>'Ковальчук ОС'!X23</f>
        <v>0</v>
      </c>
      <c r="W77" s="274">
        <f>'Ковальчук ОС'!Y23</f>
        <v>0</v>
      </c>
      <c r="X77" s="132">
        <f t="shared" si="15"/>
        <v>86</v>
      </c>
    </row>
    <row r="78" spans="1:309" s="46" customFormat="1" ht="14.1" customHeight="1" thickBot="1" x14ac:dyDescent="0.4">
      <c r="A78" s="3998"/>
      <c r="B78" s="4027"/>
      <c r="C78" s="4101"/>
      <c r="D78" s="4110"/>
      <c r="E78" s="288" t="s">
        <v>62</v>
      </c>
      <c r="F78" s="1649"/>
      <c r="G78" s="1649"/>
      <c r="H78" s="57"/>
      <c r="I78" s="1082">
        <f>'Ковальчук ОС'!K40</f>
        <v>48</v>
      </c>
      <c r="J78" s="1290">
        <f>'Ковальчук ОС'!L40</f>
        <v>0</v>
      </c>
      <c r="K78" s="1290">
        <f>'Ковальчук ОС'!M40</f>
        <v>0</v>
      </c>
      <c r="L78" s="1290">
        <f>'Ковальчук ОС'!N40</f>
        <v>8</v>
      </c>
      <c r="M78" s="1290">
        <f>'Ковальчук ОС'!O40</f>
        <v>3</v>
      </c>
      <c r="N78" s="171">
        <f>'Ковальчук ОС'!P40</f>
        <v>0</v>
      </c>
      <c r="O78" s="1290">
        <f>'Ковальчук ОС'!Q40</f>
        <v>0</v>
      </c>
      <c r="P78" s="1290">
        <f>'Ковальчук ОС'!R40</f>
        <v>0</v>
      </c>
      <c r="Q78" s="1290">
        <f>'Ковальчук ОС'!S40</f>
        <v>0</v>
      </c>
      <c r="R78" s="1290">
        <f>'Ковальчук ОС'!T40</f>
        <v>0</v>
      </c>
      <c r="S78" s="1290">
        <f>'Ковальчук ОС'!U40</f>
        <v>2</v>
      </c>
      <c r="T78" s="1290">
        <f>'Ковальчук ОС'!V40</f>
        <v>0</v>
      </c>
      <c r="U78" s="1290">
        <f>'Ковальчук ОС'!W40</f>
        <v>0</v>
      </c>
      <c r="V78" s="1290">
        <f>'Ковальчук ОС'!X40</f>
        <v>0</v>
      </c>
      <c r="W78" s="1291">
        <f>'Ковальчук ОС'!Y40</f>
        <v>0</v>
      </c>
      <c r="X78" s="132">
        <f t="shared" si="15"/>
        <v>61</v>
      </c>
    </row>
    <row r="79" spans="1:309" s="46" customFormat="1" ht="14.1" customHeight="1" thickBot="1" x14ac:dyDescent="0.4">
      <c r="A79" s="3999"/>
      <c r="B79" s="4028"/>
      <c r="C79" s="4102"/>
      <c r="D79" s="4111"/>
      <c r="E79" s="289" t="s">
        <v>43</v>
      </c>
      <c r="F79" s="1650"/>
      <c r="G79" s="1650"/>
      <c r="H79" s="58"/>
      <c r="I79" s="955">
        <f>SUM(I77:I78)</f>
        <v>68</v>
      </c>
      <c r="J79" s="269">
        <f t="shared" ref="J79:W79" si="31">SUM(J77:J78)</f>
        <v>12</v>
      </c>
      <c r="K79" s="269">
        <f t="shared" si="31"/>
        <v>0</v>
      </c>
      <c r="L79" s="269">
        <f t="shared" si="31"/>
        <v>8</v>
      </c>
      <c r="M79" s="269">
        <f t="shared" si="31"/>
        <v>3</v>
      </c>
      <c r="N79" s="147">
        <f t="shared" si="31"/>
        <v>10</v>
      </c>
      <c r="O79" s="269">
        <f t="shared" si="31"/>
        <v>21</v>
      </c>
      <c r="P79" s="269">
        <f t="shared" si="31"/>
        <v>0</v>
      </c>
      <c r="Q79" s="269">
        <f t="shared" si="31"/>
        <v>6</v>
      </c>
      <c r="R79" s="269">
        <f t="shared" si="31"/>
        <v>0</v>
      </c>
      <c r="S79" s="269">
        <f t="shared" si="31"/>
        <v>19</v>
      </c>
      <c r="T79" s="269">
        <f t="shared" si="31"/>
        <v>0</v>
      </c>
      <c r="U79" s="269">
        <f t="shared" si="31"/>
        <v>0</v>
      </c>
      <c r="V79" s="269">
        <f t="shared" si="31"/>
        <v>0</v>
      </c>
      <c r="W79" s="275">
        <f t="shared" si="31"/>
        <v>0</v>
      </c>
      <c r="X79" s="1717">
        <f t="shared" si="15"/>
        <v>147</v>
      </c>
    </row>
    <row r="80" spans="1:309" s="46" customFormat="1" ht="14.1" hidden="1" customHeight="1" thickBot="1" x14ac:dyDescent="0.4">
      <c r="A80" s="4059">
        <v>20</v>
      </c>
      <c r="B80" s="4038" t="s">
        <v>268</v>
      </c>
      <c r="C80" s="4038" t="s">
        <v>297</v>
      </c>
      <c r="D80" s="4104">
        <v>0.5</v>
      </c>
      <c r="E80" s="693" t="s">
        <v>60</v>
      </c>
      <c r="F80" s="1648"/>
      <c r="G80" s="1648"/>
      <c r="H80" s="54"/>
      <c r="I80" s="1081" t="e">
        <f>#REF!</f>
        <v>#REF!</v>
      </c>
      <c r="J80" s="273" t="e">
        <f>#REF!</f>
        <v>#REF!</v>
      </c>
      <c r="K80" s="273" t="e">
        <f>#REF!</f>
        <v>#REF!</v>
      </c>
      <c r="L80" s="273" t="e">
        <f>#REF!</f>
        <v>#REF!</v>
      </c>
      <c r="M80" s="273" t="e">
        <f>#REF!</f>
        <v>#REF!</v>
      </c>
      <c r="N80" s="19" t="e">
        <f>#REF!</f>
        <v>#REF!</v>
      </c>
      <c r="O80" s="273" t="e">
        <f>#REF!</f>
        <v>#REF!</v>
      </c>
      <c r="P80" s="273" t="e">
        <f>#REF!</f>
        <v>#REF!</v>
      </c>
      <c r="Q80" s="273" t="e">
        <f>#REF!</f>
        <v>#REF!</v>
      </c>
      <c r="R80" s="273" t="e">
        <f>#REF!</f>
        <v>#REF!</v>
      </c>
      <c r="S80" s="273" t="e">
        <f>#REF!</f>
        <v>#REF!</v>
      </c>
      <c r="T80" s="273" t="e">
        <f>#REF!</f>
        <v>#REF!</v>
      </c>
      <c r="U80" s="273" t="e">
        <f>#REF!</f>
        <v>#REF!</v>
      </c>
      <c r="V80" s="273" t="e">
        <f>#REF!</f>
        <v>#REF!</v>
      </c>
      <c r="W80" s="274" t="e">
        <f>#REF!</f>
        <v>#REF!</v>
      </c>
      <c r="X80" s="132" t="e">
        <f t="shared" si="15"/>
        <v>#REF!</v>
      </c>
    </row>
    <row r="81" spans="1:309" s="46" customFormat="1" ht="14.1" hidden="1" customHeight="1" thickBot="1" x14ac:dyDescent="0.4">
      <c r="A81" s="4060"/>
      <c r="B81" s="4039"/>
      <c r="C81" s="4039"/>
      <c r="D81" s="4105"/>
      <c r="E81" s="288" t="s">
        <v>62</v>
      </c>
      <c r="F81" s="1649"/>
      <c r="G81" s="1649"/>
      <c r="H81" s="57"/>
      <c r="I81" s="278" t="e">
        <f>#REF!</f>
        <v>#REF!</v>
      </c>
      <c r="J81" s="270" t="e">
        <f>#REF!</f>
        <v>#REF!</v>
      </c>
      <c r="K81" s="270" t="e">
        <f>#REF!</f>
        <v>#REF!</v>
      </c>
      <c r="L81" s="270" t="e">
        <f>#REF!</f>
        <v>#REF!</v>
      </c>
      <c r="M81" s="270" t="e">
        <f>#REF!</f>
        <v>#REF!</v>
      </c>
      <c r="N81" s="77" t="e">
        <f>#REF!</f>
        <v>#REF!</v>
      </c>
      <c r="O81" s="270" t="e">
        <f>#REF!</f>
        <v>#REF!</v>
      </c>
      <c r="P81" s="270" t="e">
        <f>#REF!</f>
        <v>#REF!</v>
      </c>
      <c r="Q81" s="270" t="e">
        <f>#REF!</f>
        <v>#REF!</v>
      </c>
      <c r="R81" s="270" t="e">
        <f>#REF!</f>
        <v>#REF!</v>
      </c>
      <c r="S81" s="270" t="e">
        <f>#REF!</f>
        <v>#REF!</v>
      </c>
      <c r="T81" s="270" t="e">
        <f>#REF!</f>
        <v>#REF!</v>
      </c>
      <c r="U81" s="270" t="e">
        <f>#REF!</f>
        <v>#REF!</v>
      </c>
      <c r="V81" s="270" t="e">
        <f>#REF!</f>
        <v>#REF!</v>
      </c>
      <c r="W81" s="277" t="e">
        <f>#REF!</f>
        <v>#REF!</v>
      </c>
      <c r="X81" s="132" t="e">
        <f t="shared" si="15"/>
        <v>#REF!</v>
      </c>
    </row>
    <row r="82" spans="1:309" s="46" customFormat="1" ht="14.1" hidden="1" customHeight="1" thickBot="1" x14ac:dyDescent="0.4">
      <c r="A82" s="4061"/>
      <c r="B82" s="4040"/>
      <c r="C82" s="4040"/>
      <c r="D82" s="4105"/>
      <c r="E82" s="289" t="s">
        <v>43</v>
      </c>
      <c r="F82" s="1650"/>
      <c r="G82" s="1650"/>
      <c r="H82" s="58"/>
      <c r="I82" s="882" t="e">
        <f>SUM(I80:I81)</f>
        <v>#REF!</v>
      </c>
      <c r="J82" s="1306" t="e">
        <f t="shared" ref="J82:W82" si="32">SUM(J80:J81)</f>
        <v>#REF!</v>
      </c>
      <c r="K82" s="1306" t="e">
        <f t="shared" si="32"/>
        <v>#REF!</v>
      </c>
      <c r="L82" s="1306" t="e">
        <f t="shared" si="32"/>
        <v>#REF!</v>
      </c>
      <c r="M82" s="1306" t="e">
        <f t="shared" si="32"/>
        <v>#REF!</v>
      </c>
      <c r="N82" s="93" t="e">
        <f t="shared" si="32"/>
        <v>#REF!</v>
      </c>
      <c r="O82" s="1306" t="e">
        <f t="shared" si="32"/>
        <v>#REF!</v>
      </c>
      <c r="P82" s="1306" t="e">
        <f t="shared" si="32"/>
        <v>#REF!</v>
      </c>
      <c r="Q82" s="1306" t="e">
        <f t="shared" si="32"/>
        <v>#REF!</v>
      </c>
      <c r="R82" s="1306" t="e">
        <f t="shared" si="32"/>
        <v>#REF!</v>
      </c>
      <c r="S82" s="1306" t="e">
        <f t="shared" si="32"/>
        <v>#REF!</v>
      </c>
      <c r="T82" s="1306" t="e">
        <f t="shared" si="32"/>
        <v>#REF!</v>
      </c>
      <c r="U82" s="1306" t="e">
        <f t="shared" si="32"/>
        <v>#REF!</v>
      </c>
      <c r="V82" s="1306" t="e">
        <f t="shared" si="32"/>
        <v>#REF!</v>
      </c>
      <c r="W82" s="1307" t="e">
        <f t="shared" si="32"/>
        <v>#REF!</v>
      </c>
      <c r="X82" s="132" t="e">
        <f t="shared" si="15"/>
        <v>#REF!</v>
      </c>
    </row>
    <row r="83" spans="1:309" s="46" customFormat="1" ht="14.1" hidden="1" customHeight="1" thickBot="1" x14ac:dyDescent="0.4">
      <c r="A83" s="4059">
        <v>20</v>
      </c>
      <c r="B83" s="4038" t="s">
        <v>302</v>
      </c>
      <c r="C83" s="4052" t="s">
        <v>228</v>
      </c>
      <c r="D83" s="1525"/>
      <c r="E83" s="693" t="s">
        <v>60</v>
      </c>
      <c r="F83" s="1648"/>
      <c r="G83" s="1648"/>
      <c r="H83" s="54"/>
      <c r="I83" s="1081"/>
      <c r="J83" s="273"/>
      <c r="K83" s="273"/>
      <c r="L83" s="273"/>
      <c r="M83" s="273"/>
      <c r="N83" s="19"/>
      <c r="O83" s="273"/>
      <c r="P83" s="273"/>
      <c r="Q83" s="273"/>
      <c r="R83" s="273"/>
      <c r="S83" s="273"/>
      <c r="T83" s="273"/>
      <c r="U83" s="273"/>
      <c r="V83" s="273"/>
      <c r="W83" s="274"/>
      <c r="X83" s="132"/>
    </row>
    <row r="84" spans="1:309" s="46" customFormat="1" ht="14.1" hidden="1" customHeight="1" thickBot="1" x14ac:dyDescent="0.4">
      <c r="A84" s="4060"/>
      <c r="B84" s="4039"/>
      <c r="C84" s="4053"/>
      <c r="D84" s="1523">
        <v>0.5</v>
      </c>
      <c r="E84" s="288" t="s">
        <v>62</v>
      </c>
      <c r="F84" s="1649"/>
      <c r="G84" s="1649"/>
      <c r="H84" s="57"/>
      <c r="I84" s="278">
        <f>'Несправа М.В'!K39</f>
        <v>28</v>
      </c>
      <c r="J84" s="270">
        <f>'Несправа М.В'!L39</f>
        <v>32</v>
      </c>
      <c r="K84" s="270">
        <f>'Несправа М.В'!M39</f>
        <v>0</v>
      </c>
      <c r="L84" s="270">
        <f>'Несправа М.В'!N39</f>
        <v>0</v>
      </c>
      <c r="M84" s="270">
        <f>'Несправа М.В'!O39</f>
        <v>0</v>
      </c>
      <c r="N84" s="270">
        <f>'Несправа М.В'!P39</f>
        <v>0</v>
      </c>
      <c r="O84" s="270">
        <f>'Несправа М.В'!Q39</f>
        <v>0</v>
      </c>
      <c r="P84" s="270">
        <f>'Несправа М.В'!R39</f>
        <v>0</v>
      </c>
      <c r="Q84" s="270">
        <f>'Несправа М.В'!S39</f>
        <v>0</v>
      </c>
      <c r="R84" s="270">
        <f>'Несправа М.В'!T39</f>
        <v>0</v>
      </c>
      <c r="S84" s="270">
        <f>'Несправа М.В'!U39</f>
        <v>1</v>
      </c>
      <c r="T84" s="270">
        <f>'Несправа М.В'!V39</f>
        <v>0</v>
      </c>
      <c r="U84" s="270">
        <f>'Несправа М.В'!W39</f>
        <v>9</v>
      </c>
      <c r="V84" s="270">
        <f>'Несправа М.В'!X39</f>
        <v>0</v>
      </c>
      <c r="W84" s="277">
        <f>'Несправа М.В'!Y39</f>
        <v>0</v>
      </c>
      <c r="X84" s="132">
        <f t="shared" si="15"/>
        <v>70</v>
      </c>
    </row>
    <row r="85" spans="1:309" s="46" customFormat="1" ht="14.1" hidden="1" customHeight="1" thickBot="1" x14ac:dyDescent="0.4">
      <c r="A85" s="4061"/>
      <c r="B85" s="4040"/>
      <c r="C85" s="4054"/>
      <c r="D85" s="1524"/>
      <c r="E85" s="289" t="s">
        <v>43</v>
      </c>
      <c r="F85" s="1650"/>
      <c r="G85" s="1650"/>
      <c r="H85" s="58"/>
      <c r="I85" s="955">
        <f>I83+I84</f>
        <v>28</v>
      </c>
      <c r="J85" s="269">
        <f t="shared" ref="J85:W85" si="33">J83+J84</f>
        <v>32</v>
      </c>
      <c r="K85" s="269">
        <f t="shared" si="33"/>
        <v>0</v>
      </c>
      <c r="L85" s="269">
        <f t="shared" si="33"/>
        <v>0</v>
      </c>
      <c r="M85" s="269">
        <f t="shared" si="33"/>
        <v>0</v>
      </c>
      <c r="N85" s="269">
        <f t="shared" si="33"/>
        <v>0</v>
      </c>
      <c r="O85" s="269">
        <f t="shared" si="33"/>
        <v>0</v>
      </c>
      <c r="P85" s="269">
        <f t="shared" si="33"/>
        <v>0</v>
      </c>
      <c r="Q85" s="269">
        <f t="shared" si="33"/>
        <v>0</v>
      </c>
      <c r="R85" s="269">
        <f t="shared" si="33"/>
        <v>0</v>
      </c>
      <c r="S85" s="269">
        <f t="shared" si="33"/>
        <v>1</v>
      </c>
      <c r="T85" s="269">
        <f t="shared" si="33"/>
        <v>0</v>
      </c>
      <c r="U85" s="269">
        <f t="shared" si="33"/>
        <v>9</v>
      </c>
      <c r="V85" s="269">
        <f t="shared" si="33"/>
        <v>0</v>
      </c>
      <c r="W85" s="275">
        <f t="shared" si="33"/>
        <v>0</v>
      </c>
      <c r="X85" s="132">
        <f t="shared" si="15"/>
        <v>70</v>
      </c>
    </row>
    <row r="86" spans="1:309" s="320" customFormat="1" ht="14.1" customHeight="1" thickBot="1" x14ac:dyDescent="0.45">
      <c r="A86" s="4087">
        <v>21</v>
      </c>
      <c r="B86" s="4038" t="s">
        <v>273</v>
      </c>
      <c r="C86" s="4100" t="s">
        <v>295</v>
      </c>
      <c r="D86" s="3995">
        <v>1</v>
      </c>
      <c r="E86" s="693" t="s">
        <v>60</v>
      </c>
      <c r="F86" s="669"/>
      <c r="G86" s="669"/>
      <c r="H86" s="1102"/>
      <c r="I86" s="1308">
        <f>'Пагава ОВ'!K39</f>
        <v>36</v>
      </c>
      <c r="J86" s="1309">
        <f>'Пагава ОВ'!L39</f>
        <v>152</v>
      </c>
      <c r="K86" s="1309">
        <f>'Пагава ОВ'!M39</f>
        <v>0</v>
      </c>
      <c r="L86" s="1309">
        <f>'Пагава ОВ'!N39</f>
        <v>0</v>
      </c>
      <c r="M86" s="1309">
        <f>'Пагава ОВ'!O39</f>
        <v>0</v>
      </c>
      <c r="N86" s="1309">
        <f>'Пагава ОВ'!P39</f>
        <v>0</v>
      </c>
      <c r="O86" s="1309">
        <f>'Пагава ОВ'!Q39</f>
        <v>53</v>
      </c>
      <c r="P86" s="1309">
        <f>'Пагава ОВ'!R39</f>
        <v>0</v>
      </c>
      <c r="Q86" s="1309">
        <f>'Пагава ОВ'!S39</f>
        <v>15</v>
      </c>
      <c r="R86" s="1309">
        <f>'Пагава ОВ'!T39</f>
        <v>0</v>
      </c>
      <c r="S86" s="1309">
        <f>'Пагава ОВ'!U39</f>
        <v>22</v>
      </c>
      <c r="T86" s="1309">
        <f>'Пагава ОВ'!V39</f>
        <v>0</v>
      </c>
      <c r="U86" s="1309">
        <f>'Пагава ОВ'!W39</f>
        <v>0</v>
      </c>
      <c r="V86" s="1309">
        <f>'Пагава ОВ'!X39</f>
        <v>0</v>
      </c>
      <c r="W86" s="1310">
        <f>'Пагава ОВ'!Y39</f>
        <v>0</v>
      </c>
      <c r="X86" s="132">
        <f t="shared" si="15"/>
        <v>278</v>
      </c>
      <c r="Y86" s="691"/>
      <c r="Z86" s="691"/>
      <c r="AA86" s="691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  <c r="DS86" s="46"/>
      <c r="DT86" s="46"/>
      <c r="DU86" s="46"/>
      <c r="DV86" s="46"/>
      <c r="DW86" s="46"/>
      <c r="DX86" s="46"/>
      <c r="DY86" s="46"/>
      <c r="DZ86" s="46"/>
      <c r="EA86" s="46"/>
      <c r="EB86" s="46"/>
      <c r="EC86" s="46"/>
      <c r="ED86" s="46"/>
      <c r="EE86" s="46"/>
      <c r="EF86" s="46"/>
      <c r="EG86" s="46"/>
      <c r="EH86" s="46"/>
      <c r="EI86" s="46"/>
      <c r="EJ86" s="46"/>
      <c r="EK86" s="46"/>
      <c r="EL86" s="46"/>
      <c r="EM86" s="46"/>
      <c r="EN86" s="46"/>
      <c r="EO86" s="46"/>
      <c r="EP86" s="46"/>
      <c r="EQ86" s="46"/>
      <c r="ER86" s="46"/>
      <c r="ES86" s="46"/>
      <c r="ET86" s="46"/>
      <c r="EU86" s="46"/>
      <c r="EV86" s="46"/>
      <c r="EW86" s="46"/>
      <c r="EX86" s="46"/>
      <c r="EY86" s="46"/>
      <c r="EZ86" s="46"/>
      <c r="FA86" s="46"/>
      <c r="FB86" s="46"/>
      <c r="FC86" s="46"/>
      <c r="FD86" s="46"/>
      <c r="FE86" s="46"/>
      <c r="FF86" s="46"/>
      <c r="FG86" s="46"/>
      <c r="FH86" s="46"/>
      <c r="FI86" s="46"/>
      <c r="FJ86" s="46"/>
      <c r="FK86" s="46"/>
      <c r="FL86" s="46"/>
      <c r="FM86" s="46"/>
      <c r="FN86" s="46"/>
      <c r="FO86" s="46"/>
      <c r="FP86" s="46"/>
      <c r="FQ86" s="46"/>
      <c r="FR86" s="46"/>
      <c r="FS86" s="46"/>
      <c r="FT86" s="46"/>
      <c r="FU86" s="46"/>
      <c r="FV86" s="46"/>
      <c r="FW86" s="46"/>
      <c r="FX86" s="46"/>
      <c r="FY86" s="46"/>
      <c r="FZ86" s="46"/>
      <c r="GA86" s="46"/>
      <c r="GB86" s="46"/>
      <c r="GC86" s="46"/>
      <c r="GD86" s="46"/>
      <c r="GE86" s="46"/>
      <c r="GF86" s="46"/>
      <c r="GG86" s="46"/>
      <c r="GH86" s="46"/>
      <c r="GI86" s="46"/>
      <c r="GJ86" s="46"/>
      <c r="GK86" s="46"/>
      <c r="GL86" s="46"/>
      <c r="GM86" s="46"/>
      <c r="GN86" s="46"/>
      <c r="GO86" s="46"/>
      <c r="GP86" s="46"/>
      <c r="GQ86" s="46"/>
      <c r="GR86" s="46"/>
      <c r="GS86" s="46"/>
      <c r="GT86" s="46"/>
      <c r="GU86" s="46"/>
      <c r="GV86" s="46"/>
      <c r="GW86" s="46"/>
      <c r="GX86" s="46"/>
      <c r="GY86" s="46"/>
      <c r="GZ86" s="46"/>
      <c r="HA86" s="46"/>
      <c r="HB86" s="46"/>
      <c r="HC86" s="46"/>
      <c r="HD86" s="46"/>
      <c r="HE86" s="46"/>
      <c r="HF86" s="46"/>
      <c r="HG86" s="46"/>
      <c r="HH86" s="46"/>
      <c r="HI86" s="46"/>
      <c r="HJ86" s="46"/>
      <c r="HK86" s="46"/>
      <c r="HL86" s="46"/>
      <c r="HM86" s="46"/>
      <c r="HN86" s="46"/>
      <c r="HO86" s="46"/>
      <c r="HP86" s="46"/>
      <c r="HQ86" s="46"/>
      <c r="HR86" s="46"/>
      <c r="HS86" s="46"/>
      <c r="HT86" s="46"/>
      <c r="HU86" s="46"/>
      <c r="HV86" s="46"/>
      <c r="HW86" s="46"/>
      <c r="HX86" s="46"/>
      <c r="HY86" s="46"/>
      <c r="HZ86" s="46"/>
      <c r="IA86" s="46"/>
      <c r="IB86" s="46"/>
      <c r="IC86" s="46"/>
      <c r="ID86" s="46"/>
      <c r="IE86" s="46"/>
      <c r="IF86" s="46"/>
      <c r="IG86" s="46"/>
      <c r="IH86" s="46"/>
      <c r="II86" s="46"/>
      <c r="IJ86" s="46"/>
      <c r="IK86" s="46"/>
      <c r="IL86" s="46"/>
      <c r="IM86" s="46"/>
      <c r="IN86" s="46"/>
      <c r="IO86" s="46"/>
      <c r="IP86" s="46"/>
      <c r="IQ86" s="46"/>
      <c r="IR86" s="46"/>
      <c r="IS86" s="46"/>
      <c r="IT86" s="46"/>
      <c r="IU86" s="46"/>
      <c r="IV86" s="46"/>
      <c r="IW86" s="46"/>
      <c r="IX86" s="46"/>
      <c r="IY86" s="46"/>
      <c r="IZ86" s="46"/>
      <c r="JA86" s="46"/>
      <c r="JB86" s="46"/>
      <c r="JC86" s="46"/>
      <c r="JD86" s="46"/>
      <c r="JE86" s="46"/>
      <c r="JF86" s="46"/>
      <c r="JG86" s="46"/>
      <c r="JH86" s="46"/>
      <c r="JI86" s="46"/>
      <c r="JJ86" s="46"/>
      <c r="JK86" s="46"/>
      <c r="JL86" s="46"/>
      <c r="JM86" s="46"/>
      <c r="JN86" s="46"/>
      <c r="JO86" s="46"/>
      <c r="JP86" s="46"/>
      <c r="JQ86" s="46"/>
      <c r="JR86" s="46"/>
      <c r="JS86" s="46"/>
      <c r="JT86" s="46"/>
      <c r="JU86" s="46"/>
      <c r="JV86" s="46"/>
      <c r="JW86" s="46"/>
      <c r="JX86" s="46"/>
      <c r="JY86" s="46"/>
      <c r="JZ86" s="46"/>
      <c r="KA86" s="46"/>
      <c r="KB86" s="46"/>
      <c r="KC86" s="46"/>
      <c r="KD86" s="46"/>
      <c r="KE86" s="46"/>
      <c r="KF86" s="46"/>
      <c r="KG86" s="46"/>
      <c r="KH86" s="46"/>
      <c r="KI86" s="46"/>
      <c r="KJ86" s="46"/>
      <c r="KK86" s="46"/>
      <c r="KL86" s="46"/>
      <c r="KM86" s="46"/>
      <c r="KN86" s="46"/>
      <c r="KO86" s="46"/>
      <c r="KP86" s="46"/>
      <c r="KQ86" s="46"/>
      <c r="KR86" s="46"/>
      <c r="KS86" s="46"/>
      <c r="KT86" s="46"/>
      <c r="KU86" s="46"/>
      <c r="KV86" s="46"/>
      <c r="KW86" s="46"/>
    </row>
    <row r="87" spans="1:309" s="320" customFormat="1" ht="14.1" customHeight="1" thickBot="1" x14ac:dyDescent="0.45">
      <c r="A87" s="4088"/>
      <c r="B87" s="4039"/>
      <c r="C87" s="4101"/>
      <c r="D87" s="3996"/>
      <c r="E87" s="288" t="s">
        <v>62</v>
      </c>
      <c r="F87" s="1638"/>
      <c r="G87" s="1638"/>
      <c r="H87" s="47"/>
      <c r="I87" s="280">
        <f>'Пагава ОВ'!K60</f>
        <v>64</v>
      </c>
      <c r="J87" s="276">
        <f>'Пагава ОВ'!L60</f>
        <v>64</v>
      </c>
      <c r="K87" s="276">
        <f>'Пагава ОВ'!M60</f>
        <v>0</v>
      </c>
      <c r="L87" s="276">
        <f>'Пагава ОВ'!N60</f>
        <v>73</v>
      </c>
      <c r="M87" s="276">
        <f>'Пагава ОВ'!O60</f>
        <v>6</v>
      </c>
      <c r="N87" s="1217">
        <f>'Пагава ОВ'!P60</f>
        <v>6</v>
      </c>
      <c r="O87" s="276">
        <f>'Пагава ОВ'!Q60</f>
        <v>9</v>
      </c>
      <c r="P87" s="276">
        <f>'Пагава ОВ'!R60</f>
        <v>0</v>
      </c>
      <c r="Q87" s="276">
        <f>'Пагава ОВ'!S60</f>
        <v>6</v>
      </c>
      <c r="R87" s="276">
        <f>'Пагава ОВ'!T60</f>
        <v>0</v>
      </c>
      <c r="S87" s="276">
        <f>'Пагава ОВ'!U60</f>
        <v>40</v>
      </c>
      <c r="T87" s="276">
        <f>'Пагава ОВ'!V60</f>
        <v>0</v>
      </c>
      <c r="U87" s="276">
        <f>'Пагава ОВ'!W60</f>
        <v>51</v>
      </c>
      <c r="V87" s="276">
        <f>'Пагава ОВ'!X60</f>
        <v>0</v>
      </c>
      <c r="W87" s="1185">
        <f>'Пагава ОВ'!Y60</f>
        <v>0</v>
      </c>
      <c r="X87" s="132">
        <f t="shared" si="15"/>
        <v>319</v>
      </c>
      <c r="Y87" s="1186"/>
      <c r="Z87" s="1186"/>
      <c r="AA87" s="118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  <c r="DS87" s="46"/>
      <c r="DT87" s="46"/>
      <c r="DU87" s="46"/>
      <c r="DV87" s="46"/>
      <c r="DW87" s="46"/>
      <c r="DX87" s="46"/>
      <c r="DY87" s="46"/>
      <c r="DZ87" s="46"/>
      <c r="EA87" s="46"/>
      <c r="EB87" s="46"/>
      <c r="EC87" s="46"/>
      <c r="ED87" s="46"/>
      <c r="EE87" s="46"/>
      <c r="EF87" s="46"/>
      <c r="EG87" s="46"/>
      <c r="EH87" s="46"/>
      <c r="EI87" s="46"/>
      <c r="EJ87" s="46"/>
      <c r="EK87" s="46"/>
      <c r="EL87" s="46"/>
      <c r="EM87" s="46"/>
      <c r="EN87" s="46"/>
      <c r="EO87" s="46"/>
      <c r="EP87" s="46"/>
      <c r="EQ87" s="46"/>
      <c r="ER87" s="46"/>
      <c r="ES87" s="46"/>
      <c r="ET87" s="46"/>
      <c r="EU87" s="46"/>
      <c r="EV87" s="46"/>
      <c r="EW87" s="46"/>
      <c r="EX87" s="46"/>
      <c r="EY87" s="46"/>
      <c r="EZ87" s="46"/>
      <c r="FA87" s="46"/>
      <c r="FB87" s="46"/>
      <c r="FC87" s="46"/>
      <c r="FD87" s="46"/>
      <c r="FE87" s="46"/>
      <c r="FF87" s="46"/>
      <c r="FG87" s="46"/>
      <c r="FH87" s="46"/>
      <c r="FI87" s="46"/>
      <c r="FJ87" s="46"/>
      <c r="FK87" s="46"/>
      <c r="FL87" s="46"/>
      <c r="FM87" s="46"/>
      <c r="FN87" s="46"/>
      <c r="FO87" s="46"/>
      <c r="FP87" s="46"/>
      <c r="FQ87" s="46"/>
      <c r="FR87" s="46"/>
      <c r="FS87" s="46"/>
      <c r="FT87" s="46"/>
      <c r="FU87" s="46"/>
      <c r="FV87" s="46"/>
      <c r="FW87" s="46"/>
      <c r="FX87" s="46"/>
      <c r="FY87" s="46"/>
      <c r="FZ87" s="46"/>
      <c r="GA87" s="46"/>
      <c r="GB87" s="46"/>
      <c r="GC87" s="46"/>
      <c r="GD87" s="46"/>
      <c r="GE87" s="46"/>
      <c r="GF87" s="46"/>
      <c r="GG87" s="46"/>
      <c r="GH87" s="46"/>
      <c r="GI87" s="46"/>
      <c r="GJ87" s="46"/>
      <c r="GK87" s="46"/>
      <c r="GL87" s="46"/>
      <c r="GM87" s="46"/>
      <c r="GN87" s="46"/>
      <c r="GO87" s="46"/>
      <c r="GP87" s="46"/>
      <c r="GQ87" s="46"/>
      <c r="GR87" s="46"/>
      <c r="GS87" s="46"/>
      <c r="GT87" s="46"/>
      <c r="GU87" s="46"/>
      <c r="GV87" s="46"/>
      <c r="GW87" s="46"/>
      <c r="GX87" s="46"/>
      <c r="GY87" s="46"/>
      <c r="GZ87" s="46"/>
      <c r="HA87" s="46"/>
      <c r="HB87" s="46"/>
      <c r="HC87" s="46"/>
      <c r="HD87" s="46"/>
      <c r="HE87" s="46"/>
      <c r="HF87" s="46"/>
      <c r="HG87" s="46"/>
      <c r="HH87" s="46"/>
      <c r="HI87" s="46"/>
      <c r="HJ87" s="46"/>
      <c r="HK87" s="46"/>
      <c r="HL87" s="46"/>
      <c r="HM87" s="46"/>
      <c r="HN87" s="46"/>
      <c r="HO87" s="46"/>
      <c r="HP87" s="46"/>
      <c r="HQ87" s="46"/>
      <c r="HR87" s="46"/>
      <c r="HS87" s="46"/>
      <c r="HT87" s="46"/>
      <c r="HU87" s="46"/>
      <c r="HV87" s="46"/>
      <c r="HW87" s="46"/>
      <c r="HX87" s="46"/>
      <c r="HY87" s="46"/>
      <c r="HZ87" s="46"/>
      <c r="IA87" s="46"/>
      <c r="IB87" s="46"/>
      <c r="IC87" s="46"/>
      <c r="ID87" s="46"/>
      <c r="IE87" s="46"/>
      <c r="IF87" s="46"/>
      <c r="IG87" s="46"/>
      <c r="IH87" s="46"/>
      <c r="II87" s="46"/>
      <c r="IJ87" s="46"/>
      <c r="IK87" s="46"/>
      <c r="IL87" s="46"/>
      <c r="IM87" s="46"/>
      <c r="IN87" s="46"/>
      <c r="IO87" s="46"/>
      <c r="IP87" s="46"/>
      <c r="IQ87" s="46"/>
      <c r="IR87" s="46"/>
      <c r="IS87" s="46"/>
      <c r="IT87" s="46"/>
      <c r="IU87" s="46"/>
      <c r="IV87" s="46"/>
      <c r="IW87" s="46"/>
      <c r="IX87" s="46"/>
      <c r="IY87" s="46"/>
      <c r="IZ87" s="46"/>
      <c r="JA87" s="46"/>
      <c r="JB87" s="46"/>
      <c r="JC87" s="46"/>
      <c r="JD87" s="46"/>
      <c r="JE87" s="46"/>
      <c r="JF87" s="46"/>
      <c r="JG87" s="46"/>
      <c r="JH87" s="46"/>
      <c r="JI87" s="46"/>
      <c r="JJ87" s="46"/>
      <c r="JK87" s="46"/>
      <c r="JL87" s="46"/>
      <c r="JM87" s="46"/>
      <c r="JN87" s="46"/>
      <c r="JO87" s="46"/>
      <c r="JP87" s="46"/>
      <c r="JQ87" s="46"/>
      <c r="JR87" s="46"/>
      <c r="JS87" s="46"/>
      <c r="JT87" s="46"/>
      <c r="JU87" s="46"/>
      <c r="JV87" s="46"/>
      <c r="JW87" s="46"/>
      <c r="JX87" s="46"/>
      <c r="JY87" s="46"/>
      <c r="JZ87" s="46"/>
      <c r="KA87" s="46"/>
      <c r="KB87" s="46"/>
      <c r="KC87" s="46"/>
      <c r="KD87" s="46"/>
      <c r="KE87" s="46"/>
      <c r="KF87" s="46"/>
      <c r="KG87" s="46"/>
      <c r="KH87" s="46"/>
      <c r="KI87" s="46"/>
      <c r="KJ87" s="46"/>
      <c r="KK87" s="46"/>
      <c r="KL87" s="46"/>
      <c r="KM87" s="46"/>
      <c r="KN87" s="46"/>
      <c r="KO87" s="46"/>
      <c r="KP87" s="46"/>
      <c r="KQ87" s="46"/>
      <c r="KR87" s="46"/>
      <c r="KS87" s="46"/>
      <c r="KT87" s="46"/>
      <c r="KU87" s="46"/>
      <c r="KV87" s="46"/>
      <c r="KW87" s="46"/>
    </row>
    <row r="88" spans="1:309" s="320" customFormat="1" ht="14.1" customHeight="1" thickBot="1" x14ac:dyDescent="0.4">
      <c r="A88" s="4099"/>
      <c r="B88" s="4057"/>
      <c r="C88" s="4102"/>
      <c r="D88" s="3996"/>
      <c r="E88" s="289" t="s">
        <v>43</v>
      </c>
      <c r="F88" s="1641"/>
      <c r="G88" s="1641"/>
      <c r="H88" s="891"/>
      <c r="I88" s="882">
        <f>SUM(I86:I87)</f>
        <v>100</v>
      </c>
      <c r="J88" s="1306">
        <f t="shared" ref="J88:W88" si="34">SUM(J86:J87)</f>
        <v>216</v>
      </c>
      <c r="K88" s="1306">
        <f t="shared" si="34"/>
        <v>0</v>
      </c>
      <c r="L88" s="1306">
        <f t="shared" si="34"/>
        <v>73</v>
      </c>
      <c r="M88" s="1306">
        <f t="shared" si="34"/>
        <v>6</v>
      </c>
      <c r="N88" s="93">
        <f t="shared" si="34"/>
        <v>6</v>
      </c>
      <c r="O88" s="1306">
        <f t="shared" si="34"/>
        <v>62</v>
      </c>
      <c r="P88" s="1306">
        <f t="shared" si="34"/>
        <v>0</v>
      </c>
      <c r="Q88" s="1306">
        <f t="shared" si="34"/>
        <v>21</v>
      </c>
      <c r="R88" s="1306">
        <f t="shared" si="34"/>
        <v>0</v>
      </c>
      <c r="S88" s="1306">
        <f t="shared" si="34"/>
        <v>62</v>
      </c>
      <c r="T88" s="1306">
        <f t="shared" si="34"/>
        <v>0</v>
      </c>
      <c r="U88" s="1306">
        <f t="shared" si="34"/>
        <v>51</v>
      </c>
      <c r="V88" s="1306">
        <f t="shared" si="34"/>
        <v>0</v>
      </c>
      <c r="W88" s="1307">
        <f t="shared" si="34"/>
        <v>0</v>
      </c>
      <c r="X88" s="973">
        <f t="shared" si="15"/>
        <v>597</v>
      </c>
      <c r="Y88" s="691"/>
      <c r="Z88" s="691"/>
      <c r="AA88" s="691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  <c r="DS88" s="46"/>
      <c r="DT88" s="46"/>
      <c r="DU88" s="46"/>
      <c r="DV88" s="46"/>
      <c r="DW88" s="46"/>
      <c r="DX88" s="46"/>
      <c r="DY88" s="46"/>
      <c r="DZ88" s="46"/>
      <c r="EA88" s="46"/>
      <c r="EB88" s="46"/>
      <c r="EC88" s="46"/>
      <c r="ED88" s="46"/>
      <c r="EE88" s="46"/>
      <c r="EF88" s="46"/>
      <c r="EG88" s="46"/>
      <c r="EH88" s="46"/>
      <c r="EI88" s="46"/>
      <c r="EJ88" s="46"/>
      <c r="EK88" s="46"/>
      <c r="EL88" s="46"/>
      <c r="EM88" s="46"/>
      <c r="EN88" s="46"/>
      <c r="EO88" s="46"/>
      <c r="EP88" s="46"/>
      <c r="EQ88" s="46"/>
      <c r="ER88" s="46"/>
      <c r="ES88" s="46"/>
      <c r="ET88" s="46"/>
      <c r="EU88" s="46"/>
      <c r="EV88" s="46"/>
      <c r="EW88" s="46"/>
      <c r="EX88" s="46"/>
      <c r="EY88" s="46"/>
      <c r="EZ88" s="46"/>
      <c r="FA88" s="46"/>
      <c r="FB88" s="46"/>
      <c r="FC88" s="46"/>
      <c r="FD88" s="46"/>
      <c r="FE88" s="46"/>
      <c r="FF88" s="46"/>
      <c r="FG88" s="46"/>
      <c r="FH88" s="46"/>
      <c r="FI88" s="46"/>
      <c r="FJ88" s="46"/>
      <c r="FK88" s="46"/>
      <c r="FL88" s="46"/>
      <c r="FM88" s="46"/>
      <c r="FN88" s="46"/>
      <c r="FO88" s="46"/>
      <c r="FP88" s="46"/>
      <c r="FQ88" s="46"/>
      <c r="FR88" s="46"/>
      <c r="FS88" s="46"/>
      <c r="FT88" s="46"/>
      <c r="FU88" s="46"/>
      <c r="FV88" s="46"/>
      <c r="FW88" s="46"/>
      <c r="FX88" s="46"/>
      <c r="FY88" s="46"/>
      <c r="FZ88" s="46"/>
      <c r="GA88" s="46"/>
      <c r="GB88" s="46"/>
      <c r="GC88" s="46"/>
      <c r="GD88" s="46"/>
      <c r="GE88" s="46"/>
      <c r="GF88" s="46"/>
      <c r="GG88" s="46"/>
      <c r="GH88" s="46"/>
      <c r="GI88" s="46"/>
      <c r="GJ88" s="46"/>
      <c r="GK88" s="46"/>
      <c r="GL88" s="46"/>
      <c r="GM88" s="46"/>
      <c r="GN88" s="46"/>
      <c r="GO88" s="46"/>
      <c r="GP88" s="46"/>
      <c r="GQ88" s="46"/>
      <c r="GR88" s="46"/>
      <c r="GS88" s="46"/>
      <c r="GT88" s="46"/>
      <c r="GU88" s="46"/>
      <c r="GV88" s="46"/>
      <c r="GW88" s="46"/>
      <c r="GX88" s="46"/>
      <c r="GY88" s="46"/>
      <c r="GZ88" s="46"/>
      <c r="HA88" s="46"/>
      <c r="HB88" s="46"/>
      <c r="HC88" s="46"/>
      <c r="HD88" s="46"/>
      <c r="HE88" s="46"/>
      <c r="HF88" s="46"/>
      <c r="HG88" s="46"/>
      <c r="HH88" s="46"/>
      <c r="HI88" s="46"/>
      <c r="HJ88" s="46"/>
      <c r="HK88" s="46"/>
      <c r="HL88" s="46"/>
      <c r="HM88" s="46"/>
      <c r="HN88" s="46"/>
      <c r="HO88" s="46"/>
      <c r="HP88" s="46"/>
      <c r="HQ88" s="46"/>
      <c r="HR88" s="46"/>
      <c r="HS88" s="46"/>
      <c r="HT88" s="46"/>
      <c r="HU88" s="46"/>
      <c r="HV88" s="46"/>
      <c r="HW88" s="46"/>
      <c r="HX88" s="46"/>
      <c r="HY88" s="46"/>
      <c r="HZ88" s="46"/>
      <c r="IA88" s="46"/>
      <c r="IB88" s="46"/>
      <c r="IC88" s="46"/>
      <c r="ID88" s="46"/>
      <c r="IE88" s="46"/>
      <c r="IF88" s="46"/>
      <c r="IG88" s="46"/>
      <c r="IH88" s="46"/>
      <c r="II88" s="46"/>
      <c r="IJ88" s="46"/>
      <c r="IK88" s="46"/>
      <c r="IL88" s="46"/>
      <c r="IM88" s="46"/>
      <c r="IN88" s="46"/>
      <c r="IO88" s="46"/>
      <c r="IP88" s="46"/>
      <c r="IQ88" s="46"/>
      <c r="IR88" s="46"/>
      <c r="IS88" s="46"/>
      <c r="IT88" s="46"/>
      <c r="IU88" s="46"/>
      <c r="IV88" s="46"/>
      <c r="IW88" s="46"/>
      <c r="IX88" s="46"/>
      <c r="IY88" s="46"/>
      <c r="IZ88" s="46"/>
      <c r="JA88" s="46"/>
      <c r="JB88" s="46"/>
      <c r="JC88" s="46"/>
      <c r="JD88" s="46"/>
      <c r="JE88" s="46"/>
      <c r="JF88" s="46"/>
      <c r="JG88" s="46"/>
      <c r="JH88" s="46"/>
      <c r="JI88" s="46"/>
      <c r="JJ88" s="46"/>
      <c r="JK88" s="46"/>
      <c r="JL88" s="46"/>
      <c r="JM88" s="46"/>
      <c r="JN88" s="46"/>
      <c r="JO88" s="46"/>
      <c r="JP88" s="46"/>
      <c r="JQ88" s="46"/>
      <c r="JR88" s="46"/>
      <c r="JS88" s="46"/>
      <c r="JT88" s="46"/>
      <c r="JU88" s="46"/>
      <c r="JV88" s="46"/>
      <c r="JW88" s="46"/>
      <c r="JX88" s="46"/>
      <c r="JY88" s="46"/>
      <c r="JZ88" s="46"/>
      <c r="KA88" s="46"/>
      <c r="KB88" s="46"/>
      <c r="KC88" s="46"/>
      <c r="KD88" s="46"/>
      <c r="KE88" s="46"/>
      <c r="KF88" s="46"/>
      <c r="KG88" s="46"/>
      <c r="KH88" s="46"/>
      <c r="KI88" s="46"/>
      <c r="KJ88" s="46"/>
      <c r="KK88" s="46"/>
      <c r="KL88" s="46"/>
      <c r="KM88" s="46"/>
      <c r="KN88" s="46"/>
      <c r="KO88" s="46"/>
      <c r="KP88" s="46"/>
      <c r="KQ88" s="46"/>
      <c r="KR88" s="46"/>
      <c r="KS88" s="46"/>
      <c r="KT88" s="46"/>
      <c r="KU88" s="46"/>
      <c r="KV88" s="46"/>
      <c r="KW88" s="46"/>
    </row>
    <row r="89" spans="1:309" s="55" customFormat="1" ht="14.1" hidden="1" customHeight="1" x14ac:dyDescent="0.35">
      <c r="A89" s="4079" t="s">
        <v>63</v>
      </c>
      <c r="B89" s="4069" t="s">
        <v>133</v>
      </c>
      <c r="C89" s="4069"/>
      <c r="D89" s="1324">
        <v>3.5</v>
      </c>
      <c r="E89" s="693" t="s">
        <v>60</v>
      </c>
      <c r="F89" s="1648"/>
      <c r="G89" s="1648"/>
      <c r="H89" s="54"/>
      <c r="I89" s="185" t="e">
        <f>I59+I62+I65+I68+I71+I74+I77+I86+I80+I83</f>
        <v>#REF!</v>
      </c>
      <c r="J89" s="326" t="e">
        <f t="shared" ref="J89:W90" si="35">J59+J62+J65+J68+J71+J74+J77+J86+J80+J83</f>
        <v>#REF!</v>
      </c>
      <c r="K89" s="326" t="e">
        <f t="shared" si="35"/>
        <v>#REF!</v>
      </c>
      <c r="L89" s="326" t="e">
        <f t="shared" si="35"/>
        <v>#REF!</v>
      </c>
      <c r="M89" s="326" t="e">
        <f t="shared" si="35"/>
        <v>#REF!</v>
      </c>
      <c r="N89" s="326" t="e">
        <f t="shared" si="35"/>
        <v>#REF!</v>
      </c>
      <c r="O89" s="326" t="e">
        <f t="shared" si="35"/>
        <v>#REF!</v>
      </c>
      <c r="P89" s="326" t="e">
        <f t="shared" si="35"/>
        <v>#REF!</v>
      </c>
      <c r="Q89" s="326" t="e">
        <f t="shared" si="35"/>
        <v>#REF!</v>
      </c>
      <c r="R89" s="326" t="e">
        <f t="shared" si="35"/>
        <v>#REF!</v>
      </c>
      <c r="S89" s="326" t="e">
        <f t="shared" si="35"/>
        <v>#REF!</v>
      </c>
      <c r="T89" s="326" t="e">
        <f t="shared" si="35"/>
        <v>#REF!</v>
      </c>
      <c r="U89" s="326" t="e">
        <f t="shared" si="35"/>
        <v>#REF!</v>
      </c>
      <c r="V89" s="326" t="e">
        <f t="shared" si="35"/>
        <v>#REF!</v>
      </c>
      <c r="W89" s="862" t="e">
        <f t="shared" si="35"/>
        <v>#REF!</v>
      </c>
      <c r="X89" s="132" t="e">
        <f t="shared" ref="X89:X94" si="36">SUM(I89:W89)</f>
        <v>#REF!</v>
      </c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</row>
    <row r="90" spans="1:309" s="55" customFormat="1" ht="14.1" hidden="1" customHeight="1" x14ac:dyDescent="0.35">
      <c r="A90" s="4080"/>
      <c r="B90" s="4072"/>
      <c r="C90" s="4072"/>
      <c r="D90" s="1324">
        <v>4</v>
      </c>
      <c r="E90" s="288" t="s">
        <v>62</v>
      </c>
      <c r="F90" s="1649"/>
      <c r="G90" s="1649"/>
      <c r="H90" s="57"/>
      <c r="I90" s="422" t="e">
        <f>I60+I63+I66+I69+I72+I75+I78+I87+I81+I84</f>
        <v>#REF!</v>
      </c>
      <c r="J90" s="321" t="e">
        <f t="shared" si="35"/>
        <v>#REF!</v>
      </c>
      <c r="K90" s="321" t="e">
        <f t="shared" si="35"/>
        <v>#REF!</v>
      </c>
      <c r="L90" s="321" t="e">
        <f t="shared" si="35"/>
        <v>#REF!</v>
      </c>
      <c r="M90" s="321" t="e">
        <f t="shared" si="35"/>
        <v>#REF!</v>
      </c>
      <c r="N90" s="321" t="e">
        <f t="shared" si="35"/>
        <v>#REF!</v>
      </c>
      <c r="O90" s="321" t="e">
        <f t="shared" si="35"/>
        <v>#REF!</v>
      </c>
      <c r="P90" s="321" t="e">
        <f t="shared" si="35"/>
        <v>#REF!</v>
      </c>
      <c r="Q90" s="321" t="e">
        <f t="shared" si="35"/>
        <v>#REF!</v>
      </c>
      <c r="R90" s="321" t="e">
        <f t="shared" si="35"/>
        <v>#REF!</v>
      </c>
      <c r="S90" s="321" t="e">
        <f t="shared" si="35"/>
        <v>#REF!</v>
      </c>
      <c r="T90" s="321" t="e">
        <f t="shared" si="35"/>
        <v>#REF!</v>
      </c>
      <c r="U90" s="321" t="e">
        <f t="shared" si="35"/>
        <v>#REF!</v>
      </c>
      <c r="V90" s="321" t="e">
        <f t="shared" si="35"/>
        <v>#REF!</v>
      </c>
      <c r="W90" s="863" t="e">
        <f t="shared" si="35"/>
        <v>#REF!</v>
      </c>
      <c r="X90" s="879" t="e">
        <f t="shared" si="36"/>
        <v>#REF!</v>
      </c>
    </row>
    <row r="91" spans="1:309" s="55" customFormat="1" ht="14.1" hidden="1" customHeight="1" thickBot="1" x14ac:dyDescent="0.4">
      <c r="A91" s="4103"/>
      <c r="B91" s="4075"/>
      <c r="C91" s="4075"/>
      <c r="D91" s="1324"/>
      <c r="E91" s="289" t="s">
        <v>43</v>
      </c>
      <c r="F91" s="1650"/>
      <c r="G91" s="1650"/>
      <c r="H91" s="58"/>
      <c r="I91" s="59" t="e">
        <f>I89+I90</f>
        <v>#REF!</v>
      </c>
      <c r="J91" s="290" t="e">
        <f t="shared" ref="J91:W91" si="37">J89+J90</f>
        <v>#REF!</v>
      </c>
      <c r="K91" s="290" t="e">
        <f t="shared" si="37"/>
        <v>#REF!</v>
      </c>
      <c r="L91" s="290" t="e">
        <f t="shared" si="37"/>
        <v>#REF!</v>
      </c>
      <c r="M91" s="290" t="e">
        <f t="shared" si="37"/>
        <v>#REF!</v>
      </c>
      <c r="N91" s="290" t="e">
        <f t="shared" si="37"/>
        <v>#REF!</v>
      </c>
      <c r="O91" s="290" t="e">
        <f t="shared" si="37"/>
        <v>#REF!</v>
      </c>
      <c r="P91" s="290" t="e">
        <f t="shared" si="37"/>
        <v>#REF!</v>
      </c>
      <c r="Q91" s="290" t="e">
        <f t="shared" si="37"/>
        <v>#REF!</v>
      </c>
      <c r="R91" s="290" t="e">
        <f t="shared" si="37"/>
        <v>#REF!</v>
      </c>
      <c r="S91" s="290" t="e">
        <f t="shared" si="37"/>
        <v>#REF!</v>
      </c>
      <c r="T91" s="290" t="e">
        <f t="shared" si="37"/>
        <v>#REF!</v>
      </c>
      <c r="U91" s="290" t="e">
        <f t="shared" si="37"/>
        <v>#REF!</v>
      </c>
      <c r="V91" s="290" t="e">
        <f t="shared" si="37"/>
        <v>#REF!</v>
      </c>
      <c r="W91" s="864" t="e">
        <f t="shared" si="37"/>
        <v>#REF!</v>
      </c>
      <c r="X91" s="878" t="e">
        <f t="shared" si="36"/>
        <v>#REF!</v>
      </c>
    </row>
    <row r="92" spans="1:309" s="46" customFormat="1" ht="14.1" hidden="1" customHeight="1" x14ac:dyDescent="0.35">
      <c r="A92" s="4090">
        <v>22</v>
      </c>
      <c r="B92" s="4092" t="s">
        <v>240</v>
      </c>
      <c r="C92" s="4055" t="s">
        <v>251</v>
      </c>
      <c r="D92" s="4030">
        <v>0.5</v>
      </c>
      <c r="E92" s="876" t="s">
        <v>60</v>
      </c>
      <c r="F92" s="877"/>
      <c r="G92" s="877"/>
      <c r="H92" s="895"/>
      <c r="I92" s="725" t="e">
        <f>#REF!</f>
        <v>#REF!</v>
      </c>
      <c r="J92" s="720" t="e">
        <f>#REF!</f>
        <v>#REF!</v>
      </c>
      <c r="K92" s="720" t="e">
        <f>#REF!</f>
        <v>#REF!</v>
      </c>
      <c r="L92" s="720" t="e">
        <f>#REF!</f>
        <v>#REF!</v>
      </c>
      <c r="M92" s="720" t="e">
        <f>#REF!</f>
        <v>#REF!</v>
      </c>
      <c r="N92" s="720" t="e">
        <f>#REF!</f>
        <v>#REF!</v>
      </c>
      <c r="O92" s="720" t="e">
        <f>#REF!</f>
        <v>#REF!</v>
      </c>
      <c r="P92" s="720" t="e">
        <f>#REF!</f>
        <v>#REF!</v>
      </c>
      <c r="Q92" s="720" t="e">
        <f>#REF!</f>
        <v>#REF!</v>
      </c>
      <c r="R92" s="720" t="e">
        <f>#REF!</f>
        <v>#REF!</v>
      </c>
      <c r="S92" s="720" t="e">
        <f>#REF!</f>
        <v>#REF!</v>
      </c>
      <c r="T92" s="720" t="e">
        <f>#REF!</f>
        <v>#REF!</v>
      </c>
      <c r="U92" s="720" t="e">
        <f>#REF!</f>
        <v>#REF!</v>
      </c>
      <c r="V92" s="720" t="e">
        <f>#REF!</f>
        <v>#REF!</v>
      </c>
      <c r="W92" s="907" t="e">
        <f>#REF!</f>
        <v>#REF!</v>
      </c>
      <c r="X92" s="1101" t="e">
        <f t="shared" si="36"/>
        <v>#REF!</v>
      </c>
    </row>
    <row r="93" spans="1:309" s="46" customFormat="1" ht="14.1" hidden="1" customHeight="1" x14ac:dyDescent="0.35">
      <c r="A93" s="4090"/>
      <c r="B93" s="4092"/>
      <c r="C93" s="4050"/>
      <c r="D93" s="4030"/>
      <c r="E93" s="107" t="s">
        <v>62</v>
      </c>
      <c r="F93" s="1649"/>
      <c r="G93" s="1649"/>
      <c r="H93" s="57"/>
      <c r="I93" s="48" t="e">
        <f>#REF!</f>
        <v>#REF!</v>
      </c>
      <c r="J93" s="49" t="e">
        <f>#REF!</f>
        <v>#REF!</v>
      </c>
      <c r="K93" s="49" t="e">
        <f>#REF!</f>
        <v>#REF!</v>
      </c>
      <c r="L93" s="49" t="e">
        <f>#REF!</f>
        <v>#REF!</v>
      </c>
      <c r="M93" s="49" t="e">
        <f>#REF!</f>
        <v>#REF!</v>
      </c>
      <c r="N93" s="49" t="e">
        <f>#REF!</f>
        <v>#REF!</v>
      </c>
      <c r="O93" s="49" t="e">
        <f>#REF!</f>
        <v>#REF!</v>
      </c>
      <c r="P93" s="49" t="e">
        <f>#REF!</f>
        <v>#REF!</v>
      </c>
      <c r="Q93" s="49" t="e">
        <f>#REF!</f>
        <v>#REF!</v>
      </c>
      <c r="R93" s="49" t="e">
        <f>#REF!</f>
        <v>#REF!</v>
      </c>
      <c r="S93" s="49" t="e">
        <f>#REF!</f>
        <v>#REF!</v>
      </c>
      <c r="T93" s="49" t="e">
        <f>#REF!</f>
        <v>#REF!</v>
      </c>
      <c r="U93" s="49" t="e">
        <f>#REF!</f>
        <v>#REF!</v>
      </c>
      <c r="V93" s="49" t="e">
        <f>#REF!</f>
        <v>#REF!</v>
      </c>
      <c r="W93" s="900" t="e">
        <f>#REF!</f>
        <v>#REF!</v>
      </c>
      <c r="X93" s="908" t="e">
        <f t="shared" si="36"/>
        <v>#REF!</v>
      </c>
    </row>
    <row r="94" spans="1:309" s="46" customFormat="1" ht="14.1" hidden="1" customHeight="1" thickBot="1" x14ac:dyDescent="0.4">
      <c r="A94" s="4091"/>
      <c r="B94" s="4093"/>
      <c r="C94" s="4051"/>
      <c r="D94" s="4031"/>
      <c r="E94" s="108" t="s">
        <v>43</v>
      </c>
      <c r="F94" s="1650"/>
      <c r="G94" s="1650"/>
      <c r="H94" s="58"/>
      <c r="I94" s="51" t="e">
        <f>SUM(I92:I93)</f>
        <v>#REF!</v>
      </c>
      <c r="J94" s="52" t="e">
        <f t="shared" ref="J94:W94" si="38">SUM(J92:J93)</f>
        <v>#REF!</v>
      </c>
      <c r="K94" s="52" t="e">
        <f t="shared" si="38"/>
        <v>#REF!</v>
      </c>
      <c r="L94" s="52" t="e">
        <f t="shared" si="38"/>
        <v>#REF!</v>
      </c>
      <c r="M94" s="52" t="e">
        <f t="shared" si="38"/>
        <v>#REF!</v>
      </c>
      <c r="N94" s="52" t="e">
        <f t="shared" si="38"/>
        <v>#REF!</v>
      </c>
      <c r="O94" s="52" t="e">
        <f t="shared" si="38"/>
        <v>#REF!</v>
      </c>
      <c r="P94" s="52" t="e">
        <f t="shared" si="38"/>
        <v>#REF!</v>
      </c>
      <c r="Q94" s="52" t="e">
        <f t="shared" si="38"/>
        <v>#REF!</v>
      </c>
      <c r="R94" s="52" t="e">
        <f t="shared" si="38"/>
        <v>#REF!</v>
      </c>
      <c r="S94" s="52" t="e">
        <f t="shared" si="38"/>
        <v>#REF!</v>
      </c>
      <c r="T94" s="52" t="e">
        <f t="shared" si="38"/>
        <v>#REF!</v>
      </c>
      <c r="U94" s="52" t="e">
        <f t="shared" si="38"/>
        <v>#REF!</v>
      </c>
      <c r="V94" s="52" t="e">
        <f t="shared" si="38"/>
        <v>#REF!</v>
      </c>
      <c r="W94" s="905" t="e">
        <f t="shared" si="38"/>
        <v>#REF!</v>
      </c>
      <c r="X94" s="908" t="e">
        <f t="shared" si="36"/>
        <v>#REF!</v>
      </c>
    </row>
    <row r="95" spans="1:309" s="46" customFormat="1" ht="14.1" hidden="1" customHeight="1" x14ac:dyDescent="0.35">
      <c r="A95" s="4094"/>
      <c r="B95" s="4095"/>
      <c r="C95" s="4096"/>
      <c r="D95" s="4098"/>
      <c r="E95" s="681" t="s">
        <v>60</v>
      </c>
      <c r="F95" s="1111"/>
      <c r="G95" s="1111"/>
      <c r="H95" s="682"/>
      <c r="I95" s="683"/>
      <c r="J95" s="683"/>
      <c r="K95" s="683"/>
      <c r="L95" s="683"/>
      <c r="M95" s="683"/>
      <c r="N95" s="683"/>
      <c r="O95" s="683"/>
      <c r="P95" s="683"/>
      <c r="Q95" s="683"/>
      <c r="R95" s="683"/>
      <c r="S95" s="683"/>
      <c r="T95" s="683"/>
      <c r="U95" s="683"/>
      <c r="V95" s="683"/>
      <c r="W95" s="683"/>
      <c r="X95" s="742">
        <f t="shared" ref="X95:X139" si="39">SUM(I95:W95)</f>
        <v>0</v>
      </c>
    </row>
    <row r="96" spans="1:309" s="46" customFormat="1" ht="14.1" hidden="1" customHeight="1" x14ac:dyDescent="0.35">
      <c r="A96" s="4094"/>
      <c r="B96" s="4095"/>
      <c r="C96" s="4097"/>
      <c r="D96" s="4098"/>
      <c r="E96" s="681" t="s">
        <v>62</v>
      </c>
      <c r="F96" s="1111"/>
      <c r="G96" s="1111"/>
      <c r="H96" s="682"/>
      <c r="I96" s="683"/>
      <c r="J96" s="683"/>
      <c r="K96" s="683"/>
      <c r="L96" s="683"/>
      <c r="M96" s="683"/>
      <c r="N96" s="683"/>
      <c r="O96" s="683"/>
      <c r="P96" s="683"/>
      <c r="Q96" s="683"/>
      <c r="R96" s="683"/>
      <c r="S96" s="683"/>
      <c r="T96" s="683"/>
      <c r="U96" s="683"/>
      <c r="V96" s="683"/>
      <c r="W96" s="683"/>
      <c r="X96" s="742">
        <f t="shared" si="39"/>
        <v>0</v>
      </c>
    </row>
    <row r="97" spans="1:309" s="46" customFormat="1" ht="14.1" hidden="1" customHeight="1" thickBot="1" x14ac:dyDescent="0.4">
      <c r="A97" s="4094"/>
      <c r="B97" s="4095"/>
      <c r="C97" s="4097"/>
      <c r="D97" s="4098"/>
      <c r="E97" s="1645" t="s">
        <v>43</v>
      </c>
      <c r="F97" s="1111"/>
      <c r="G97" s="1111"/>
      <c r="H97" s="682"/>
      <c r="I97" s="683"/>
      <c r="J97" s="683"/>
      <c r="K97" s="683"/>
      <c r="L97" s="683"/>
      <c r="M97" s="683"/>
      <c r="N97" s="683"/>
      <c r="O97" s="683"/>
      <c r="P97" s="683"/>
      <c r="Q97" s="683"/>
      <c r="R97" s="683"/>
      <c r="S97" s="683"/>
      <c r="T97" s="683"/>
      <c r="U97" s="683"/>
      <c r="V97" s="683"/>
      <c r="W97" s="683"/>
      <c r="X97" s="742">
        <f t="shared" si="39"/>
        <v>0</v>
      </c>
    </row>
    <row r="98" spans="1:309" s="46" customFormat="1" ht="14.1" hidden="1" customHeight="1" x14ac:dyDescent="0.35">
      <c r="A98" s="4006">
        <v>23</v>
      </c>
      <c r="B98" s="4038" t="s">
        <v>281</v>
      </c>
      <c r="C98" s="4049" t="s">
        <v>251</v>
      </c>
      <c r="D98" s="4030">
        <v>0.25</v>
      </c>
      <c r="E98" s="85" t="s">
        <v>60</v>
      </c>
      <c r="F98" s="1637"/>
      <c r="G98" s="1637"/>
      <c r="H98" s="43"/>
      <c r="I98" s="44" t="e">
        <f>#REF!</f>
        <v>#REF!</v>
      </c>
      <c r="J98" s="45" t="e">
        <f>#REF!</f>
        <v>#REF!</v>
      </c>
      <c r="K98" s="45" t="e">
        <f>#REF!</f>
        <v>#REF!</v>
      </c>
      <c r="L98" s="45" t="e">
        <f>#REF!</f>
        <v>#REF!</v>
      </c>
      <c r="M98" s="45" t="e">
        <f>#REF!</f>
        <v>#REF!</v>
      </c>
      <c r="N98" s="45" t="e">
        <f>#REF!</f>
        <v>#REF!</v>
      </c>
      <c r="O98" s="45" t="e">
        <f>#REF!</f>
        <v>#REF!</v>
      </c>
      <c r="P98" s="45" t="e">
        <f>#REF!</f>
        <v>#REF!</v>
      </c>
      <c r="Q98" s="45" t="e">
        <f>#REF!</f>
        <v>#REF!</v>
      </c>
      <c r="R98" s="45" t="e">
        <f>#REF!</f>
        <v>#REF!</v>
      </c>
      <c r="S98" s="45" t="e">
        <f>#REF!</f>
        <v>#REF!</v>
      </c>
      <c r="T98" s="45" t="e">
        <f>#REF!</f>
        <v>#REF!</v>
      </c>
      <c r="U98" s="45" t="e">
        <f>#REF!</f>
        <v>#REF!</v>
      </c>
      <c r="V98" s="45" t="e">
        <f>#REF!</f>
        <v>#REF!</v>
      </c>
      <c r="W98" s="904" t="e">
        <f>#REF!</f>
        <v>#REF!</v>
      </c>
      <c r="X98" s="132" t="e">
        <f t="shared" si="39"/>
        <v>#REF!</v>
      </c>
    </row>
    <row r="99" spans="1:309" s="46" customFormat="1" ht="14.1" hidden="1" customHeight="1" x14ac:dyDescent="0.35">
      <c r="A99" s="3998"/>
      <c r="B99" s="4039"/>
      <c r="C99" s="4050"/>
      <c r="D99" s="4030"/>
      <c r="E99" s="84" t="s">
        <v>62</v>
      </c>
      <c r="F99" s="1638"/>
      <c r="G99" s="1638"/>
      <c r="H99" s="47"/>
      <c r="I99" s="48" t="e">
        <f>#REF!</f>
        <v>#REF!</v>
      </c>
      <c r="J99" s="49" t="e">
        <f>#REF!</f>
        <v>#REF!</v>
      </c>
      <c r="K99" s="49" t="e">
        <f>#REF!</f>
        <v>#REF!</v>
      </c>
      <c r="L99" s="49" t="e">
        <f>#REF!</f>
        <v>#REF!</v>
      </c>
      <c r="M99" s="49" t="e">
        <f>#REF!</f>
        <v>#REF!</v>
      </c>
      <c r="N99" s="49" t="e">
        <f>#REF!</f>
        <v>#REF!</v>
      </c>
      <c r="O99" s="49" t="e">
        <f>#REF!</f>
        <v>#REF!</v>
      </c>
      <c r="P99" s="49" t="e">
        <f>#REF!</f>
        <v>#REF!</v>
      </c>
      <c r="Q99" s="49" t="e">
        <f>#REF!</f>
        <v>#REF!</v>
      </c>
      <c r="R99" s="49" t="e">
        <f>#REF!</f>
        <v>#REF!</v>
      </c>
      <c r="S99" s="49" t="e">
        <f>#REF!</f>
        <v>#REF!</v>
      </c>
      <c r="T99" s="49" t="e">
        <f>#REF!</f>
        <v>#REF!</v>
      </c>
      <c r="U99" s="49" t="e">
        <f>#REF!</f>
        <v>#REF!</v>
      </c>
      <c r="V99" s="49" t="e">
        <f>#REF!</f>
        <v>#REF!</v>
      </c>
      <c r="W99" s="900" t="e">
        <f>#REF!</f>
        <v>#REF!</v>
      </c>
      <c r="X99" s="879" t="e">
        <f t="shared" si="39"/>
        <v>#REF!</v>
      </c>
    </row>
    <row r="100" spans="1:309" s="46" customFormat="1" ht="14.1" hidden="1" customHeight="1" thickBot="1" x14ac:dyDescent="0.4">
      <c r="A100" s="3999"/>
      <c r="B100" s="4040"/>
      <c r="C100" s="4051"/>
      <c r="D100" s="4030"/>
      <c r="E100" s="88" t="s">
        <v>43</v>
      </c>
      <c r="F100" s="1639"/>
      <c r="G100" s="1639"/>
      <c r="H100" s="50"/>
      <c r="I100" s="896" t="e">
        <f>SUM(I98:I99)</f>
        <v>#REF!</v>
      </c>
      <c r="J100" s="134" t="e">
        <f t="shared" ref="J100:W100" si="40">SUM(J98:J99)</f>
        <v>#REF!</v>
      </c>
      <c r="K100" s="134" t="e">
        <f t="shared" si="40"/>
        <v>#REF!</v>
      </c>
      <c r="L100" s="134" t="e">
        <f t="shared" si="40"/>
        <v>#REF!</v>
      </c>
      <c r="M100" s="134" t="e">
        <f t="shared" si="40"/>
        <v>#REF!</v>
      </c>
      <c r="N100" s="134" t="e">
        <f t="shared" si="40"/>
        <v>#REF!</v>
      </c>
      <c r="O100" s="134" t="e">
        <f t="shared" si="40"/>
        <v>#REF!</v>
      </c>
      <c r="P100" s="134" t="e">
        <f t="shared" si="40"/>
        <v>#REF!</v>
      </c>
      <c r="Q100" s="134" t="e">
        <f t="shared" si="40"/>
        <v>#REF!</v>
      </c>
      <c r="R100" s="134" t="e">
        <f t="shared" si="40"/>
        <v>#REF!</v>
      </c>
      <c r="S100" s="134" t="e">
        <f t="shared" si="40"/>
        <v>#REF!</v>
      </c>
      <c r="T100" s="134" t="e">
        <f t="shared" si="40"/>
        <v>#REF!</v>
      </c>
      <c r="U100" s="134" t="e">
        <f t="shared" si="40"/>
        <v>#REF!</v>
      </c>
      <c r="V100" s="134" t="e">
        <f t="shared" si="40"/>
        <v>#REF!</v>
      </c>
      <c r="W100" s="906" t="e">
        <f t="shared" si="40"/>
        <v>#REF!</v>
      </c>
      <c r="X100" s="908" t="e">
        <f t="shared" si="39"/>
        <v>#REF!</v>
      </c>
    </row>
    <row r="101" spans="1:309" s="55" customFormat="1" ht="14.1" hidden="1" customHeight="1" thickBot="1" x14ac:dyDescent="0.45">
      <c r="A101" s="4087">
        <v>24</v>
      </c>
      <c r="B101" s="4038" t="s">
        <v>272</v>
      </c>
      <c r="C101" s="4052" t="s">
        <v>267</v>
      </c>
      <c r="D101" s="1520">
        <v>0.5</v>
      </c>
      <c r="E101" s="693" t="s">
        <v>60</v>
      </c>
      <c r="F101" s="669"/>
      <c r="G101" s="669"/>
      <c r="H101" s="1102"/>
      <c r="I101" s="1079" t="e">
        <f>#REF!</f>
        <v>#REF!</v>
      </c>
      <c r="J101" s="708" t="e">
        <f>#REF!</f>
        <v>#REF!</v>
      </c>
      <c r="K101" s="708" t="e">
        <f>#REF!</f>
        <v>#REF!</v>
      </c>
      <c r="L101" s="708" t="e">
        <f>#REF!</f>
        <v>#REF!</v>
      </c>
      <c r="M101" s="708" t="e">
        <f>#REF!</f>
        <v>#REF!</v>
      </c>
      <c r="N101" s="708" t="e">
        <f>#REF!</f>
        <v>#REF!</v>
      </c>
      <c r="O101" s="708" t="e">
        <f>#REF!</f>
        <v>#REF!</v>
      </c>
      <c r="P101" s="708" t="e">
        <f>#REF!</f>
        <v>#REF!</v>
      </c>
      <c r="Q101" s="708" t="e">
        <f>#REF!</f>
        <v>#REF!</v>
      </c>
      <c r="R101" s="708" t="e">
        <f>#REF!</f>
        <v>#REF!</v>
      </c>
      <c r="S101" s="708" t="e">
        <f>#REF!</f>
        <v>#REF!</v>
      </c>
      <c r="T101" s="708" t="e">
        <f>#REF!</f>
        <v>#REF!</v>
      </c>
      <c r="U101" s="708" t="e">
        <f>#REF!</f>
        <v>#REF!</v>
      </c>
      <c r="V101" s="708" t="e">
        <f>#REF!</f>
        <v>#REF!</v>
      </c>
      <c r="W101" s="1103" t="e">
        <f>#REF!</f>
        <v>#REF!</v>
      </c>
      <c r="X101" s="132" t="e">
        <f t="shared" si="39"/>
        <v>#REF!</v>
      </c>
      <c r="Y101" s="676"/>
      <c r="Z101" s="676"/>
      <c r="AA101" s="676"/>
    </row>
    <row r="102" spans="1:309" s="318" customFormat="1" ht="14.1" hidden="1" customHeight="1" thickBot="1" x14ac:dyDescent="0.45">
      <c r="A102" s="4088"/>
      <c r="B102" s="4039"/>
      <c r="C102" s="4053"/>
      <c r="D102" s="1521"/>
      <c r="E102" s="288" t="s">
        <v>62</v>
      </c>
      <c r="F102" s="1638"/>
      <c r="G102" s="1638"/>
      <c r="H102" s="47"/>
      <c r="I102" s="1080" t="e">
        <f>#REF!</f>
        <v>#REF!</v>
      </c>
      <c r="J102" s="671" t="e">
        <f>#REF!</f>
        <v>#REF!</v>
      </c>
      <c r="K102" s="671" t="e">
        <f>#REF!</f>
        <v>#REF!</v>
      </c>
      <c r="L102" s="671" t="e">
        <f>#REF!</f>
        <v>#REF!</v>
      </c>
      <c r="M102" s="671" t="e">
        <f>#REF!</f>
        <v>#REF!</v>
      </c>
      <c r="N102" s="1322" t="e">
        <f>#REF!</f>
        <v>#REF!</v>
      </c>
      <c r="O102" s="671" t="e">
        <f>#REF!</f>
        <v>#REF!</v>
      </c>
      <c r="P102" s="671" t="e">
        <f>#REF!</f>
        <v>#REF!</v>
      </c>
      <c r="Q102" s="671" t="e">
        <f>#REF!</f>
        <v>#REF!</v>
      </c>
      <c r="R102" s="671" t="e">
        <f>#REF!</f>
        <v>#REF!</v>
      </c>
      <c r="S102" s="671" t="e">
        <f>#REF!</f>
        <v>#REF!</v>
      </c>
      <c r="T102" s="671" t="e">
        <f>#REF!</f>
        <v>#REF!</v>
      </c>
      <c r="U102" s="671" t="e">
        <f>#REF!</f>
        <v>#REF!</v>
      </c>
      <c r="V102" s="671" t="e">
        <f>#REF!</f>
        <v>#REF!</v>
      </c>
      <c r="W102" s="1104" t="e">
        <f>#REF!</f>
        <v>#REF!</v>
      </c>
      <c r="X102" s="132" t="e">
        <f t="shared" si="39"/>
        <v>#REF!</v>
      </c>
      <c r="Y102" s="687"/>
      <c r="Z102" s="687"/>
      <c r="AA102" s="687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  <c r="DR102" s="55"/>
      <c r="DS102" s="55"/>
      <c r="DT102" s="55"/>
      <c r="DU102" s="55"/>
      <c r="DV102" s="55"/>
      <c r="DW102" s="55"/>
      <c r="DX102" s="55"/>
      <c r="DY102" s="55"/>
      <c r="DZ102" s="55"/>
      <c r="EA102" s="55"/>
      <c r="EB102" s="55"/>
      <c r="EC102" s="55"/>
      <c r="ED102" s="55"/>
      <c r="EE102" s="55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  <c r="EQ102" s="55"/>
      <c r="ER102" s="55"/>
      <c r="ES102" s="55"/>
      <c r="ET102" s="55"/>
      <c r="EU102" s="55"/>
      <c r="EV102" s="55"/>
      <c r="EW102" s="55"/>
      <c r="EX102" s="55"/>
      <c r="EY102" s="55"/>
      <c r="EZ102" s="55"/>
      <c r="FA102" s="55"/>
      <c r="FB102" s="55"/>
      <c r="FC102" s="55"/>
      <c r="FD102" s="55"/>
      <c r="FE102" s="55"/>
      <c r="FF102" s="55"/>
      <c r="FG102" s="55"/>
      <c r="FH102" s="55"/>
      <c r="FI102" s="55"/>
      <c r="FJ102" s="55"/>
      <c r="FK102" s="55"/>
      <c r="FL102" s="55"/>
      <c r="FM102" s="55"/>
      <c r="FN102" s="55"/>
      <c r="FO102" s="55"/>
      <c r="FP102" s="55"/>
      <c r="FQ102" s="55"/>
      <c r="FR102" s="55"/>
      <c r="FS102" s="55"/>
      <c r="FT102" s="55"/>
      <c r="FU102" s="55"/>
      <c r="FV102" s="55"/>
      <c r="FW102" s="55"/>
      <c r="FX102" s="55"/>
      <c r="FY102" s="55"/>
      <c r="FZ102" s="55"/>
      <c r="GA102" s="55"/>
      <c r="GB102" s="55"/>
      <c r="GC102" s="55"/>
      <c r="GD102" s="55"/>
      <c r="GE102" s="55"/>
      <c r="GF102" s="55"/>
      <c r="GG102" s="55"/>
      <c r="GH102" s="55"/>
      <c r="GI102" s="55"/>
      <c r="GJ102" s="55"/>
      <c r="GK102" s="55"/>
      <c r="GL102" s="55"/>
      <c r="GM102" s="55"/>
      <c r="GN102" s="55"/>
      <c r="GO102" s="55"/>
      <c r="GP102" s="55"/>
      <c r="GQ102" s="55"/>
      <c r="GR102" s="55"/>
      <c r="GS102" s="55"/>
      <c r="GT102" s="55"/>
      <c r="GU102" s="55"/>
      <c r="GV102" s="55"/>
      <c r="GW102" s="55"/>
      <c r="GX102" s="55"/>
      <c r="GY102" s="55"/>
      <c r="GZ102" s="55"/>
      <c r="HA102" s="55"/>
      <c r="HB102" s="55"/>
      <c r="HC102" s="55"/>
      <c r="HD102" s="55"/>
      <c r="HE102" s="55"/>
      <c r="HF102" s="55"/>
      <c r="HG102" s="55"/>
      <c r="HH102" s="55"/>
      <c r="HI102" s="55"/>
      <c r="HJ102" s="55"/>
      <c r="HK102" s="55"/>
      <c r="HL102" s="55"/>
      <c r="HM102" s="55"/>
      <c r="HN102" s="55"/>
      <c r="HO102" s="55"/>
      <c r="HP102" s="55"/>
      <c r="HQ102" s="55"/>
      <c r="HR102" s="55"/>
      <c r="HS102" s="55"/>
      <c r="HT102" s="55"/>
      <c r="HU102" s="55"/>
      <c r="HV102" s="55"/>
      <c r="HW102" s="55"/>
      <c r="HX102" s="55"/>
      <c r="HY102" s="55"/>
      <c r="HZ102" s="55"/>
      <c r="IA102" s="55"/>
      <c r="IB102" s="55"/>
      <c r="IC102" s="55"/>
      <c r="ID102" s="55"/>
      <c r="IE102" s="55"/>
      <c r="IF102" s="55"/>
      <c r="IG102" s="55"/>
      <c r="IH102" s="55"/>
      <c r="II102" s="55"/>
      <c r="IJ102" s="55"/>
      <c r="IK102" s="55"/>
      <c r="IL102" s="55"/>
      <c r="IM102" s="55"/>
      <c r="IN102" s="55"/>
      <c r="IO102" s="55"/>
      <c r="IP102" s="55"/>
      <c r="IQ102" s="55"/>
      <c r="IR102" s="55"/>
      <c r="IS102" s="55"/>
      <c r="IT102" s="55"/>
      <c r="IU102" s="55"/>
      <c r="IV102" s="55"/>
      <c r="IW102" s="55"/>
      <c r="IX102" s="55"/>
      <c r="IY102" s="55"/>
      <c r="IZ102" s="55"/>
      <c r="JA102" s="55"/>
      <c r="JB102" s="55"/>
      <c r="JC102" s="55"/>
      <c r="JD102" s="55"/>
      <c r="JE102" s="55"/>
      <c r="JF102" s="55"/>
      <c r="JG102" s="55"/>
      <c r="JH102" s="55"/>
      <c r="JI102" s="55"/>
      <c r="JJ102" s="55"/>
      <c r="JK102" s="55"/>
      <c r="JL102" s="55"/>
      <c r="JM102" s="55"/>
      <c r="JN102" s="55"/>
      <c r="JO102" s="55"/>
      <c r="JP102" s="55"/>
      <c r="JQ102" s="55"/>
      <c r="JR102" s="55"/>
      <c r="JS102" s="55"/>
      <c r="JT102" s="55"/>
      <c r="JU102" s="55"/>
      <c r="JV102" s="55"/>
      <c r="JW102" s="55"/>
      <c r="JX102" s="55"/>
      <c r="JY102" s="55"/>
      <c r="JZ102" s="55"/>
      <c r="KA102" s="55"/>
      <c r="KB102" s="55"/>
      <c r="KC102" s="55"/>
      <c r="KD102" s="55"/>
      <c r="KE102" s="55"/>
      <c r="KF102" s="55"/>
      <c r="KG102" s="55"/>
      <c r="KH102" s="55"/>
      <c r="KI102" s="55"/>
      <c r="KJ102" s="55"/>
      <c r="KK102" s="55"/>
      <c r="KL102" s="55"/>
      <c r="KM102" s="55"/>
      <c r="KN102" s="55"/>
      <c r="KO102" s="55"/>
      <c r="KP102" s="55"/>
      <c r="KQ102" s="55"/>
      <c r="KR102" s="55"/>
      <c r="KS102" s="55"/>
      <c r="KT102" s="55"/>
      <c r="KU102" s="55"/>
      <c r="KV102" s="55"/>
      <c r="KW102" s="55"/>
    </row>
    <row r="103" spans="1:309" s="318" customFormat="1" ht="14.1" hidden="1" customHeight="1" thickBot="1" x14ac:dyDescent="0.45">
      <c r="A103" s="4089"/>
      <c r="B103" s="4040"/>
      <c r="C103" s="4054"/>
      <c r="D103" s="1585"/>
      <c r="E103" s="289" t="s">
        <v>43</v>
      </c>
      <c r="F103" s="1639"/>
      <c r="G103" s="1639"/>
      <c r="H103" s="50"/>
      <c r="I103" s="882" t="e">
        <f>SUM(I101:I102)</f>
        <v>#REF!</v>
      </c>
      <c r="J103" s="1306" t="e">
        <f t="shared" ref="J103:W103" si="41">SUM(J101:J102)</f>
        <v>#REF!</v>
      </c>
      <c r="K103" s="1306" t="e">
        <f t="shared" si="41"/>
        <v>#REF!</v>
      </c>
      <c r="L103" s="1306" t="e">
        <f t="shared" si="41"/>
        <v>#REF!</v>
      </c>
      <c r="M103" s="1306" t="e">
        <f t="shared" si="41"/>
        <v>#REF!</v>
      </c>
      <c r="N103" s="93" t="e">
        <f t="shared" si="41"/>
        <v>#REF!</v>
      </c>
      <c r="O103" s="1306" t="e">
        <f t="shared" si="41"/>
        <v>#REF!</v>
      </c>
      <c r="P103" s="1306" t="e">
        <f t="shared" si="41"/>
        <v>#REF!</v>
      </c>
      <c r="Q103" s="1306" t="e">
        <f t="shared" si="41"/>
        <v>#REF!</v>
      </c>
      <c r="R103" s="1306" t="e">
        <f t="shared" si="41"/>
        <v>#REF!</v>
      </c>
      <c r="S103" s="1306" t="e">
        <f t="shared" si="41"/>
        <v>#REF!</v>
      </c>
      <c r="T103" s="1306" t="e">
        <f t="shared" si="41"/>
        <v>#REF!</v>
      </c>
      <c r="U103" s="1306" t="e">
        <f t="shared" si="41"/>
        <v>#REF!</v>
      </c>
      <c r="V103" s="1306" t="e">
        <f t="shared" si="41"/>
        <v>#REF!</v>
      </c>
      <c r="W103" s="1307" t="e">
        <f t="shared" si="41"/>
        <v>#REF!</v>
      </c>
      <c r="X103" s="132" t="e">
        <f t="shared" si="39"/>
        <v>#REF!</v>
      </c>
      <c r="Y103" s="676"/>
      <c r="Z103" s="676"/>
      <c r="AA103" s="676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  <c r="DR103" s="55"/>
      <c r="DS103" s="55"/>
      <c r="DT103" s="55"/>
      <c r="DU103" s="55"/>
      <c r="DV103" s="55"/>
      <c r="DW103" s="55"/>
      <c r="DX103" s="55"/>
      <c r="DY103" s="55"/>
      <c r="DZ103" s="55"/>
      <c r="EA103" s="55"/>
      <c r="EB103" s="55"/>
      <c r="EC103" s="55"/>
      <c r="ED103" s="55"/>
      <c r="EE103" s="55"/>
      <c r="EF103" s="55"/>
      <c r="EG103" s="55"/>
      <c r="EH103" s="55"/>
      <c r="EI103" s="55"/>
      <c r="EJ103" s="55"/>
      <c r="EK103" s="55"/>
      <c r="EL103" s="55"/>
      <c r="EM103" s="55"/>
      <c r="EN103" s="55"/>
      <c r="EO103" s="55"/>
      <c r="EP103" s="55"/>
      <c r="EQ103" s="55"/>
      <c r="ER103" s="55"/>
      <c r="ES103" s="55"/>
      <c r="ET103" s="55"/>
      <c r="EU103" s="55"/>
      <c r="EV103" s="55"/>
      <c r="EW103" s="55"/>
      <c r="EX103" s="55"/>
      <c r="EY103" s="55"/>
      <c r="EZ103" s="55"/>
      <c r="FA103" s="55"/>
      <c r="FB103" s="55"/>
      <c r="FC103" s="55"/>
      <c r="FD103" s="55"/>
      <c r="FE103" s="55"/>
      <c r="FF103" s="55"/>
      <c r="FG103" s="55"/>
      <c r="FH103" s="55"/>
      <c r="FI103" s="55"/>
      <c r="FJ103" s="55"/>
      <c r="FK103" s="55"/>
      <c r="FL103" s="55"/>
      <c r="FM103" s="55"/>
      <c r="FN103" s="55"/>
      <c r="FO103" s="55"/>
      <c r="FP103" s="55"/>
      <c r="FQ103" s="55"/>
      <c r="FR103" s="55"/>
      <c r="FS103" s="55"/>
      <c r="FT103" s="55"/>
      <c r="FU103" s="55"/>
      <c r="FV103" s="55"/>
      <c r="FW103" s="55"/>
      <c r="FX103" s="55"/>
      <c r="FY103" s="55"/>
      <c r="FZ103" s="55"/>
      <c r="GA103" s="55"/>
      <c r="GB103" s="55"/>
      <c r="GC103" s="55"/>
      <c r="GD103" s="55"/>
      <c r="GE103" s="55"/>
      <c r="GF103" s="55"/>
      <c r="GG103" s="55"/>
      <c r="GH103" s="55"/>
      <c r="GI103" s="55"/>
      <c r="GJ103" s="55"/>
      <c r="GK103" s="55"/>
      <c r="GL103" s="55"/>
      <c r="GM103" s="55"/>
      <c r="GN103" s="55"/>
      <c r="GO103" s="55"/>
      <c r="GP103" s="55"/>
      <c r="GQ103" s="55"/>
      <c r="GR103" s="55"/>
      <c r="GS103" s="55"/>
      <c r="GT103" s="55"/>
      <c r="GU103" s="55"/>
      <c r="GV103" s="55"/>
      <c r="GW103" s="55"/>
      <c r="GX103" s="55"/>
      <c r="GY103" s="55"/>
      <c r="GZ103" s="55"/>
      <c r="HA103" s="55"/>
      <c r="HB103" s="55"/>
      <c r="HC103" s="55"/>
      <c r="HD103" s="55"/>
      <c r="HE103" s="55"/>
      <c r="HF103" s="55"/>
      <c r="HG103" s="55"/>
      <c r="HH103" s="55"/>
      <c r="HI103" s="55"/>
      <c r="HJ103" s="55"/>
      <c r="HK103" s="55"/>
      <c r="HL103" s="55"/>
      <c r="HM103" s="55"/>
      <c r="HN103" s="55"/>
      <c r="HO103" s="55"/>
      <c r="HP103" s="55"/>
      <c r="HQ103" s="55"/>
      <c r="HR103" s="55"/>
      <c r="HS103" s="55"/>
      <c r="HT103" s="55"/>
      <c r="HU103" s="55"/>
      <c r="HV103" s="55"/>
      <c r="HW103" s="55"/>
      <c r="HX103" s="55"/>
      <c r="HY103" s="55"/>
      <c r="HZ103" s="55"/>
      <c r="IA103" s="55"/>
      <c r="IB103" s="55"/>
      <c r="IC103" s="55"/>
      <c r="ID103" s="55"/>
      <c r="IE103" s="55"/>
      <c r="IF103" s="55"/>
      <c r="IG103" s="55"/>
      <c r="IH103" s="55"/>
      <c r="II103" s="55"/>
      <c r="IJ103" s="55"/>
      <c r="IK103" s="55"/>
      <c r="IL103" s="55"/>
      <c r="IM103" s="55"/>
      <c r="IN103" s="55"/>
      <c r="IO103" s="55"/>
      <c r="IP103" s="55"/>
      <c r="IQ103" s="55"/>
      <c r="IR103" s="55"/>
      <c r="IS103" s="55"/>
      <c r="IT103" s="55"/>
      <c r="IU103" s="55"/>
      <c r="IV103" s="55"/>
      <c r="IW103" s="55"/>
      <c r="IX103" s="55"/>
      <c r="IY103" s="55"/>
      <c r="IZ103" s="55"/>
      <c r="JA103" s="55"/>
      <c r="JB103" s="55"/>
      <c r="JC103" s="55"/>
      <c r="JD103" s="55"/>
      <c r="JE103" s="55"/>
      <c r="JF103" s="55"/>
      <c r="JG103" s="55"/>
      <c r="JH103" s="55"/>
      <c r="JI103" s="55"/>
      <c r="JJ103" s="55"/>
      <c r="JK103" s="55"/>
      <c r="JL103" s="55"/>
      <c r="JM103" s="55"/>
      <c r="JN103" s="55"/>
      <c r="JO103" s="55"/>
      <c r="JP103" s="55"/>
      <c r="JQ103" s="55"/>
      <c r="JR103" s="55"/>
      <c r="JS103" s="55"/>
      <c r="JT103" s="55"/>
      <c r="JU103" s="55"/>
      <c r="JV103" s="55"/>
      <c r="JW103" s="55"/>
      <c r="JX103" s="55"/>
      <c r="JY103" s="55"/>
      <c r="JZ103" s="55"/>
      <c r="KA103" s="55"/>
      <c r="KB103" s="55"/>
      <c r="KC103" s="55"/>
      <c r="KD103" s="55"/>
      <c r="KE103" s="55"/>
      <c r="KF103" s="55"/>
      <c r="KG103" s="55"/>
      <c r="KH103" s="55"/>
      <c r="KI103" s="55"/>
      <c r="KJ103" s="55"/>
      <c r="KK103" s="55"/>
      <c r="KL103" s="55"/>
      <c r="KM103" s="55"/>
      <c r="KN103" s="55"/>
      <c r="KO103" s="55"/>
      <c r="KP103" s="55"/>
      <c r="KQ103" s="55"/>
      <c r="KR103" s="55"/>
      <c r="KS103" s="55"/>
      <c r="KT103" s="55"/>
      <c r="KU103" s="55"/>
      <c r="KV103" s="55"/>
      <c r="KW103" s="55"/>
    </row>
    <row r="104" spans="1:309" s="46" customFormat="1" ht="14.1" hidden="1" customHeight="1" thickBot="1" x14ac:dyDescent="0.4">
      <c r="A104" s="1632"/>
      <c r="B104" s="4023" t="s">
        <v>298</v>
      </c>
      <c r="C104" s="4065" t="s">
        <v>315</v>
      </c>
      <c r="D104" s="1586"/>
      <c r="E104" s="291" t="s">
        <v>60</v>
      </c>
      <c r="F104" s="1637"/>
      <c r="G104" s="1637"/>
      <c r="H104" s="43"/>
      <c r="I104" s="44">
        <f>'Скворцов С.Ю.'!K28</f>
        <v>0</v>
      </c>
      <c r="J104" s="45">
        <f>'Скворцов С.Ю.'!L28</f>
        <v>0</v>
      </c>
      <c r="K104" s="45">
        <f>'Скворцов С.Ю.'!M28</f>
        <v>0</v>
      </c>
      <c r="L104" s="45">
        <f>'Скворцов С.Ю.'!N28</f>
        <v>0</v>
      </c>
      <c r="M104" s="45">
        <f>'Скворцов С.Ю.'!O28</f>
        <v>0</v>
      </c>
      <c r="N104" s="45">
        <f>'Скворцов С.Ю.'!P28</f>
        <v>0</v>
      </c>
      <c r="O104" s="45">
        <f>'Скворцов С.Ю.'!Q28</f>
        <v>0</v>
      </c>
      <c r="P104" s="45">
        <f>'Скворцов С.Ю.'!R28</f>
        <v>0</v>
      </c>
      <c r="Q104" s="45">
        <f>'Скворцов С.Ю.'!S28</f>
        <v>0</v>
      </c>
      <c r="R104" s="45">
        <f>'Скворцов С.Ю.'!T28</f>
        <v>0</v>
      </c>
      <c r="S104" s="45">
        <f>'Скворцов С.Ю.'!U28</f>
        <v>0</v>
      </c>
      <c r="T104" s="45">
        <f>'Скворцов С.Ю.'!V28</f>
        <v>0</v>
      </c>
      <c r="U104" s="45">
        <f>'Скворцов С.Ю.'!W28</f>
        <v>0</v>
      </c>
      <c r="V104" s="45">
        <f>'Скворцов С.Ю.'!X28</f>
        <v>0</v>
      </c>
      <c r="W104" s="904">
        <f>'Скворцов С.Ю.'!Y28</f>
        <v>0</v>
      </c>
      <c r="X104" s="132">
        <f>SUM(I104:W104)</f>
        <v>0</v>
      </c>
    </row>
    <row r="105" spans="1:309" s="46" customFormat="1" ht="14.1" hidden="1" customHeight="1" thickBot="1" x14ac:dyDescent="0.4">
      <c r="A105" s="1632">
        <v>34</v>
      </c>
      <c r="B105" s="4024"/>
      <c r="C105" s="4066"/>
      <c r="D105" s="1520">
        <v>0.5</v>
      </c>
      <c r="E105" s="292" t="s">
        <v>62</v>
      </c>
      <c r="F105" s="1638"/>
      <c r="G105" s="1638"/>
      <c r="H105" s="47"/>
      <c r="I105" s="48">
        <f>'Скворцов С.Ю.'!K54</f>
        <v>0</v>
      </c>
      <c r="J105" s="49">
        <f>'Скворцов С.Ю.'!L54</f>
        <v>0</v>
      </c>
      <c r="K105" s="49">
        <f>'Скворцов С.Ю.'!M54</f>
        <v>0</v>
      </c>
      <c r="L105" s="49">
        <f>'Скворцов С.Ю.'!N54</f>
        <v>0</v>
      </c>
      <c r="M105" s="49">
        <f>'Скворцов С.Ю.'!O54</f>
        <v>0</v>
      </c>
      <c r="N105" s="49">
        <f>'Скворцов С.Ю.'!P54</f>
        <v>0</v>
      </c>
      <c r="O105" s="49">
        <f>'Скворцов С.Ю.'!Q54</f>
        <v>0</v>
      </c>
      <c r="P105" s="49">
        <f>'Скворцов С.Ю.'!R54</f>
        <v>0</v>
      </c>
      <c r="Q105" s="49">
        <f>'Скворцов С.Ю.'!S54</f>
        <v>0</v>
      </c>
      <c r="R105" s="49">
        <f>'Скворцов С.Ю.'!T54</f>
        <v>0</v>
      </c>
      <c r="S105" s="49">
        <f>'Скворцов С.Ю.'!U54</f>
        <v>0</v>
      </c>
      <c r="T105" s="49">
        <f>'Скворцов С.Ю.'!V54</f>
        <v>0</v>
      </c>
      <c r="U105" s="49">
        <f>'Скворцов С.Ю.'!W54</f>
        <v>0</v>
      </c>
      <c r="V105" s="49">
        <f>'Скворцов С.Ю.'!X54</f>
        <v>0</v>
      </c>
      <c r="W105" s="900">
        <f>'Скворцов С.Ю.'!Y54</f>
        <v>0</v>
      </c>
      <c r="X105" s="132">
        <f>SUM(I105:W105)</f>
        <v>0</v>
      </c>
    </row>
    <row r="106" spans="1:309" s="46" customFormat="1" ht="14.1" hidden="1" customHeight="1" thickBot="1" x14ac:dyDescent="0.4">
      <c r="A106" s="1632"/>
      <c r="B106" s="4025"/>
      <c r="C106" s="4067"/>
      <c r="D106" s="1522"/>
      <c r="E106" s="293" t="s">
        <v>43</v>
      </c>
      <c r="F106" s="1639"/>
      <c r="G106" s="1639"/>
      <c r="H106" s="50"/>
      <c r="I106" s="51">
        <f>SUM(I104:I105)</f>
        <v>0</v>
      </c>
      <c r="J106" s="52">
        <f t="shared" ref="J106:W106" si="42">SUM(J104:J105)</f>
        <v>0</v>
      </c>
      <c r="K106" s="52">
        <f t="shared" si="42"/>
        <v>0</v>
      </c>
      <c r="L106" s="52">
        <f t="shared" si="42"/>
        <v>0</v>
      </c>
      <c r="M106" s="52">
        <f t="shared" si="42"/>
        <v>0</v>
      </c>
      <c r="N106" s="52">
        <f t="shared" si="42"/>
        <v>0</v>
      </c>
      <c r="O106" s="52">
        <f t="shared" si="42"/>
        <v>0</v>
      </c>
      <c r="P106" s="52">
        <f t="shared" si="42"/>
        <v>0</v>
      </c>
      <c r="Q106" s="52">
        <f t="shared" si="42"/>
        <v>0</v>
      </c>
      <c r="R106" s="52">
        <f t="shared" si="42"/>
        <v>0</v>
      </c>
      <c r="S106" s="52">
        <f t="shared" si="42"/>
        <v>0</v>
      </c>
      <c r="T106" s="52">
        <f t="shared" si="42"/>
        <v>0</v>
      </c>
      <c r="U106" s="52">
        <f t="shared" si="42"/>
        <v>0</v>
      </c>
      <c r="V106" s="52">
        <f t="shared" si="42"/>
        <v>0</v>
      </c>
      <c r="W106" s="905">
        <f t="shared" si="42"/>
        <v>0</v>
      </c>
      <c r="X106" s="132">
        <f>SUM(I106:W106)</f>
        <v>0</v>
      </c>
    </row>
    <row r="107" spans="1:309" s="318" customFormat="1" ht="14.1" hidden="1" customHeight="1" thickBot="1" x14ac:dyDescent="0.45">
      <c r="A107" s="4068" t="s">
        <v>252</v>
      </c>
      <c r="B107" s="4069"/>
      <c r="C107" s="4070"/>
      <c r="D107" s="4077">
        <v>1.25</v>
      </c>
      <c r="E107" s="85" t="s">
        <v>60</v>
      </c>
      <c r="F107" s="1637"/>
      <c r="G107" s="1637"/>
      <c r="H107" s="43"/>
      <c r="I107" s="1533" t="e">
        <f>I95+I101+I92</f>
        <v>#REF!</v>
      </c>
      <c r="J107" s="1332" t="e">
        <f t="shared" ref="J107:W107" si="43">J95+J101+J92</f>
        <v>#REF!</v>
      </c>
      <c r="K107" s="1332" t="e">
        <f t="shared" si="43"/>
        <v>#REF!</v>
      </c>
      <c r="L107" s="1332" t="e">
        <f t="shared" si="43"/>
        <v>#REF!</v>
      </c>
      <c r="M107" s="1332" t="e">
        <f t="shared" si="43"/>
        <v>#REF!</v>
      </c>
      <c r="N107" s="1332" t="e">
        <f t="shared" si="43"/>
        <v>#REF!</v>
      </c>
      <c r="O107" s="1332" t="e">
        <f t="shared" si="43"/>
        <v>#REF!</v>
      </c>
      <c r="P107" s="1332" t="e">
        <f t="shared" si="43"/>
        <v>#REF!</v>
      </c>
      <c r="Q107" s="1332" t="e">
        <f t="shared" si="43"/>
        <v>#REF!</v>
      </c>
      <c r="R107" s="1332" t="e">
        <f t="shared" si="43"/>
        <v>#REF!</v>
      </c>
      <c r="S107" s="1332" t="e">
        <f t="shared" si="43"/>
        <v>#REF!</v>
      </c>
      <c r="T107" s="1332" t="e">
        <f t="shared" si="43"/>
        <v>#REF!</v>
      </c>
      <c r="U107" s="1332" t="e">
        <f t="shared" si="43"/>
        <v>#REF!</v>
      </c>
      <c r="V107" s="1332" t="e">
        <f t="shared" si="43"/>
        <v>#REF!</v>
      </c>
      <c r="W107" s="943" t="e">
        <f t="shared" si="43"/>
        <v>#REF!</v>
      </c>
      <c r="X107" s="132" t="e">
        <f t="shared" si="39"/>
        <v>#REF!</v>
      </c>
      <c r="Y107" s="676"/>
      <c r="Z107" s="676"/>
      <c r="AA107" s="676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  <c r="DR107" s="55"/>
      <c r="DS107" s="55"/>
      <c r="DT107" s="55"/>
      <c r="DU107" s="55"/>
      <c r="DV107" s="55"/>
      <c r="DW107" s="55"/>
      <c r="DX107" s="55"/>
      <c r="DY107" s="55"/>
      <c r="DZ107" s="55"/>
      <c r="EA107" s="55"/>
      <c r="EB107" s="55"/>
      <c r="EC107" s="55"/>
      <c r="ED107" s="55"/>
      <c r="EE107" s="55"/>
      <c r="EF107" s="55"/>
      <c r="EG107" s="55"/>
      <c r="EH107" s="55"/>
      <c r="EI107" s="55"/>
      <c r="EJ107" s="55"/>
      <c r="EK107" s="55"/>
      <c r="EL107" s="55"/>
      <c r="EM107" s="55"/>
      <c r="EN107" s="55"/>
      <c r="EO107" s="55"/>
      <c r="EP107" s="55"/>
      <c r="EQ107" s="55"/>
      <c r="ER107" s="55"/>
      <c r="ES107" s="55"/>
      <c r="ET107" s="55"/>
      <c r="EU107" s="55"/>
      <c r="EV107" s="55"/>
      <c r="EW107" s="55"/>
      <c r="EX107" s="55"/>
      <c r="EY107" s="55"/>
      <c r="EZ107" s="55"/>
      <c r="FA107" s="55"/>
      <c r="FB107" s="55"/>
      <c r="FC107" s="55"/>
      <c r="FD107" s="55"/>
      <c r="FE107" s="55"/>
      <c r="FF107" s="55"/>
      <c r="FG107" s="55"/>
      <c r="FH107" s="55"/>
      <c r="FI107" s="55"/>
      <c r="FJ107" s="55"/>
      <c r="FK107" s="55"/>
      <c r="FL107" s="55"/>
      <c r="FM107" s="55"/>
      <c r="FN107" s="55"/>
      <c r="FO107" s="55"/>
      <c r="FP107" s="55"/>
      <c r="FQ107" s="55"/>
      <c r="FR107" s="55"/>
      <c r="FS107" s="55"/>
      <c r="FT107" s="55"/>
      <c r="FU107" s="55"/>
      <c r="FV107" s="55"/>
      <c r="FW107" s="55"/>
      <c r="FX107" s="55"/>
      <c r="FY107" s="55"/>
      <c r="FZ107" s="55"/>
      <c r="GA107" s="55"/>
      <c r="GB107" s="55"/>
      <c r="GC107" s="55"/>
      <c r="GD107" s="55"/>
      <c r="GE107" s="55"/>
      <c r="GF107" s="55"/>
      <c r="GG107" s="55"/>
      <c r="GH107" s="55"/>
      <c r="GI107" s="55"/>
      <c r="GJ107" s="55"/>
      <c r="GK107" s="55"/>
      <c r="GL107" s="55"/>
      <c r="GM107" s="55"/>
      <c r="GN107" s="55"/>
      <c r="GO107" s="55"/>
      <c r="GP107" s="55"/>
      <c r="GQ107" s="55"/>
      <c r="GR107" s="55"/>
      <c r="GS107" s="55"/>
      <c r="GT107" s="55"/>
      <c r="GU107" s="55"/>
      <c r="GV107" s="55"/>
      <c r="GW107" s="55"/>
      <c r="GX107" s="55"/>
      <c r="GY107" s="55"/>
      <c r="GZ107" s="55"/>
      <c r="HA107" s="55"/>
      <c r="HB107" s="55"/>
      <c r="HC107" s="55"/>
      <c r="HD107" s="55"/>
      <c r="HE107" s="55"/>
      <c r="HF107" s="55"/>
      <c r="HG107" s="55"/>
      <c r="HH107" s="55"/>
      <c r="HI107" s="55"/>
      <c r="HJ107" s="55"/>
      <c r="HK107" s="55"/>
      <c r="HL107" s="55"/>
      <c r="HM107" s="55"/>
      <c r="HN107" s="55"/>
      <c r="HO107" s="55"/>
      <c r="HP107" s="55"/>
      <c r="HQ107" s="55"/>
      <c r="HR107" s="55"/>
      <c r="HS107" s="55"/>
      <c r="HT107" s="55"/>
      <c r="HU107" s="55"/>
      <c r="HV107" s="55"/>
      <c r="HW107" s="55"/>
      <c r="HX107" s="55"/>
      <c r="HY107" s="55"/>
      <c r="HZ107" s="55"/>
      <c r="IA107" s="55"/>
      <c r="IB107" s="55"/>
      <c r="IC107" s="55"/>
      <c r="ID107" s="55"/>
      <c r="IE107" s="55"/>
      <c r="IF107" s="55"/>
      <c r="IG107" s="55"/>
      <c r="IH107" s="55"/>
      <c r="II107" s="55"/>
      <c r="IJ107" s="55"/>
      <c r="IK107" s="55"/>
      <c r="IL107" s="55"/>
      <c r="IM107" s="55"/>
      <c r="IN107" s="55"/>
      <c r="IO107" s="55"/>
      <c r="IP107" s="55"/>
      <c r="IQ107" s="55"/>
      <c r="IR107" s="55"/>
      <c r="IS107" s="55"/>
      <c r="IT107" s="55"/>
      <c r="IU107" s="55"/>
      <c r="IV107" s="55"/>
      <c r="IW107" s="55"/>
      <c r="IX107" s="55"/>
      <c r="IY107" s="55"/>
      <c r="IZ107" s="55"/>
      <c r="JA107" s="55"/>
      <c r="JB107" s="55"/>
      <c r="JC107" s="55"/>
      <c r="JD107" s="55"/>
      <c r="JE107" s="55"/>
      <c r="JF107" s="55"/>
      <c r="JG107" s="55"/>
      <c r="JH107" s="55"/>
      <c r="JI107" s="55"/>
      <c r="JJ107" s="55"/>
      <c r="JK107" s="55"/>
      <c r="JL107" s="55"/>
      <c r="JM107" s="55"/>
      <c r="JN107" s="55"/>
      <c r="JO107" s="55"/>
      <c r="JP107" s="55"/>
      <c r="JQ107" s="55"/>
      <c r="JR107" s="55"/>
      <c r="JS107" s="55"/>
      <c r="JT107" s="55"/>
      <c r="JU107" s="55"/>
      <c r="JV107" s="55"/>
      <c r="JW107" s="55"/>
      <c r="JX107" s="55"/>
      <c r="JY107" s="55"/>
      <c r="JZ107" s="55"/>
      <c r="KA107" s="55"/>
      <c r="KB107" s="55"/>
      <c r="KC107" s="55"/>
      <c r="KD107" s="55"/>
      <c r="KE107" s="55"/>
      <c r="KF107" s="55"/>
      <c r="KG107" s="55"/>
      <c r="KH107" s="55"/>
      <c r="KI107" s="55"/>
      <c r="KJ107" s="55"/>
      <c r="KK107" s="55"/>
      <c r="KL107" s="55"/>
      <c r="KM107" s="55"/>
      <c r="KN107" s="55"/>
      <c r="KO107" s="55"/>
      <c r="KP107" s="55"/>
      <c r="KQ107" s="55"/>
      <c r="KR107" s="55"/>
      <c r="KS107" s="55"/>
      <c r="KT107" s="55"/>
      <c r="KU107" s="55"/>
      <c r="KV107" s="55"/>
      <c r="KW107" s="55"/>
    </row>
    <row r="108" spans="1:309" s="318" customFormat="1" ht="14.1" hidden="1" customHeight="1" thickBot="1" x14ac:dyDescent="0.45">
      <c r="A108" s="4071"/>
      <c r="B108" s="4072"/>
      <c r="C108" s="4073"/>
      <c r="D108" s="4077"/>
      <c r="E108" s="84" t="s">
        <v>62</v>
      </c>
      <c r="F108" s="1638"/>
      <c r="G108" s="1638"/>
      <c r="H108" s="47"/>
      <c r="I108" s="1534" t="e">
        <f>I93+I99+I102</f>
        <v>#REF!</v>
      </c>
      <c r="J108" s="1535" t="e">
        <f t="shared" ref="J108:W108" si="44">J93+J99+J102</f>
        <v>#REF!</v>
      </c>
      <c r="K108" s="1535" t="e">
        <f t="shared" si="44"/>
        <v>#REF!</v>
      </c>
      <c r="L108" s="1535" t="e">
        <f t="shared" si="44"/>
        <v>#REF!</v>
      </c>
      <c r="M108" s="1535" t="e">
        <f t="shared" si="44"/>
        <v>#REF!</v>
      </c>
      <c r="N108" s="1536" t="e">
        <f t="shared" si="44"/>
        <v>#REF!</v>
      </c>
      <c r="O108" s="1535" t="e">
        <f t="shared" si="44"/>
        <v>#REF!</v>
      </c>
      <c r="P108" s="1535" t="e">
        <f t="shared" si="44"/>
        <v>#REF!</v>
      </c>
      <c r="Q108" s="1535" t="e">
        <f t="shared" si="44"/>
        <v>#REF!</v>
      </c>
      <c r="R108" s="1535" t="e">
        <f t="shared" si="44"/>
        <v>#REF!</v>
      </c>
      <c r="S108" s="1535" t="e">
        <f t="shared" si="44"/>
        <v>#REF!</v>
      </c>
      <c r="T108" s="1535" t="e">
        <f t="shared" si="44"/>
        <v>#REF!</v>
      </c>
      <c r="U108" s="1535" t="e">
        <f t="shared" si="44"/>
        <v>#REF!</v>
      </c>
      <c r="V108" s="1535" t="e">
        <f t="shared" si="44"/>
        <v>#REF!</v>
      </c>
      <c r="W108" s="1537" t="e">
        <f t="shared" si="44"/>
        <v>#REF!</v>
      </c>
      <c r="X108" s="132" t="e">
        <f t="shared" si="39"/>
        <v>#REF!</v>
      </c>
      <c r="Y108" s="676"/>
      <c r="Z108" s="676"/>
      <c r="AA108" s="676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  <c r="DR108" s="55"/>
      <c r="DS108" s="55"/>
      <c r="DT108" s="55"/>
      <c r="DU108" s="55"/>
      <c r="DV108" s="55"/>
      <c r="DW108" s="55"/>
      <c r="DX108" s="55"/>
      <c r="DY108" s="55"/>
      <c r="DZ108" s="55"/>
      <c r="EA108" s="55"/>
      <c r="EB108" s="55"/>
      <c r="EC108" s="55"/>
      <c r="ED108" s="55"/>
      <c r="EE108" s="55"/>
      <c r="EF108" s="55"/>
      <c r="EG108" s="55"/>
      <c r="EH108" s="55"/>
      <c r="EI108" s="55"/>
      <c r="EJ108" s="55"/>
      <c r="EK108" s="55"/>
      <c r="EL108" s="55"/>
      <c r="EM108" s="55"/>
      <c r="EN108" s="55"/>
      <c r="EO108" s="55"/>
      <c r="EP108" s="55"/>
      <c r="EQ108" s="55"/>
      <c r="ER108" s="55"/>
      <c r="ES108" s="55"/>
      <c r="ET108" s="55"/>
      <c r="EU108" s="55"/>
      <c r="EV108" s="55"/>
      <c r="EW108" s="55"/>
      <c r="EX108" s="55"/>
      <c r="EY108" s="55"/>
      <c r="EZ108" s="55"/>
      <c r="FA108" s="55"/>
      <c r="FB108" s="55"/>
      <c r="FC108" s="55"/>
      <c r="FD108" s="55"/>
      <c r="FE108" s="55"/>
      <c r="FF108" s="55"/>
      <c r="FG108" s="55"/>
      <c r="FH108" s="55"/>
      <c r="FI108" s="55"/>
      <c r="FJ108" s="55"/>
      <c r="FK108" s="55"/>
      <c r="FL108" s="55"/>
      <c r="FM108" s="55"/>
      <c r="FN108" s="55"/>
      <c r="FO108" s="55"/>
      <c r="FP108" s="55"/>
      <c r="FQ108" s="55"/>
      <c r="FR108" s="55"/>
      <c r="FS108" s="55"/>
      <c r="FT108" s="55"/>
      <c r="FU108" s="55"/>
      <c r="FV108" s="55"/>
      <c r="FW108" s="55"/>
      <c r="FX108" s="55"/>
      <c r="FY108" s="55"/>
      <c r="FZ108" s="55"/>
      <c r="GA108" s="55"/>
      <c r="GB108" s="55"/>
      <c r="GC108" s="55"/>
      <c r="GD108" s="55"/>
      <c r="GE108" s="55"/>
      <c r="GF108" s="55"/>
      <c r="GG108" s="55"/>
      <c r="GH108" s="55"/>
      <c r="GI108" s="55"/>
      <c r="GJ108" s="55"/>
      <c r="GK108" s="55"/>
      <c r="GL108" s="55"/>
      <c r="GM108" s="55"/>
      <c r="GN108" s="55"/>
      <c r="GO108" s="55"/>
      <c r="GP108" s="55"/>
      <c r="GQ108" s="55"/>
      <c r="GR108" s="55"/>
      <c r="GS108" s="55"/>
      <c r="GT108" s="55"/>
      <c r="GU108" s="55"/>
      <c r="GV108" s="55"/>
      <c r="GW108" s="55"/>
      <c r="GX108" s="55"/>
      <c r="GY108" s="55"/>
      <c r="GZ108" s="55"/>
      <c r="HA108" s="55"/>
      <c r="HB108" s="55"/>
      <c r="HC108" s="55"/>
      <c r="HD108" s="55"/>
      <c r="HE108" s="55"/>
      <c r="HF108" s="55"/>
      <c r="HG108" s="55"/>
      <c r="HH108" s="55"/>
      <c r="HI108" s="55"/>
      <c r="HJ108" s="55"/>
      <c r="HK108" s="55"/>
      <c r="HL108" s="55"/>
      <c r="HM108" s="55"/>
      <c r="HN108" s="55"/>
      <c r="HO108" s="55"/>
      <c r="HP108" s="55"/>
      <c r="HQ108" s="55"/>
      <c r="HR108" s="55"/>
      <c r="HS108" s="55"/>
      <c r="HT108" s="55"/>
      <c r="HU108" s="55"/>
      <c r="HV108" s="55"/>
      <c r="HW108" s="55"/>
      <c r="HX108" s="55"/>
      <c r="HY108" s="55"/>
      <c r="HZ108" s="55"/>
      <c r="IA108" s="55"/>
      <c r="IB108" s="55"/>
      <c r="IC108" s="55"/>
      <c r="ID108" s="55"/>
      <c r="IE108" s="55"/>
      <c r="IF108" s="55"/>
      <c r="IG108" s="55"/>
      <c r="IH108" s="55"/>
      <c r="II108" s="55"/>
      <c r="IJ108" s="55"/>
      <c r="IK108" s="55"/>
      <c r="IL108" s="55"/>
      <c r="IM108" s="55"/>
      <c r="IN108" s="55"/>
      <c r="IO108" s="55"/>
      <c r="IP108" s="55"/>
      <c r="IQ108" s="55"/>
      <c r="IR108" s="55"/>
      <c r="IS108" s="55"/>
      <c r="IT108" s="55"/>
      <c r="IU108" s="55"/>
      <c r="IV108" s="55"/>
      <c r="IW108" s="55"/>
      <c r="IX108" s="55"/>
      <c r="IY108" s="55"/>
      <c r="IZ108" s="55"/>
      <c r="JA108" s="55"/>
      <c r="JB108" s="55"/>
      <c r="JC108" s="55"/>
      <c r="JD108" s="55"/>
      <c r="JE108" s="55"/>
      <c r="JF108" s="55"/>
      <c r="JG108" s="55"/>
      <c r="JH108" s="55"/>
      <c r="JI108" s="55"/>
      <c r="JJ108" s="55"/>
      <c r="JK108" s="55"/>
      <c r="JL108" s="55"/>
      <c r="JM108" s="55"/>
      <c r="JN108" s="55"/>
      <c r="JO108" s="55"/>
      <c r="JP108" s="55"/>
      <c r="JQ108" s="55"/>
      <c r="JR108" s="55"/>
      <c r="JS108" s="55"/>
      <c r="JT108" s="55"/>
      <c r="JU108" s="55"/>
      <c r="JV108" s="55"/>
      <c r="JW108" s="55"/>
      <c r="JX108" s="55"/>
      <c r="JY108" s="55"/>
      <c r="JZ108" s="55"/>
      <c r="KA108" s="55"/>
      <c r="KB108" s="55"/>
      <c r="KC108" s="55"/>
      <c r="KD108" s="55"/>
      <c r="KE108" s="55"/>
      <c r="KF108" s="55"/>
      <c r="KG108" s="55"/>
      <c r="KH108" s="55"/>
      <c r="KI108" s="55"/>
      <c r="KJ108" s="55"/>
      <c r="KK108" s="55"/>
      <c r="KL108" s="55"/>
      <c r="KM108" s="55"/>
      <c r="KN108" s="55"/>
      <c r="KO108" s="55"/>
      <c r="KP108" s="55"/>
      <c r="KQ108" s="55"/>
      <c r="KR108" s="55"/>
      <c r="KS108" s="55"/>
      <c r="KT108" s="55"/>
      <c r="KU108" s="55"/>
      <c r="KV108" s="55"/>
      <c r="KW108" s="55"/>
    </row>
    <row r="109" spans="1:309" s="318" customFormat="1" ht="14.1" hidden="1" customHeight="1" thickBot="1" x14ac:dyDescent="0.45">
      <c r="A109" s="4074"/>
      <c r="B109" s="4075"/>
      <c r="C109" s="4076"/>
      <c r="D109" s="4078"/>
      <c r="E109" s="88" t="s">
        <v>43</v>
      </c>
      <c r="F109" s="1639"/>
      <c r="G109" s="1639"/>
      <c r="H109" s="50"/>
      <c r="I109" s="59" t="e">
        <f>SUM(I107:I108)</f>
        <v>#REF!</v>
      </c>
      <c r="J109" s="290" t="e">
        <f t="shared" ref="J109:W109" si="45">SUM(J107:J108)</f>
        <v>#REF!</v>
      </c>
      <c r="K109" s="290" t="e">
        <f t="shared" si="45"/>
        <v>#REF!</v>
      </c>
      <c r="L109" s="290" t="e">
        <f t="shared" si="45"/>
        <v>#REF!</v>
      </c>
      <c r="M109" s="290" t="e">
        <f t="shared" si="45"/>
        <v>#REF!</v>
      </c>
      <c r="N109" s="290" t="e">
        <f t="shared" si="45"/>
        <v>#REF!</v>
      </c>
      <c r="O109" s="290" t="e">
        <f t="shared" si="45"/>
        <v>#REF!</v>
      </c>
      <c r="P109" s="290" t="e">
        <f t="shared" si="45"/>
        <v>#REF!</v>
      </c>
      <c r="Q109" s="290" t="e">
        <f t="shared" si="45"/>
        <v>#REF!</v>
      </c>
      <c r="R109" s="290" t="e">
        <f t="shared" si="45"/>
        <v>#REF!</v>
      </c>
      <c r="S109" s="290" t="e">
        <f t="shared" si="45"/>
        <v>#REF!</v>
      </c>
      <c r="T109" s="290" t="e">
        <f t="shared" si="45"/>
        <v>#REF!</v>
      </c>
      <c r="U109" s="290" t="e">
        <f t="shared" si="45"/>
        <v>#REF!</v>
      </c>
      <c r="V109" s="290" t="e">
        <f t="shared" si="45"/>
        <v>#REF!</v>
      </c>
      <c r="W109" s="864" t="e">
        <f t="shared" si="45"/>
        <v>#REF!</v>
      </c>
      <c r="X109" s="132" t="e">
        <f t="shared" si="39"/>
        <v>#REF!</v>
      </c>
      <c r="Y109" s="676"/>
      <c r="Z109" s="676"/>
      <c r="AA109" s="676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  <c r="DR109" s="55"/>
      <c r="DS109" s="55"/>
      <c r="DT109" s="55"/>
      <c r="DU109" s="55"/>
      <c r="DV109" s="55"/>
      <c r="DW109" s="55"/>
      <c r="DX109" s="55"/>
      <c r="DY109" s="55"/>
      <c r="DZ109" s="55"/>
      <c r="EA109" s="55"/>
      <c r="EB109" s="55"/>
      <c r="EC109" s="55"/>
      <c r="ED109" s="55"/>
      <c r="EE109" s="55"/>
      <c r="EF109" s="55"/>
      <c r="EG109" s="55"/>
      <c r="EH109" s="55"/>
      <c r="EI109" s="55"/>
      <c r="EJ109" s="55"/>
      <c r="EK109" s="55"/>
      <c r="EL109" s="55"/>
      <c r="EM109" s="55"/>
      <c r="EN109" s="55"/>
      <c r="EO109" s="55"/>
      <c r="EP109" s="55"/>
      <c r="EQ109" s="55"/>
      <c r="ER109" s="55"/>
      <c r="ES109" s="55"/>
      <c r="ET109" s="55"/>
      <c r="EU109" s="55"/>
      <c r="EV109" s="55"/>
      <c r="EW109" s="55"/>
      <c r="EX109" s="55"/>
      <c r="EY109" s="55"/>
      <c r="EZ109" s="55"/>
      <c r="FA109" s="55"/>
      <c r="FB109" s="55"/>
      <c r="FC109" s="55"/>
      <c r="FD109" s="55"/>
      <c r="FE109" s="55"/>
      <c r="FF109" s="55"/>
      <c r="FG109" s="55"/>
      <c r="FH109" s="55"/>
      <c r="FI109" s="55"/>
      <c r="FJ109" s="55"/>
      <c r="FK109" s="55"/>
      <c r="FL109" s="55"/>
      <c r="FM109" s="55"/>
      <c r="FN109" s="55"/>
      <c r="FO109" s="55"/>
      <c r="FP109" s="55"/>
      <c r="FQ109" s="55"/>
      <c r="FR109" s="55"/>
      <c r="FS109" s="55"/>
      <c r="FT109" s="55"/>
      <c r="FU109" s="55"/>
      <c r="FV109" s="55"/>
      <c r="FW109" s="55"/>
      <c r="FX109" s="55"/>
      <c r="FY109" s="55"/>
      <c r="FZ109" s="55"/>
      <c r="GA109" s="55"/>
      <c r="GB109" s="55"/>
      <c r="GC109" s="55"/>
      <c r="GD109" s="55"/>
      <c r="GE109" s="55"/>
      <c r="GF109" s="55"/>
      <c r="GG109" s="55"/>
      <c r="GH109" s="55"/>
      <c r="GI109" s="55"/>
      <c r="GJ109" s="55"/>
      <c r="GK109" s="55"/>
      <c r="GL109" s="55"/>
      <c r="GM109" s="55"/>
      <c r="GN109" s="55"/>
      <c r="GO109" s="55"/>
      <c r="GP109" s="55"/>
      <c r="GQ109" s="55"/>
      <c r="GR109" s="55"/>
      <c r="GS109" s="55"/>
      <c r="GT109" s="55"/>
      <c r="GU109" s="55"/>
      <c r="GV109" s="55"/>
      <c r="GW109" s="55"/>
      <c r="GX109" s="55"/>
      <c r="GY109" s="55"/>
      <c r="GZ109" s="55"/>
      <c r="HA109" s="55"/>
      <c r="HB109" s="55"/>
      <c r="HC109" s="55"/>
      <c r="HD109" s="55"/>
      <c r="HE109" s="55"/>
      <c r="HF109" s="55"/>
      <c r="HG109" s="55"/>
      <c r="HH109" s="55"/>
      <c r="HI109" s="55"/>
      <c r="HJ109" s="55"/>
      <c r="HK109" s="55"/>
      <c r="HL109" s="55"/>
      <c r="HM109" s="55"/>
      <c r="HN109" s="55"/>
      <c r="HO109" s="55"/>
      <c r="HP109" s="55"/>
      <c r="HQ109" s="55"/>
      <c r="HR109" s="55"/>
      <c r="HS109" s="55"/>
      <c r="HT109" s="55"/>
      <c r="HU109" s="55"/>
      <c r="HV109" s="55"/>
      <c r="HW109" s="55"/>
      <c r="HX109" s="55"/>
      <c r="HY109" s="55"/>
      <c r="HZ109" s="55"/>
      <c r="IA109" s="55"/>
      <c r="IB109" s="55"/>
      <c r="IC109" s="55"/>
      <c r="ID109" s="55"/>
      <c r="IE109" s="55"/>
      <c r="IF109" s="55"/>
      <c r="IG109" s="55"/>
      <c r="IH109" s="55"/>
      <c r="II109" s="55"/>
      <c r="IJ109" s="55"/>
      <c r="IK109" s="55"/>
      <c r="IL109" s="55"/>
      <c r="IM109" s="55"/>
      <c r="IN109" s="55"/>
      <c r="IO109" s="55"/>
      <c r="IP109" s="55"/>
      <c r="IQ109" s="55"/>
      <c r="IR109" s="55"/>
      <c r="IS109" s="55"/>
      <c r="IT109" s="55"/>
      <c r="IU109" s="55"/>
      <c r="IV109" s="55"/>
      <c r="IW109" s="55"/>
      <c r="IX109" s="55"/>
      <c r="IY109" s="55"/>
      <c r="IZ109" s="55"/>
      <c r="JA109" s="55"/>
      <c r="JB109" s="55"/>
      <c r="JC109" s="55"/>
      <c r="JD109" s="55"/>
      <c r="JE109" s="55"/>
      <c r="JF109" s="55"/>
      <c r="JG109" s="55"/>
      <c r="JH109" s="55"/>
      <c r="JI109" s="55"/>
      <c r="JJ109" s="55"/>
      <c r="JK109" s="55"/>
      <c r="JL109" s="55"/>
      <c r="JM109" s="55"/>
      <c r="JN109" s="55"/>
      <c r="JO109" s="55"/>
      <c r="JP109" s="55"/>
      <c r="JQ109" s="55"/>
      <c r="JR109" s="55"/>
      <c r="JS109" s="55"/>
      <c r="JT109" s="55"/>
      <c r="JU109" s="55"/>
      <c r="JV109" s="55"/>
      <c r="JW109" s="55"/>
      <c r="JX109" s="55"/>
      <c r="JY109" s="55"/>
      <c r="JZ109" s="55"/>
      <c r="KA109" s="55"/>
      <c r="KB109" s="55"/>
      <c r="KC109" s="55"/>
      <c r="KD109" s="55"/>
      <c r="KE109" s="55"/>
      <c r="KF109" s="55"/>
      <c r="KG109" s="55"/>
      <c r="KH109" s="55"/>
      <c r="KI109" s="55"/>
      <c r="KJ109" s="55"/>
      <c r="KK109" s="55"/>
      <c r="KL109" s="55"/>
      <c r="KM109" s="55"/>
      <c r="KN109" s="55"/>
      <c r="KO109" s="55"/>
      <c r="KP109" s="55"/>
      <c r="KQ109" s="55"/>
      <c r="KR109" s="55"/>
      <c r="KS109" s="55"/>
      <c r="KT109" s="55"/>
      <c r="KU109" s="55"/>
      <c r="KV109" s="55"/>
      <c r="KW109" s="55"/>
    </row>
    <row r="110" spans="1:309" s="46" customFormat="1" ht="14.1" customHeight="1" thickBot="1" x14ac:dyDescent="0.4">
      <c r="A110" s="4079">
        <v>25</v>
      </c>
      <c r="B110" s="4081" t="s">
        <v>118</v>
      </c>
      <c r="C110" s="4026" t="s">
        <v>307</v>
      </c>
      <c r="D110" s="4084">
        <v>1</v>
      </c>
      <c r="E110" s="85" t="s">
        <v>60</v>
      </c>
      <c r="F110" s="669"/>
      <c r="G110" s="669"/>
      <c r="H110" s="670"/>
      <c r="I110" s="44">
        <f>Величко!K28</f>
        <v>0</v>
      </c>
      <c r="J110" s="323">
        <f>Величко!L28</f>
        <v>240</v>
      </c>
      <c r="K110" s="323">
        <f>Величко!M28</f>
        <v>0</v>
      </c>
      <c r="L110" s="323">
        <f>Величко!N28</f>
        <v>0</v>
      </c>
      <c r="M110" s="323">
        <f>Величко!O28</f>
        <v>0</v>
      </c>
      <c r="N110" s="323">
        <f>Величко!P28</f>
        <v>0</v>
      </c>
      <c r="O110" s="323">
        <f>Величко!Q28</f>
        <v>0</v>
      </c>
      <c r="P110" s="323">
        <f>Величко!R28</f>
        <v>0</v>
      </c>
      <c r="Q110" s="323">
        <f>Величко!S28</f>
        <v>0</v>
      </c>
      <c r="R110" s="323">
        <f>Величко!T28</f>
        <v>0</v>
      </c>
      <c r="S110" s="323">
        <f>Величко!U28</f>
        <v>17</v>
      </c>
      <c r="T110" s="323">
        <f>Величко!V28</f>
        <v>0</v>
      </c>
      <c r="U110" s="323">
        <f>Величко!W28</f>
        <v>0</v>
      </c>
      <c r="V110" s="323">
        <f>Величко!X28</f>
        <v>0</v>
      </c>
      <c r="W110" s="909">
        <f>Величко!Y28</f>
        <v>0</v>
      </c>
      <c r="X110" s="132">
        <f t="shared" si="39"/>
        <v>257</v>
      </c>
    </row>
    <row r="111" spans="1:309" s="46" customFormat="1" ht="14.1" customHeight="1" thickBot="1" x14ac:dyDescent="0.4">
      <c r="A111" s="4080"/>
      <c r="B111" s="4082"/>
      <c r="C111" s="4027"/>
      <c r="D111" s="4085"/>
      <c r="E111" s="84" t="s">
        <v>62</v>
      </c>
      <c r="F111" s="1638"/>
      <c r="G111" s="1638"/>
      <c r="H111" s="87"/>
      <c r="I111" s="48">
        <f>Величко!K45</f>
        <v>0</v>
      </c>
      <c r="J111" s="98">
        <f>Величко!L45</f>
        <v>160</v>
      </c>
      <c r="K111" s="98">
        <f>Величко!M45</f>
        <v>0</v>
      </c>
      <c r="L111" s="98">
        <f>Величко!N45</f>
        <v>0</v>
      </c>
      <c r="M111" s="98">
        <f>Величко!O45</f>
        <v>0</v>
      </c>
      <c r="N111" s="98">
        <f>Величко!P45</f>
        <v>0</v>
      </c>
      <c r="O111" s="98">
        <f>Величко!Q45</f>
        <v>0</v>
      </c>
      <c r="P111" s="98">
        <f>Величко!R45</f>
        <v>0</v>
      </c>
      <c r="Q111" s="98">
        <f>Величко!S45</f>
        <v>0</v>
      </c>
      <c r="R111" s="98">
        <f>Величко!T45</f>
        <v>40</v>
      </c>
      <c r="S111" s="98">
        <f>Величко!U45</f>
        <v>4</v>
      </c>
      <c r="T111" s="98">
        <f>Величко!V45</f>
        <v>0</v>
      </c>
      <c r="U111" s="98">
        <f>Величко!W45</f>
        <v>12</v>
      </c>
      <c r="V111" s="98">
        <f>Величко!X45</f>
        <v>0</v>
      </c>
      <c r="W111" s="1000">
        <f>Величко!Y45</f>
        <v>0</v>
      </c>
      <c r="X111" s="132">
        <f t="shared" si="39"/>
        <v>216</v>
      </c>
    </row>
    <row r="112" spans="1:309" s="46" customFormat="1" ht="14.1" customHeight="1" thickBot="1" x14ac:dyDescent="0.4">
      <c r="A112" s="4080"/>
      <c r="B112" s="4083"/>
      <c r="C112" s="4028"/>
      <c r="D112" s="4086"/>
      <c r="E112" s="88" t="s">
        <v>43</v>
      </c>
      <c r="F112" s="1639"/>
      <c r="G112" s="1639"/>
      <c r="H112" s="89"/>
      <c r="I112" s="51">
        <f>Величко!K47</f>
        <v>0</v>
      </c>
      <c r="J112" s="99">
        <f>Величко!L47</f>
        <v>400</v>
      </c>
      <c r="K112" s="99">
        <f>Величко!M47</f>
        <v>0</v>
      </c>
      <c r="L112" s="99">
        <f>Величко!N47</f>
        <v>0</v>
      </c>
      <c r="M112" s="99">
        <f>Величко!O47</f>
        <v>0</v>
      </c>
      <c r="N112" s="99">
        <f>Величко!P47</f>
        <v>0</v>
      </c>
      <c r="O112" s="99">
        <f>Величко!Q47</f>
        <v>0</v>
      </c>
      <c r="P112" s="99">
        <f>Величко!R47</f>
        <v>0</v>
      </c>
      <c r="Q112" s="99">
        <f>Величко!S47</f>
        <v>0</v>
      </c>
      <c r="R112" s="99">
        <f>Величко!T47</f>
        <v>40</v>
      </c>
      <c r="S112" s="99">
        <f>Величко!U47</f>
        <v>21</v>
      </c>
      <c r="T112" s="99">
        <f>Величко!V47</f>
        <v>0</v>
      </c>
      <c r="U112" s="99">
        <f>Величко!W47</f>
        <v>12</v>
      </c>
      <c r="V112" s="99">
        <f>Величко!X47</f>
        <v>0</v>
      </c>
      <c r="W112" s="1001">
        <f>Величко!Y47</f>
        <v>0</v>
      </c>
      <c r="X112" s="1717">
        <f t="shared" si="39"/>
        <v>473</v>
      </c>
    </row>
    <row r="113" spans="1:24" s="46" customFormat="1" ht="14.1" customHeight="1" thickBot="1" x14ac:dyDescent="0.4">
      <c r="A113" s="4059">
        <v>26</v>
      </c>
      <c r="B113" s="4062" t="s">
        <v>348</v>
      </c>
      <c r="C113" s="4026" t="s">
        <v>307</v>
      </c>
      <c r="D113" s="3995">
        <v>1</v>
      </c>
      <c r="E113" s="931" t="s">
        <v>60</v>
      </c>
      <c r="F113" s="912"/>
      <c r="G113" s="912"/>
      <c r="H113" s="913"/>
      <c r="I113" s="914">
        <f>'Алещенко '!K18</f>
        <v>0</v>
      </c>
      <c r="J113" s="1084">
        <f>'Алещенко '!L18</f>
        <v>316</v>
      </c>
      <c r="K113" s="1084">
        <f>'Алещенко '!M18</f>
        <v>0</v>
      </c>
      <c r="L113" s="1084">
        <f>'Алещенко '!N18</f>
        <v>0</v>
      </c>
      <c r="M113" s="1084">
        <f>'Алещенко '!O18</f>
        <v>0</v>
      </c>
      <c r="N113" s="1084">
        <f>'Алещенко '!P18</f>
        <v>0</v>
      </c>
      <c r="O113" s="1084">
        <f>'Алещенко '!Q18</f>
        <v>0</v>
      </c>
      <c r="P113" s="1084">
        <f>'Алещенко '!R18</f>
        <v>0</v>
      </c>
      <c r="Q113" s="1084">
        <f>'Алещенко '!S18</f>
        <v>0</v>
      </c>
      <c r="R113" s="1084">
        <f>'Алещенко '!T18</f>
        <v>0</v>
      </c>
      <c r="S113" s="1084">
        <f>'Алещенко '!U18</f>
        <v>16</v>
      </c>
      <c r="T113" s="1084">
        <f>'Алещенко '!V18</f>
        <v>0</v>
      </c>
      <c r="U113" s="1084">
        <f>'Алещенко '!W18</f>
        <v>0</v>
      </c>
      <c r="V113" s="1084">
        <f>'Алещенко '!X18</f>
        <v>0</v>
      </c>
      <c r="W113" s="902">
        <f>'Алещенко '!Y18</f>
        <v>0</v>
      </c>
      <c r="X113" s="132">
        <f t="shared" si="39"/>
        <v>332</v>
      </c>
    </row>
    <row r="114" spans="1:24" s="46" customFormat="1" ht="14.1" customHeight="1" thickBot="1" x14ac:dyDescent="0.4">
      <c r="A114" s="4060"/>
      <c r="B114" s="4063"/>
      <c r="C114" s="4027"/>
      <c r="D114" s="3996"/>
      <c r="E114" s="932" t="s">
        <v>62</v>
      </c>
      <c r="F114" s="870"/>
      <c r="G114" s="870"/>
      <c r="H114" s="888"/>
      <c r="I114" s="889">
        <f>'Алещенко '!K34</f>
        <v>0</v>
      </c>
      <c r="J114" s="1083">
        <f>'Алещенко '!L34</f>
        <v>208</v>
      </c>
      <c r="K114" s="1083">
        <f>'Алещенко '!M34</f>
        <v>0</v>
      </c>
      <c r="L114" s="1083">
        <f>'Алещенко '!N34</f>
        <v>0</v>
      </c>
      <c r="M114" s="1083">
        <f>'Алещенко '!O34</f>
        <v>0</v>
      </c>
      <c r="N114" s="1083">
        <f>'Алещенко '!P34</f>
        <v>0</v>
      </c>
      <c r="O114" s="1083">
        <f>'Алещенко '!Q34</f>
        <v>0</v>
      </c>
      <c r="P114" s="1083">
        <f>'Алещенко '!R34</f>
        <v>0</v>
      </c>
      <c r="Q114" s="1083">
        <f>'Алещенко '!S34</f>
        <v>0</v>
      </c>
      <c r="R114" s="1083">
        <f>'Алещенко '!T34</f>
        <v>0</v>
      </c>
      <c r="S114" s="1083">
        <f>'Алещенко '!U34</f>
        <v>15</v>
      </c>
      <c r="T114" s="1083">
        <f>'Алещенко '!V34</f>
        <v>0</v>
      </c>
      <c r="U114" s="1083">
        <f>'Алещенко '!W34</f>
        <v>42</v>
      </c>
      <c r="V114" s="1083">
        <f>'Алещенко '!X34</f>
        <v>0</v>
      </c>
      <c r="W114" s="903">
        <f>'Алещенко '!Y34</f>
        <v>0</v>
      </c>
      <c r="X114" s="132">
        <f t="shared" si="39"/>
        <v>265</v>
      </c>
    </row>
    <row r="115" spans="1:24" s="46" customFormat="1" ht="14.1" customHeight="1" thickBot="1" x14ac:dyDescent="0.4">
      <c r="A115" s="4061"/>
      <c r="B115" s="4064"/>
      <c r="C115" s="4027"/>
      <c r="D115" s="3996"/>
      <c r="E115" s="933" t="s">
        <v>43</v>
      </c>
      <c r="F115" s="915"/>
      <c r="G115" s="915"/>
      <c r="H115" s="916"/>
      <c r="I115" s="1564">
        <f>SUM(I113:I114)</f>
        <v>0</v>
      </c>
      <c r="J115" s="1565">
        <f t="shared" ref="J115:W115" si="46">SUM(J113:J114)</f>
        <v>524</v>
      </c>
      <c r="K115" s="1565">
        <f t="shared" si="46"/>
        <v>0</v>
      </c>
      <c r="L115" s="1565">
        <f t="shared" si="46"/>
        <v>0</v>
      </c>
      <c r="M115" s="1565">
        <f t="shared" si="46"/>
        <v>0</v>
      </c>
      <c r="N115" s="1565">
        <f t="shared" si="46"/>
        <v>0</v>
      </c>
      <c r="O115" s="1565">
        <f t="shared" si="46"/>
        <v>0</v>
      </c>
      <c r="P115" s="1565">
        <f t="shared" si="46"/>
        <v>0</v>
      </c>
      <c r="Q115" s="1565">
        <f t="shared" si="46"/>
        <v>0</v>
      </c>
      <c r="R115" s="1565">
        <f t="shared" si="46"/>
        <v>0</v>
      </c>
      <c r="S115" s="1565">
        <f t="shared" si="46"/>
        <v>31</v>
      </c>
      <c r="T115" s="1565">
        <f t="shared" si="46"/>
        <v>0</v>
      </c>
      <c r="U115" s="1565">
        <f t="shared" si="46"/>
        <v>42</v>
      </c>
      <c r="V115" s="1565">
        <f t="shared" si="46"/>
        <v>0</v>
      </c>
      <c r="W115" s="1566">
        <f t="shared" si="46"/>
        <v>0</v>
      </c>
      <c r="X115" s="132">
        <f t="shared" si="39"/>
        <v>597</v>
      </c>
    </row>
    <row r="116" spans="1:24" s="46" customFormat="1" ht="14.1" customHeight="1" thickBot="1" x14ac:dyDescent="0.4">
      <c r="A116" s="3997">
        <v>35</v>
      </c>
      <c r="B116" s="4044" t="s">
        <v>294</v>
      </c>
      <c r="C116" s="4026" t="s">
        <v>307</v>
      </c>
      <c r="D116" s="3995">
        <v>1</v>
      </c>
      <c r="E116" s="1567" t="s">
        <v>60</v>
      </c>
      <c r="F116" s="1568"/>
      <c r="G116" s="1568"/>
      <c r="H116" s="1569"/>
      <c r="I116" s="927">
        <f>'Амінєва Я'!K21</f>
        <v>0</v>
      </c>
      <c r="J116" s="927">
        <f>'Амінєва Я'!L21</f>
        <v>248</v>
      </c>
      <c r="K116" s="927">
        <f>'Амінєва Я'!M21</f>
        <v>0</v>
      </c>
      <c r="L116" s="927">
        <f>'Амінєва Я'!N21</f>
        <v>0</v>
      </c>
      <c r="M116" s="927">
        <f>'Амінєва Я'!O21</f>
        <v>0</v>
      </c>
      <c r="N116" s="927">
        <f>'Амінєва Я'!P21</f>
        <v>0</v>
      </c>
      <c r="O116" s="927">
        <f>'Амінєва Я'!Q21</f>
        <v>0</v>
      </c>
      <c r="P116" s="927">
        <f>'Амінєва Я'!R21</f>
        <v>0</v>
      </c>
      <c r="Q116" s="927">
        <f>'Амінєва Я'!S21</f>
        <v>0</v>
      </c>
      <c r="R116" s="927">
        <f>'Амінєва Я'!T21</f>
        <v>0</v>
      </c>
      <c r="S116" s="927">
        <f>'Амінєва Я'!U21</f>
        <v>18</v>
      </c>
      <c r="T116" s="927">
        <f>'Амінєва Я'!V21</f>
        <v>0</v>
      </c>
      <c r="U116" s="927">
        <f>'Амінєва Я'!W21</f>
        <v>0</v>
      </c>
      <c r="V116" s="927">
        <f>'Амінєва Я'!X21</f>
        <v>0</v>
      </c>
      <c r="W116" s="927">
        <f>'Амінєва Я'!Y21</f>
        <v>0</v>
      </c>
      <c r="X116" s="132">
        <f t="shared" si="39"/>
        <v>266</v>
      </c>
    </row>
    <row r="117" spans="1:24" s="46" customFormat="1" ht="14.1" customHeight="1" thickBot="1" x14ac:dyDescent="0.4">
      <c r="A117" s="3998"/>
      <c r="B117" s="4045"/>
      <c r="C117" s="4027"/>
      <c r="D117" s="3996"/>
      <c r="E117" s="1570" t="s">
        <v>62</v>
      </c>
      <c r="F117" s="1571"/>
      <c r="G117" s="1571"/>
      <c r="H117" s="1572"/>
      <c r="I117" s="929">
        <f>'Амінєва Я'!K39</f>
        <v>0</v>
      </c>
      <c r="J117" s="934">
        <f>'Амінєва Я'!L39</f>
        <v>256</v>
      </c>
      <c r="K117" s="934">
        <f>'Амінєва Я'!M39</f>
        <v>0</v>
      </c>
      <c r="L117" s="934">
        <f>'Амінєва Я'!N39</f>
        <v>0</v>
      </c>
      <c r="M117" s="934">
        <f>'Амінєва Я'!O39</f>
        <v>0</v>
      </c>
      <c r="N117" s="934">
        <f>'Амінєва Я'!P39</f>
        <v>0</v>
      </c>
      <c r="O117" s="934">
        <f>'Амінєва Я'!Q39</f>
        <v>0</v>
      </c>
      <c r="P117" s="934">
        <f>'Амінєва Я'!R39</f>
        <v>0</v>
      </c>
      <c r="Q117" s="934">
        <f>'Амінєва Я'!S39</f>
        <v>0</v>
      </c>
      <c r="R117" s="934">
        <f>'Амінєва Я'!T39</f>
        <v>40</v>
      </c>
      <c r="S117" s="934">
        <f>'Амінєва Я'!U39</f>
        <v>8</v>
      </c>
      <c r="T117" s="934">
        <f>'Амінєва Я'!V39</f>
        <v>0</v>
      </c>
      <c r="U117" s="934">
        <f>'Амінєва Я'!W39</f>
        <v>24</v>
      </c>
      <c r="V117" s="934">
        <f>'Амінєва Я'!X39</f>
        <v>0</v>
      </c>
      <c r="W117" s="936">
        <f>'Амінєва Я'!Y39</f>
        <v>0</v>
      </c>
      <c r="X117" s="132">
        <f t="shared" si="39"/>
        <v>328</v>
      </c>
    </row>
    <row r="118" spans="1:24" s="46" customFormat="1" ht="14.1" customHeight="1" thickBot="1" x14ac:dyDescent="0.4">
      <c r="A118" s="4007"/>
      <c r="B118" s="4046"/>
      <c r="C118" s="4027"/>
      <c r="D118" s="3996"/>
      <c r="E118" s="1573" t="s">
        <v>43</v>
      </c>
      <c r="F118" s="1574"/>
      <c r="G118" s="1574"/>
      <c r="H118" s="1575"/>
      <c r="I118" s="930">
        <f>SUM(I116:I117)</f>
        <v>0</v>
      </c>
      <c r="J118" s="1531">
        <f t="shared" ref="J118:W118" si="47">SUM(J116:J117)</f>
        <v>504</v>
      </c>
      <c r="K118" s="1531">
        <f t="shared" si="47"/>
        <v>0</v>
      </c>
      <c r="L118" s="1531">
        <f t="shared" si="47"/>
        <v>0</v>
      </c>
      <c r="M118" s="1531">
        <f t="shared" si="47"/>
        <v>0</v>
      </c>
      <c r="N118" s="1531">
        <f t="shared" si="47"/>
        <v>0</v>
      </c>
      <c r="O118" s="1531">
        <f t="shared" si="47"/>
        <v>0</v>
      </c>
      <c r="P118" s="1531">
        <f t="shared" si="47"/>
        <v>0</v>
      </c>
      <c r="Q118" s="1531">
        <f t="shared" si="47"/>
        <v>0</v>
      </c>
      <c r="R118" s="1531">
        <f t="shared" si="47"/>
        <v>40</v>
      </c>
      <c r="S118" s="1531">
        <f t="shared" si="47"/>
        <v>26</v>
      </c>
      <c r="T118" s="1531">
        <f t="shared" si="47"/>
        <v>0</v>
      </c>
      <c r="U118" s="1531">
        <f t="shared" si="47"/>
        <v>24</v>
      </c>
      <c r="V118" s="1531">
        <f t="shared" si="47"/>
        <v>0</v>
      </c>
      <c r="W118" s="1532">
        <f t="shared" si="47"/>
        <v>0</v>
      </c>
      <c r="X118" s="132">
        <f t="shared" si="39"/>
        <v>594</v>
      </c>
    </row>
    <row r="119" spans="1:24" s="46" customFormat="1" ht="14.1" customHeight="1" thickBot="1" x14ac:dyDescent="0.4">
      <c r="A119" s="4006">
        <v>27</v>
      </c>
      <c r="B119" s="4049" t="s">
        <v>359</v>
      </c>
      <c r="C119" s="4026" t="s">
        <v>307</v>
      </c>
      <c r="D119" s="3995">
        <v>1</v>
      </c>
      <c r="E119" s="693" t="s">
        <v>60</v>
      </c>
      <c r="F119" s="1648"/>
      <c r="G119" s="1648"/>
      <c r="H119" s="54"/>
      <c r="I119" s="725">
        <f>'Бабич Р.'!K32</f>
        <v>0</v>
      </c>
      <c r="J119" s="720">
        <f>'Бабич Р.'!L32</f>
        <v>294</v>
      </c>
      <c r="K119" s="720">
        <f>'Бабич Р.'!M32</f>
        <v>0</v>
      </c>
      <c r="L119" s="720">
        <f>'Бабич Р.'!N32</f>
        <v>0</v>
      </c>
      <c r="M119" s="720">
        <f>'Бабич Р.'!O32</f>
        <v>0</v>
      </c>
      <c r="N119" s="720">
        <f>'Бабич Р.'!P32</f>
        <v>0</v>
      </c>
      <c r="O119" s="720">
        <f>'Бабич Р.'!Q32</f>
        <v>0</v>
      </c>
      <c r="P119" s="720">
        <f>'Бабич Р.'!R32</f>
        <v>0</v>
      </c>
      <c r="Q119" s="720">
        <f>'Бабич Р.'!S32</f>
        <v>0</v>
      </c>
      <c r="R119" s="720">
        <f>'Бабич Р.'!T32</f>
        <v>0</v>
      </c>
      <c r="S119" s="720">
        <f>'Бабич Р.'!U32</f>
        <v>36</v>
      </c>
      <c r="T119" s="720">
        <f>'Бабич Р.'!V32</f>
        <v>0</v>
      </c>
      <c r="U119" s="720">
        <f>'Бабич Р.'!W32</f>
        <v>0</v>
      </c>
      <c r="V119" s="720">
        <f>'Бабич Р.'!X32</f>
        <v>0</v>
      </c>
      <c r="W119" s="907">
        <f>'Бабич Р.'!Y32</f>
        <v>0</v>
      </c>
      <c r="X119" s="132">
        <f t="shared" si="39"/>
        <v>330</v>
      </c>
    </row>
    <row r="120" spans="1:24" s="46" customFormat="1" ht="14.1" customHeight="1" thickBot="1" x14ac:dyDescent="0.4">
      <c r="A120" s="3998"/>
      <c r="B120" s="4050"/>
      <c r="C120" s="4027"/>
      <c r="D120" s="3996"/>
      <c r="E120" s="288" t="s">
        <v>62</v>
      </c>
      <c r="F120" s="1649"/>
      <c r="G120" s="1649"/>
      <c r="H120" s="57"/>
      <c r="I120" s="48">
        <f>'Бабич Р.'!K50</f>
        <v>0</v>
      </c>
      <c r="J120" s="49">
        <f>'Бабич Р.'!L50</f>
        <v>220</v>
      </c>
      <c r="K120" s="49">
        <f>'Бабич Р.'!M50</f>
        <v>0</v>
      </c>
      <c r="L120" s="49">
        <f>'Бабич Р.'!N50</f>
        <v>0</v>
      </c>
      <c r="M120" s="49">
        <f>'Бабич Р.'!O50</f>
        <v>0</v>
      </c>
      <c r="N120" s="49">
        <f>'Бабич Р.'!P50</f>
        <v>0</v>
      </c>
      <c r="O120" s="49">
        <f>'Бабич Р.'!Q50</f>
        <v>0</v>
      </c>
      <c r="P120" s="49">
        <f>'Бабич Р.'!R50</f>
        <v>0</v>
      </c>
      <c r="Q120" s="49">
        <f>'Бабич Р.'!S50</f>
        <v>0</v>
      </c>
      <c r="R120" s="49">
        <f>'Бабич Р.'!T50</f>
        <v>0</v>
      </c>
      <c r="S120" s="49">
        <f>'Бабич Р.'!U50</f>
        <v>13</v>
      </c>
      <c r="T120" s="49">
        <f>'Бабич Р.'!V50</f>
        <v>0</v>
      </c>
      <c r="U120" s="49">
        <f>'Бабич Р.'!W50</f>
        <v>33</v>
      </c>
      <c r="V120" s="49">
        <f>'Бабич Р.'!X50</f>
        <v>0</v>
      </c>
      <c r="W120" s="900">
        <f>'Бабич Р.'!Y50</f>
        <v>0</v>
      </c>
      <c r="X120" s="132">
        <f t="shared" si="39"/>
        <v>266</v>
      </c>
    </row>
    <row r="121" spans="1:24" s="46" customFormat="1" ht="14.1" customHeight="1" thickBot="1" x14ac:dyDescent="0.4">
      <c r="A121" s="3999"/>
      <c r="B121" s="4051"/>
      <c r="C121" s="4027"/>
      <c r="D121" s="3996"/>
      <c r="E121" s="289" t="s">
        <v>43</v>
      </c>
      <c r="F121" s="1650"/>
      <c r="G121" s="1650"/>
      <c r="H121" s="58"/>
      <c r="I121" s="51">
        <f>I119+I120</f>
        <v>0</v>
      </c>
      <c r="J121" s="52">
        <f t="shared" ref="J121:W121" si="48">J119+J120</f>
        <v>514</v>
      </c>
      <c r="K121" s="52">
        <f t="shared" si="48"/>
        <v>0</v>
      </c>
      <c r="L121" s="52">
        <f t="shared" si="48"/>
        <v>0</v>
      </c>
      <c r="M121" s="52">
        <f t="shared" si="48"/>
        <v>0</v>
      </c>
      <c r="N121" s="52">
        <f t="shared" si="48"/>
        <v>0</v>
      </c>
      <c r="O121" s="52">
        <f t="shared" si="48"/>
        <v>0</v>
      </c>
      <c r="P121" s="52">
        <f t="shared" si="48"/>
        <v>0</v>
      </c>
      <c r="Q121" s="52">
        <f t="shared" si="48"/>
        <v>0</v>
      </c>
      <c r="R121" s="52">
        <f t="shared" si="48"/>
        <v>0</v>
      </c>
      <c r="S121" s="52">
        <f t="shared" si="48"/>
        <v>49</v>
      </c>
      <c r="T121" s="52">
        <f t="shared" si="48"/>
        <v>0</v>
      </c>
      <c r="U121" s="52">
        <f t="shared" si="48"/>
        <v>33</v>
      </c>
      <c r="V121" s="52">
        <f t="shared" si="48"/>
        <v>0</v>
      </c>
      <c r="W121" s="905">
        <f t="shared" si="48"/>
        <v>0</v>
      </c>
      <c r="X121" s="973">
        <f t="shared" si="39"/>
        <v>596</v>
      </c>
    </row>
    <row r="122" spans="1:24" s="46" customFormat="1" ht="14.1" hidden="1" customHeight="1" x14ac:dyDescent="0.35">
      <c r="A122" s="3997"/>
      <c r="B122" s="4000" t="s">
        <v>119</v>
      </c>
      <c r="C122" s="4003"/>
      <c r="D122" s="4048">
        <v>2.5</v>
      </c>
      <c r="E122" s="672" t="s">
        <v>60</v>
      </c>
      <c r="F122" s="1648"/>
      <c r="G122" s="1648"/>
      <c r="H122" s="673"/>
      <c r="I122" s="78">
        <f>I113+I116+I119</f>
        <v>0</v>
      </c>
      <c r="J122" s="1311">
        <f t="shared" ref="J122:W123" si="49">J113+J116+J119</f>
        <v>858</v>
      </c>
      <c r="K122" s="1311">
        <f t="shared" si="49"/>
        <v>0</v>
      </c>
      <c r="L122" s="1311">
        <f t="shared" si="49"/>
        <v>0</v>
      </c>
      <c r="M122" s="1311">
        <f t="shared" si="49"/>
        <v>0</v>
      </c>
      <c r="N122" s="1311">
        <f t="shared" si="49"/>
        <v>0</v>
      </c>
      <c r="O122" s="1311">
        <f t="shared" si="49"/>
        <v>0</v>
      </c>
      <c r="P122" s="1311">
        <f t="shared" si="49"/>
        <v>0</v>
      </c>
      <c r="Q122" s="1311">
        <f t="shared" si="49"/>
        <v>0</v>
      </c>
      <c r="R122" s="1311">
        <f t="shared" si="49"/>
        <v>0</v>
      </c>
      <c r="S122" s="1311">
        <f t="shared" si="49"/>
        <v>70</v>
      </c>
      <c r="T122" s="1311">
        <f t="shared" si="49"/>
        <v>0</v>
      </c>
      <c r="U122" s="1311">
        <f t="shared" si="49"/>
        <v>0</v>
      </c>
      <c r="V122" s="1311">
        <f t="shared" si="49"/>
        <v>0</v>
      </c>
      <c r="W122" s="1311">
        <f t="shared" si="49"/>
        <v>0</v>
      </c>
      <c r="X122" s="862">
        <f t="shared" si="39"/>
        <v>928</v>
      </c>
    </row>
    <row r="123" spans="1:24" s="46" customFormat="1" ht="14.1" hidden="1" customHeight="1" x14ac:dyDescent="0.35">
      <c r="A123" s="3998"/>
      <c r="B123" s="4001"/>
      <c r="C123" s="4004"/>
      <c r="D123" s="4048"/>
      <c r="E123" s="107" t="s">
        <v>62</v>
      </c>
      <c r="F123" s="1649"/>
      <c r="G123" s="1649"/>
      <c r="H123" s="674"/>
      <c r="I123" s="422">
        <f>I114+I117+I120</f>
        <v>0</v>
      </c>
      <c r="J123" s="321">
        <f t="shared" si="49"/>
        <v>684</v>
      </c>
      <c r="K123" s="321">
        <f t="shared" si="49"/>
        <v>0</v>
      </c>
      <c r="L123" s="321">
        <f t="shared" si="49"/>
        <v>0</v>
      </c>
      <c r="M123" s="321">
        <f t="shared" si="49"/>
        <v>0</v>
      </c>
      <c r="N123" s="321">
        <f t="shared" si="49"/>
        <v>0</v>
      </c>
      <c r="O123" s="321">
        <f t="shared" si="49"/>
        <v>0</v>
      </c>
      <c r="P123" s="321">
        <f t="shared" si="49"/>
        <v>0</v>
      </c>
      <c r="Q123" s="321">
        <f t="shared" si="49"/>
        <v>0</v>
      </c>
      <c r="R123" s="321">
        <f t="shared" si="49"/>
        <v>40</v>
      </c>
      <c r="S123" s="321">
        <f t="shared" si="49"/>
        <v>36</v>
      </c>
      <c r="T123" s="321">
        <f t="shared" si="49"/>
        <v>0</v>
      </c>
      <c r="U123" s="321">
        <f t="shared" si="49"/>
        <v>99</v>
      </c>
      <c r="V123" s="321">
        <f t="shared" si="49"/>
        <v>0</v>
      </c>
      <c r="W123" s="321">
        <f t="shared" si="49"/>
        <v>0</v>
      </c>
      <c r="X123" s="863">
        <f t="shared" si="39"/>
        <v>859</v>
      </c>
    </row>
    <row r="124" spans="1:24" s="46" customFormat="1" ht="14.1" hidden="1" customHeight="1" thickBot="1" x14ac:dyDescent="0.4">
      <c r="A124" s="4007"/>
      <c r="B124" s="4009"/>
      <c r="C124" s="4011"/>
      <c r="D124" s="4048"/>
      <c r="E124" s="108" t="s">
        <v>43</v>
      </c>
      <c r="F124" s="1650"/>
      <c r="G124" s="1650"/>
      <c r="H124" s="675"/>
      <c r="I124" s="329">
        <f>I122+I123</f>
        <v>0</v>
      </c>
      <c r="J124" s="328">
        <f t="shared" ref="J124:W124" si="50">J122+J123</f>
        <v>1542</v>
      </c>
      <c r="K124" s="328">
        <f t="shared" si="50"/>
        <v>0</v>
      </c>
      <c r="L124" s="328">
        <f t="shared" si="50"/>
        <v>0</v>
      </c>
      <c r="M124" s="328">
        <f t="shared" si="50"/>
        <v>0</v>
      </c>
      <c r="N124" s="328">
        <f t="shared" si="50"/>
        <v>0</v>
      </c>
      <c r="O124" s="328">
        <f t="shared" si="50"/>
        <v>0</v>
      </c>
      <c r="P124" s="328">
        <f t="shared" si="50"/>
        <v>0</v>
      </c>
      <c r="Q124" s="328">
        <f t="shared" si="50"/>
        <v>0</v>
      </c>
      <c r="R124" s="328">
        <f t="shared" si="50"/>
        <v>40</v>
      </c>
      <c r="S124" s="328">
        <f t="shared" si="50"/>
        <v>106</v>
      </c>
      <c r="T124" s="328">
        <f t="shared" si="50"/>
        <v>0</v>
      </c>
      <c r="U124" s="328">
        <f t="shared" si="50"/>
        <v>99</v>
      </c>
      <c r="V124" s="328">
        <f t="shared" si="50"/>
        <v>0</v>
      </c>
      <c r="W124" s="328">
        <f t="shared" si="50"/>
        <v>0</v>
      </c>
      <c r="X124" s="897">
        <f t="shared" si="39"/>
        <v>1787</v>
      </c>
    </row>
    <row r="125" spans="1:24" s="46" customFormat="1" ht="14.1" hidden="1" customHeight="1" x14ac:dyDescent="0.35">
      <c r="A125" s="4006">
        <v>28</v>
      </c>
      <c r="B125" s="4049" t="s">
        <v>118</v>
      </c>
      <c r="C125" s="4052" t="s">
        <v>253</v>
      </c>
      <c r="D125" s="1520">
        <v>0.25</v>
      </c>
      <c r="E125" s="693" t="s">
        <v>60</v>
      </c>
      <c r="F125" s="1648"/>
      <c r="G125" s="1648"/>
      <c r="H125" s="54"/>
      <c r="I125" s="44" t="e">
        <f>#REF!</f>
        <v>#REF!</v>
      </c>
      <c r="J125" s="45" t="e">
        <f>#REF!</f>
        <v>#REF!</v>
      </c>
      <c r="K125" s="45" t="e">
        <f>#REF!</f>
        <v>#REF!</v>
      </c>
      <c r="L125" s="45" t="e">
        <f>#REF!</f>
        <v>#REF!</v>
      </c>
      <c r="M125" s="45" t="e">
        <f>#REF!</f>
        <v>#REF!</v>
      </c>
      <c r="N125" s="45" t="e">
        <f>#REF!</f>
        <v>#REF!</v>
      </c>
      <c r="O125" s="45" t="e">
        <f>#REF!</f>
        <v>#REF!</v>
      </c>
      <c r="P125" s="45" t="e">
        <f>#REF!</f>
        <v>#REF!</v>
      </c>
      <c r="Q125" s="45" t="e">
        <f>#REF!</f>
        <v>#REF!</v>
      </c>
      <c r="R125" s="45" t="e">
        <f>#REF!</f>
        <v>#REF!</v>
      </c>
      <c r="S125" s="45" t="e">
        <f>#REF!</f>
        <v>#REF!</v>
      </c>
      <c r="T125" s="45" t="e">
        <f>#REF!</f>
        <v>#REF!</v>
      </c>
      <c r="U125" s="45" t="e">
        <f>#REF!</f>
        <v>#REF!</v>
      </c>
      <c r="V125" s="45" t="e">
        <f>#REF!</f>
        <v>#REF!</v>
      </c>
      <c r="W125" s="904" t="e">
        <f>#REF!</f>
        <v>#REF!</v>
      </c>
      <c r="X125" s="973" t="e">
        <f t="shared" si="39"/>
        <v>#REF!</v>
      </c>
    </row>
    <row r="126" spans="1:24" s="46" customFormat="1" ht="14.1" hidden="1" customHeight="1" x14ac:dyDescent="0.35">
      <c r="A126" s="3998"/>
      <c r="B126" s="4050"/>
      <c r="C126" s="4053"/>
      <c r="D126" s="1521">
        <v>0.5</v>
      </c>
      <c r="E126" s="288" t="s">
        <v>62</v>
      </c>
      <c r="F126" s="1649"/>
      <c r="G126" s="1649"/>
      <c r="H126" s="57"/>
      <c r="I126" s="48" t="e">
        <f>#REF!</f>
        <v>#REF!</v>
      </c>
      <c r="J126" s="49" t="e">
        <f>#REF!</f>
        <v>#REF!</v>
      </c>
      <c r="K126" s="49" t="e">
        <f>#REF!</f>
        <v>#REF!</v>
      </c>
      <c r="L126" s="49" t="e">
        <f>#REF!</f>
        <v>#REF!</v>
      </c>
      <c r="M126" s="49" t="e">
        <f>#REF!</f>
        <v>#REF!</v>
      </c>
      <c r="N126" s="49" t="e">
        <f>#REF!</f>
        <v>#REF!</v>
      </c>
      <c r="O126" s="49" t="e">
        <f>#REF!</f>
        <v>#REF!</v>
      </c>
      <c r="P126" s="49" t="e">
        <f>#REF!</f>
        <v>#REF!</v>
      </c>
      <c r="Q126" s="49" t="e">
        <f>#REF!</f>
        <v>#REF!</v>
      </c>
      <c r="R126" s="49" t="e">
        <f>#REF!</f>
        <v>#REF!</v>
      </c>
      <c r="S126" s="49" t="e">
        <f>#REF!</f>
        <v>#REF!</v>
      </c>
      <c r="T126" s="49" t="e">
        <f>#REF!</f>
        <v>#REF!</v>
      </c>
      <c r="U126" s="49" t="e">
        <f>#REF!</f>
        <v>#REF!</v>
      </c>
      <c r="V126" s="49" t="e">
        <f>#REF!</f>
        <v>#REF!</v>
      </c>
      <c r="W126" s="900" t="e">
        <f>#REF!</f>
        <v>#REF!</v>
      </c>
      <c r="X126" s="908" t="e">
        <f t="shared" si="39"/>
        <v>#REF!</v>
      </c>
    </row>
    <row r="127" spans="1:24" s="46" customFormat="1" ht="14.1" hidden="1" customHeight="1" thickBot="1" x14ac:dyDescent="0.4">
      <c r="A127" s="3999"/>
      <c r="B127" s="4051"/>
      <c r="C127" s="4054"/>
      <c r="D127" s="1522"/>
      <c r="E127" s="289" t="s">
        <v>43</v>
      </c>
      <c r="F127" s="1650"/>
      <c r="G127" s="1650"/>
      <c r="H127" s="58"/>
      <c r="I127" s="51" t="e">
        <f>SUM(I125:I126)</f>
        <v>#REF!</v>
      </c>
      <c r="J127" s="52" t="e">
        <f t="shared" ref="J127:W127" si="51">SUM(J125:J126)</f>
        <v>#REF!</v>
      </c>
      <c r="K127" s="52" t="e">
        <f t="shared" si="51"/>
        <v>#REF!</v>
      </c>
      <c r="L127" s="52" t="e">
        <f t="shared" si="51"/>
        <v>#REF!</v>
      </c>
      <c r="M127" s="52" t="e">
        <f t="shared" si="51"/>
        <v>#REF!</v>
      </c>
      <c r="N127" s="52" t="e">
        <f t="shared" si="51"/>
        <v>#REF!</v>
      </c>
      <c r="O127" s="52" t="e">
        <f t="shared" si="51"/>
        <v>#REF!</v>
      </c>
      <c r="P127" s="52" t="e">
        <f t="shared" si="51"/>
        <v>#REF!</v>
      </c>
      <c r="Q127" s="52" t="e">
        <f t="shared" si="51"/>
        <v>#REF!</v>
      </c>
      <c r="R127" s="52" t="e">
        <f t="shared" si="51"/>
        <v>#REF!</v>
      </c>
      <c r="S127" s="52" t="e">
        <f t="shared" si="51"/>
        <v>#REF!</v>
      </c>
      <c r="T127" s="52" t="e">
        <f t="shared" si="51"/>
        <v>#REF!</v>
      </c>
      <c r="U127" s="52" t="e">
        <f t="shared" si="51"/>
        <v>#REF!</v>
      </c>
      <c r="V127" s="52" t="e">
        <f t="shared" si="51"/>
        <v>#REF!</v>
      </c>
      <c r="W127" s="905" t="e">
        <f t="shared" si="51"/>
        <v>#REF!</v>
      </c>
      <c r="X127" s="878" t="e">
        <f t="shared" si="39"/>
        <v>#REF!</v>
      </c>
    </row>
    <row r="128" spans="1:24" s="46" customFormat="1" ht="14.1" hidden="1" customHeight="1" x14ac:dyDescent="0.35">
      <c r="A128" s="3997">
        <v>29</v>
      </c>
      <c r="B128" s="4055" t="s">
        <v>278</v>
      </c>
      <c r="C128" s="4047" t="s">
        <v>314</v>
      </c>
      <c r="D128" s="4058">
        <v>0.5</v>
      </c>
      <c r="E128" s="53" t="s">
        <v>60</v>
      </c>
      <c r="F128" s="1648"/>
      <c r="G128" s="1648"/>
      <c r="H128" s="54"/>
      <c r="I128" s="725" t="e">
        <f>#REF!</f>
        <v>#REF!</v>
      </c>
      <c r="J128" s="720" t="e">
        <f>#REF!</f>
        <v>#REF!</v>
      </c>
      <c r="K128" s="720" t="e">
        <f>#REF!</f>
        <v>#REF!</v>
      </c>
      <c r="L128" s="720" t="e">
        <f>#REF!</f>
        <v>#REF!</v>
      </c>
      <c r="M128" s="720" t="e">
        <f>#REF!</f>
        <v>#REF!</v>
      </c>
      <c r="N128" s="720" t="e">
        <f>#REF!</f>
        <v>#REF!</v>
      </c>
      <c r="O128" s="720" t="e">
        <f>#REF!</f>
        <v>#REF!</v>
      </c>
      <c r="P128" s="720" t="e">
        <f>#REF!</f>
        <v>#REF!</v>
      </c>
      <c r="Q128" s="720" t="e">
        <f>#REF!</f>
        <v>#REF!</v>
      </c>
      <c r="R128" s="720" t="e">
        <f>#REF!</f>
        <v>#REF!</v>
      </c>
      <c r="S128" s="720" t="e">
        <f>#REF!</f>
        <v>#REF!</v>
      </c>
      <c r="T128" s="720" t="e">
        <f>#REF!</f>
        <v>#REF!</v>
      </c>
      <c r="U128" s="720" t="e">
        <f>#REF!</f>
        <v>#REF!</v>
      </c>
      <c r="V128" s="720" t="e">
        <f>#REF!</f>
        <v>#REF!</v>
      </c>
      <c r="W128" s="907" t="e">
        <f>#REF!</f>
        <v>#REF!</v>
      </c>
      <c r="X128" s="972" t="e">
        <f t="shared" si="39"/>
        <v>#REF!</v>
      </c>
    </row>
    <row r="129" spans="1:24" s="46" customFormat="1" ht="14.1" hidden="1" customHeight="1" x14ac:dyDescent="0.35">
      <c r="A129" s="3998"/>
      <c r="B129" s="4050"/>
      <c r="C129" s="4039"/>
      <c r="D129" s="4058"/>
      <c r="E129" s="56" t="s">
        <v>62</v>
      </c>
      <c r="F129" s="1649"/>
      <c r="G129" s="1649"/>
      <c r="H129" s="57"/>
      <c r="I129" s="48" t="e">
        <f>#REF!</f>
        <v>#REF!</v>
      </c>
      <c r="J129" s="49" t="e">
        <f>#REF!</f>
        <v>#REF!</v>
      </c>
      <c r="K129" s="49" t="e">
        <f>#REF!</f>
        <v>#REF!</v>
      </c>
      <c r="L129" s="49" t="e">
        <f>#REF!</f>
        <v>#REF!</v>
      </c>
      <c r="M129" s="49" t="e">
        <f>#REF!</f>
        <v>#REF!</v>
      </c>
      <c r="N129" s="49" t="e">
        <f>#REF!</f>
        <v>#REF!</v>
      </c>
      <c r="O129" s="49" t="e">
        <f>#REF!</f>
        <v>#REF!</v>
      </c>
      <c r="P129" s="49" t="e">
        <f>#REF!</f>
        <v>#REF!</v>
      </c>
      <c r="Q129" s="49" t="e">
        <f>#REF!</f>
        <v>#REF!</v>
      </c>
      <c r="R129" s="49" t="e">
        <f>#REF!</f>
        <v>#REF!</v>
      </c>
      <c r="S129" s="49" t="e">
        <f>#REF!</f>
        <v>#REF!</v>
      </c>
      <c r="T129" s="49" t="e">
        <f>#REF!</f>
        <v>#REF!</v>
      </c>
      <c r="U129" s="49" t="e">
        <f>#REF!</f>
        <v>#REF!</v>
      </c>
      <c r="V129" s="49" t="e">
        <f>#REF!</f>
        <v>#REF!</v>
      </c>
      <c r="W129" s="900" t="e">
        <f>#REF!</f>
        <v>#REF!</v>
      </c>
      <c r="X129" s="879" t="e">
        <f t="shared" si="39"/>
        <v>#REF!</v>
      </c>
    </row>
    <row r="130" spans="1:24" s="46" customFormat="1" ht="14.1" hidden="1" customHeight="1" thickBot="1" x14ac:dyDescent="0.4">
      <c r="A130" s="4007"/>
      <c r="B130" s="4056"/>
      <c r="C130" s="4057"/>
      <c r="D130" s="4058"/>
      <c r="E130" s="1634" t="s">
        <v>43</v>
      </c>
      <c r="F130" s="1650"/>
      <c r="G130" s="1650"/>
      <c r="H130" s="58"/>
      <c r="I130" s="896" t="e">
        <f>SUM(I128:I129)</f>
        <v>#REF!</v>
      </c>
      <c r="J130" s="134" t="e">
        <f t="shared" ref="J130:W130" si="52">SUM(J128:J129)</f>
        <v>#REF!</v>
      </c>
      <c r="K130" s="134" t="e">
        <f t="shared" si="52"/>
        <v>#REF!</v>
      </c>
      <c r="L130" s="134" t="e">
        <f t="shared" si="52"/>
        <v>#REF!</v>
      </c>
      <c r="M130" s="134" t="e">
        <f t="shared" si="52"/>
        <v>#REF!</v>
      </c>
      <c r="N130" s="134" t="e">
        <f t="shared" si="52"/>
        <v>#REF!</v>
      </c>
      <c r="O130" s="134" t="e">
        <f t="shared" si="52"/>
        <v>#REF!</v>
      </c>
      <c r="P130" s="134" t="e">
        <f t="shared" si="52"/>
        <v>#REF!</v>
      </c>
      <c r="Q130" s="134" t="e">
        <f t="shared" si="52"/>
        <v>#REF!</v>
      </c>
      <c r="R130" s="134" t="e">
        <f t="shared" si="52"/>
        <v>#REF!</v>
      </c>
      <c r="S130" s="134" t="e">
        <f t="shared" si="52"/>
        <v>#REF!</v>
      </c>
      <c r="T130" s="134" t="e">
        <f t="shared" si="52"/>
        <v>#REF!</v>
      </c>
      <c r="U130" s="134" t="e">
        <f t="shared" si="52"/>
        <v>#REF!</v>
      </c>
      <c r="V130" s="134" t="e">
        <f t="shared" si="52"/>
        <v>#REF!</v>
      </c>
      <c r="W130" s="906" t="e">
        <f t="shared" si="52"/>
        <v>#REF!</v>
      </c>
      <c r="X130" s="878" t="e">
        <f t="shared" si="39"/>
        <v>#REF!</v>
      </c>
    </row>
    <row r="131" spans="1:24" s="46" customFormat="1" ht="14.1" customHeight="1" thickBot="1" x14ac:dyDescent="0.4">
      <c r="A131" s="4032">
        <v>30</v>
      </c>
      <c r="B131" s="4035" t="s">
        <v>245</v>
      </c>
      <c r="C131" s="4038" t="s">
        <v>229</v>
      </c>
      <c r="D131" s="1426">
        <v>0.5</v>
      </c>
      <c r="E131" s="1424" t="s">
        <v>60</v>
      </c>
      <c r="F131" s="877"/>
      <c r="G131" s="877"/>
      <c r="H131" s="895"/>
      <c r="I131" s="927">
        <f>'Продан Є.О.'!K22</f>
        <v>0</v>
      </c>
      <c r="J131" s="928">
        <f>'Продан Є.О.'!L22</f>
        <v>80</v>
      </c>
      <c r="K131" s="928">
        <f>'Продан Є.О.'!M22</f>
        <v>0</v>
      </c>
      <c r="L131" s="928">
        <f>'Продан Є.О.'!N22</f>
        <v>0</v>
      </c>
      <c r="M131" s="928">
        <f>'Продан Є.О.'!O22</f>
        <v>0</v>
      </c>
      <c r="N131" s="928">
        <f>'Продан Є.О.'!P22</f>
        <v>0</v>
      </c>
      <c r="O131" s="928">
        <f>'Продан Є.О.'!Q22</f>
        <v>0</v>
      </c>
      <c r="P131" s="928">
        <f>'Продан Є.О.'!R22</f>
        <v>0</v>
      </c>
      <c r="Q131" s="928">
        <f>'Продан Є.О.'!S22</f>
        <v>0</v>
      </c>
      <c r="R131" s="928">
        <f>'Продан Є.О.'!T22</f>
        <v>0</v>
      </c>
      <c r="S131" s="928">
        <f>'Продан Є.О.'!U22</f>
        <v>7</v>
      </c>
      <c r="T131" s="928">
        <f>'Продан Є.О.'!V22</f>
        <v>0</v>
      </c>
      <c r="U131" s="928">
        <f>'Продан Є.О.'!W22</f>
        <v>0</v>
      </c>
      <c r="V131" s="928">
        <f>'Продан Є.О.'!X22</f>
        <v>0</v>
      </c>
      <c r="W131" s="935">
        <f>'Продан Є.О.'!Y22</f>
        <v>0</v>
      </c>
      <c r="X131" s="972">
        <f t="shared" si="39"/>
        <v>87</v>
      </c>
    </row>
    <row r="132" spans="1:24" s="46" customFormat="1" ht="14.1" customHeight="1" thickBot="1" x14ac:dyDescent="0.4">
      <c r="A132" s="4033"/>
      <c r="B132" s="4036"/>
      <c r="C132" s="4039"/>
      <c r="D132" s="1427">
        <v>1</v>
      </c>
      <c r="E132" s="288" t="s">
        <v>62</v>
      </c>
      <c r="F132" s="1649"/>
      <c r="G132" s="1649"/>
      <c r="H132" s="57"/>
      <c r="I132" s="929">
        <f>'Продан Є.О.'!K44</f>
        <v>0</v>
      </c>
      <c r="J132" s="934">
        <f>'Продан Є.О.'!L44</f>
        <v>128</v>
      </c>
      <c r="K132" s="934">
        <f>'Продан Є.О.'!M44</f>
        <v>0</v>
      </c>
      <c r="L132" s="934">
        <f>'Продан Є.О.'!N44</f>
        <v>0</v>
      </c>
      <c r="M132" s="934">
        <f>'Продан Є.О.'!O44</f>
        <v>0</v>
      </c>
      <c r="N132" s="934">
        <f>'Продан Є.О.'!P44</f>
        <v>0</v>
      </c>
      <c r="O132" s="934">
        <f>'Продан Є.О.'!Q44</f>
        <v>0</v>
      </c>
      <c r="P132" s="934">
        <f>'Продан Є.О.'!R44</f>
        <v>0</v>
      </c>
      <c r="Q132" s="934">
        <f>'Продан Є.О.'!S44</f>
        <v>0</v>
      </c>
      <c r="R132" s="934">
        <f>'Продан Є.О.'!T44</f>
        <v>0</v>
      </c>
      <c r="S132" s="934">
        <f>'Продан Є.О.'!U44</f>
        <v>2</v>
      </c>
      <c r="T132" s="934">
        <f>'Продан Є.О.'!V44</f>
        <v>0</v>
      </c>
      <c r="U132" s="934">
        <f>'Продан Є.О.'!W44</f>
        <v>54</v>
      </c>
      <c r="V132" s="934">
        <f>'Продан Є.О.'!X44</f>
        <v>0</v>
      </c>
      <c r="W132" s="936">
        <f>'Продан Є.О.'!Y44</f>
        <v>0</v>
      </c>
      <c r="X132" s="132">
        <f t="shared" si="39"/>
        <v>184</v>
      </c>
    </row>
    <row r="133" spans="1:24" s="46" customFormat="1" ht="14.1" customHeight="1" thickBot="1" x14ac:dyDescent="0.4">
      <c r="A133" s="4034"/>
      <c r="B133" s="4037"/>
      <c r="C133" s="4040"/>
      <c r="D133" s="1587"/>
      <c r="E133" s="1425" t="s">
        <v>43</v>
      </c>
      <c r="F133" s="894"/>
      <c r="G133" s="894"/>
      <c r="H133" s="327"/>
      <c r="I133" s="1420">
        <f>SUM(I131:I132)</f>
        <v>0</v>
      </c>
      <c r="J133" s="1421">
        <f t="shared" ref="J133:W133" si="53">SUM(J131:J132)</f>
        <v>208</v>
      </c>
      <c r="K133" s="1421">
        <f t="shared" si="53"/>
        <v>0</v>
      </c>
      <c r="L133" s="1421">
        <f t="shared" si="53"/>
        <v>0</v>
      </c>
      <c r="M133" s="1421">
        <f t="shared" si="53"/>
        <v>0</v>
      </c>
      <c r="N133" s="1421">
        <f t="shared" si="53"/>
        <v>0</v>
      </c>
      <c r="O133" s="1421">
        <f t="shared" si="53"/>
        <v>0</v>
      </c>
      <c r="P133" s="1421">
        <f t="shared" si="53"/>
        <v>0</v>
      </c>
      <c r="Q133" s="1421">
        <f t="shared" si="53"/>
        <v>0</v>
      </c>
      <c r="R133" s="1421">
        <f t="shared" si="53"/>
        <v>0</v>
      </c>
      <c r="S133" s="1421">
        <f t="shared" si="53"/>
        <v>9</v>
      </c>
      <c r="T133" s="1421">
        <f t="shared" si="53"/>
        <v>0</v>
      </c>
      <c r="U133" s="1421">
        <f t="shared" si="53"/>
        <v>54</v>
      </c>
      <c r="V133" s="1421">
        <f t="shared" si="53"/>
        <v>0</v>
      </c>
      <c r="W133" s="1422">
        <f t="shared" si="53"/>
        <v>0</v>
      </c>
      <c r="X133" s="132">
        <f t="shared" si="39"/>
        <v>271</v>
      </c>
    </row>
    <row r="134" spans="1:24" s="46" customFormat="1" ht="14.1" hidden="1" customHeight="1" thickBot="1" x14ac:dyDescent="0.4">
      <c r="A134" s="4041">
        <v>31</v>
      </c>
      <c r="B134" s="4044" t="s">
        <v>294</v>
      </c>
      <c r="C134" s="4047" t="s">
        <v>316</v>
      </c>
      <c r="E134" s="53" t="s">
        <v>60</v>
      </c>
      <c r="F134" s="1648"/>
      <c r="G134" s="1648"/>
      <c r="H134" s="54"/>
      <c r="I134" s="927"/>
      <c r="J134" s="928"/>
      <c r="K134" s="928"/>
      <c r="L134" s="928"/>
      <c r="M134" s="928"/>
      <c r="N134" s="928"/>
      <c r="O134" s="928"/>
      <c r="P134" s="928"/>
      <c r="Q134" s="928"/>
      <c r="R134" s="928"/>
      <c r="S134" s="928"/>
      <c r="T134" s="928"/>
      <c r="U134" s="928"/>
      <c r="V134" s="928"/>
      <c r="W134" s="935"/>
      <c r="X134" s="132"/>
    </row>
    <row r="135" spans="1:24" s="46" customFormat="1" ht="14.1" hidden="1" customHeight="1" thickBot="1" x14ac:dyDescent="0.4">
      <c r="A135" s="4042"/>
      <c r="B135" s="4045"/>
      <c r="C135" s="4039"/>
      <c r="D135" s="1576">
        <v>0.5</v>
      </c>
      <c r="E135" s="56" t="s">
        <v>62</v>
      </c>
      <c r="F135" s="1649"/>
      <c r="G135" s="1649"/>
      <c r="H135" s="57"/>
      <c r="I135" s="929" t="e">
        <f>#REF!</f>
        <v>#REF!</v>
      </c>
      <c r="J135" s="934" t="e">
        <f>#REF!</f>
        <v>#REF!</v>
      </c>
      <c r="K135" s="934" t="e">
        <f>#REF!</f>
        <v>#REF!</v>
      </c>
      <c r="L135" s="934" t="e">
        <f>#REF!</f>
        <v>#REF!</v>
      </c>
      <c r="M135" s="934" t="e">
        <f>#REF!</f>
        <v>#REF!</v>
      </c>
      <c r="N135" s="934" t="e">
        <f>#REF!</f>
        <v>#REF!</v>
      </c>
      <c r="O135" s="934" t="e">
        <f>#REF!</f>
        <v>#REF!</v>
      </c>
      <c r="P135" s="934" t="e">
        <f>#REF!</f>
        <v>#REF!</v>
      </c>
      <c r="Q135" s="934" t="e">
        <f>#REF!</f>
        <v>#REF!</v>
      </c>
      <c r="R135" s="934" t="e">
        <f>#REF!</f>
        <v>#REF!</v>
      </c>
      <c r="S135" s="934" t="e">
        <f>#REF!</f>
        <v>#REF!</v>
      </c>
      <c r="T135" s="934" t="e">
        <f>#REF!</f>
        <v>#REF!</v>
      </c>
      <c r="U135" s="934" t="e">
        <f>#REF!</f>
        <v>#REF!</v>
      </c>
      <c r="V135" s="934" t="e">
        <f>#REF!</f>
        <v>#REF!</v>
      </c>
      <c r="W135" s="936" t="e">
        <f>#REF!</f>
        <v>#REF!</v>
      </c>
      <c r="X135" s="132" t="e">
        <f t="shared" si="39"/>
        <v>#REF!</v>
      </c>
    </row>
    <row r="136" spans="1:24" s="46" customFormat="1" ht="14.1" hidden="1" customHeight="1" thickBot="1" x14ac:dyDescent="0.4">
      <c r="A136" s="4043"/>
      <c r="B136" s="4046"/>
      <c r="C136" s="4040"/>
      <c r="D136" s="1576"/>
      <c r="E136" s="1634" t="s">
        <v>43</v>
      </c>
      <c r="F136" s="1650"/>
      <c r="G136" s="1650"/>
      <c r="H136" s="58"/>
      <c r="I136" s="1420" t="e">
        <f>I134+I135</f>
        <v>#REF!</v>
      </c>
      <c r="J136" s="1421" t="e">
        <f t="shared" ref="J136:W136" si="54">J134+J135</f>
        <v>#REF!</v>
      </c>
      <c r="K136" s="1421" t="e">
        <f t="shared" si="54"/>
        <v>#REF!</v>
      </c>
      <c r="L136" s="1421" t="e">
        <f t="shared" si="54"/>
        <v>#REF!</v>
      </c>
      <c r="M136" s="1421" t="e">
        <f t="shared" si="54"/>
        <v>#REF!</v>
      </c>
      <c r="N136" s="1421" t="e">
        <f t="shared" si="54"/>
        <v>#REF!</v>
      </c>
      <c r="O136" s="1421" t="e">
        <f t="shared" si="54"/>
        <v>#REF!</v>
      </c>
      <c r="P136" s="1421" t="e">
        <f t="shared" si="54"/>
        <v>#REF!</v>
      </c>
      <c r="Q136" s="1421" t="e">
        <f t="shared" si="54"/>
        <v>#REF!</v>
      </c>
      <c r="R136" s="1421" t="e">
        <f t="shared" si="54"/>
        <v>#REF!</v>
      </c>
      <c r="S136" s="1421" t="e">
        <f t="shared" si="54"/>
        <v>#REF!</v>
      </c>
      <c r="T136" s="1421" t="e">
        <f t="shared" si="54"/>
        <v>#REF!</v>
      </c>
      <c r="U136" s="1421" t="e">
        <f t="shared" si="54"/>
        <v>#REF!</v>
      </c>
      <c r="V136" s="1421" t="e">
        <f t="shared" si="54"/>
        <v>#REF!</v>
      </c>
      <c r="W136" s="1422" t="e">
        <f t="shared" si="54"/>
        <v>#REF!</v>
      </c>
      <c r="X136" s="132" t="e">
        <f t="shared" si="39"/>
        <v>#REF!</v>
      </c>
    </row>
    <row r="137" spans="1:24" s="46" customFormat="1" ht="14.1" customHeight="1" thickBot="1" x14ac:dyDescent="0.4">
      <c r="A137" s="4012">
        <v>32</v>
      </c>
      <c r="B137" s="4015" t="s">
        <v>309</v>
      </c>
      <c r="C137" s="4018" t="s">
        <v>317</v>
      </c>
      <c r="D137" s="4021">
        <v>0.5</v>
      </c>
      <c r="E137" s="672" t="s">
        <v>60</v>
      </c>
      <c r="F137" s="1560"/>
      <c r="G137" s="1560"/>
      <c r="H137" s="1561"/>
      <c r="I137" s="927">
        <f>'Кваша Андр'!K27</f>
        <v>0</v>
      </c>
      <c r="J137" s="927">
        <f>'Кваша Андр'!L27</f>
        <v>148</v>
      </c>
      <c r="K137" s="927">
        <f>'Кваша Андр'!M27</f>
        <v>0</v>
      </c>
      <c r="L137" s="927">
        <f>'Кваша Андр'!N27</f>
        <v>0</v>
      </c>
      <c r="M137" s="927">
        <f>'Кваша Андр'!O27</f>
        <v>0</v>
      </c>
      <c r="N137" s="927">
        <f>'Кваша Андр'!P27</f>
        <v>0</v>
      </c>
      <c r="O137" s="927">
        <f>'Кваша Андр'!Q27</f>
        <v>0</v>
      </c>
      <c r="P137" s="927">
        <f>'Кваша Андр'!R27</f>
        <v>0</v>
      </c>
      <c r="Q137" s="927">
        <f>'Кваша Андр'!S27</f>
        <v>0</v>
      </c>
      <c r="R137" s="927">
        <f>'Кваша Андр'!T27</f>
        <v>0</v>
      </c>
      <c r="S137" s="927">
        <f>'Кваша Андр'!U27</f>
        <v>7</v>
      </c>
      <c r="T137" s="927">
        <f>'Кваша Андр'!V27</f>
        <v>0</v>
      </c>
      <c r="U137" s="927">
        <f>'Кваша Андр'!W27</f>
        <v>0</v>
      </c>
      <c r="V137" s="927">
        <f>'Кваша Андр'!X27</f>
        <v>0</v>
      </c>
      <c r="W137" s="927">
        <f>'Кваша Андр'!Y27</f>
        <v>0</v>
      </c>
      <c r="X137" s="878">
        <f t="shared" si="39"/>
        <v>155</v>
      </c>
    </row>
    <row r="138" spans="1:24" s="46" customFormat="1" ht="14.1" customHeight="1" thickBot="1" x14ac:dyDescent="0.4">
      <c r="A138" s="4013"/>
      <c r="B138" s="4016"/>
      <c r="C138" s="4019"/>
      <c r="D138" s="4021"/>
      <c r="E138" s="107" t="s">
        <v>62</v>
      </c>
      <c r="F138" s="1076"/>
      <c r="G138" s="1076"/>
      <c r="H138" s="1077"/>
      <c r="I138" s="929">
        <f>'Кваша Андр'!K50</f>
        <v>0</v>
      </c>
      <c r="J138" s="934">
        <f>'Кваша Андр'!L50</f>
        <v>84</v>
      </c>
      <c r="K138" s="934">
        <f>'Кваша Андр'!M50</f>
        <v>0</v>
      </c>
      <c r="L138" s="934">
        <f>'Кваша Андр'!N50</f>
        <v>0</v>
      </c>
      <c r="M138" s="934">
        <f>'Кваша Андр'!O50</f>
        <v>0</v>
      </c>
      <c r="N138" s="934">
        <f>'Кваша Андр'!P50</f>
        <v>0</v>
      </c>
      <c r="O138" s="934">
        <f>'Кваша Андр'!Q50</f>
        <v>0</v>
      </c>
      <c r="P138" s="934">
        <f>'Кваша Андр'!R50</f>
        <v>0</v>
      </c>
      <c r="Q138" s="934">
        <f>'Кваша Андр'!S50</f>
        <v>0</v>
      </c>
      <c r="R138" s="934">
        <f>'Кваша Андр'!T50</f>
        <v>0</v>
      </c>
      <c r="S138" s="934">
        <f>'Кваша Андр'!U50</f>
        <v>8</v>
      </c>
      <c r="T138" s="934">
        <f>'Кваша Андр'!V50</f>
        <v>0</v>
      </c>
      <c r="U138" s="934">
        <f>'Кваша Андр'!W50</f>
        <v>39</v>
      </c>
      <c r="V138" s="934">
        <f>'Кваша Андр'!X50</f>
        <v>0</v>
      </c>
      <c r="W138" s="936">
        <f>'Кваша Андр'!Y50</f>
        <v>0</v>
      </c>
      <c r="X138" s="132">
        <f t="shared" si="39"/>
        <v>131</v>
      </c>
    </row>
    <row r="139" spans="1:24" s="46" customFormat="1" ht="14.1" customHeight="1" thickBot="1" x14ac:dyDescent="0.4">
      <c r="A139" s="4014"/>
      <c r="B139" s="4017"/>
      <c r="C139" s="4020"/>
      <c r="D139" s="4022"/>
      <c r="E139" s="108" t="s">
        <v>43</v>
      </c>
      <c r="F139" s="1562"/>
      <c r="G139" s="1562"/>
      <c r="H139" s="1563"/>
      <c r="I139" s="930">
        <f>SUM(I137:I138)</f>
        <v>0</v>
      </c>
      <c r="J139" s="1531">
        <f t="shared" ref="J139:W139" si="55">SUM(J137:J138)</f>
        <v>232</v>
      </c>
      <c r="K139" s="1531">
        <f t="shared" si="55"/>
        <v>0</v>
      </c>
      <c r="L139" s="1531">
        <f t="shared" si="55"/>
        <v>0</v>
      </c>
      <c r="M139" s="1531">
        <f t="shared" si="55"/>
        <v>0</v>
      </c>
      <c r="N139" s="1531">
        <f t="shared" si="55"/>
        <v>0</v>
      </c>
      <c r="O139" s="1531">
        <f t="shared" si="55"/>
        <v>0</v>
      </c>
      <c r="P139" s="1531">
        <f t="shared" si="55"/>
        <v>0</v>
      </c>
      <c r="Q139" s="1531">
        <f t="shared" si="55"/>
        <v>0</v>
      </c>
      <c r="R139" s="1531">
        <f t="shared" si="55"/>
        <v>0</v>
      </c>
      <c r="S139" s="1531">
        <f t="shared" si="55"/>
        <v>15</v>
      </c>
      <c r="T139" s="1531">
        <f t="shared" si="55"/>
        <v>0</v>
      </c>
      <c r="U139" s="1531">
        <f t="shared" si="55"/>
        <v>39</v>
      </c>
      <c r="V139" s="1531">
        <f t="shared" si="55"/>
        <v>0</v>
      </c>
      <c r="W139" s="1532">
        <f t="shared" si="55"/>
        <v>0</v>
      </c>
      <c r="X139" s="132">
        <f t="shared" si="39"/>
        <v>286</v>
      </c>
    </row>
    <row r="140" spans="1:24" s="46" customFormat="1" ht="14.1" customHeight="1" thickBot="1" x14ac:dyDescent="0.4">
      <c r="A140" s="1631"/>
      <c r="B140" s="4023" t="s">
        <v>282</v>
      </c>
      <c r="C140" s="4026" t="s">
        <v>229</v>
      </c>
      <c r="D140" s="4029">
        <v>0.5</v>
      </c>
      <c r="E140" s="1393" t="s">
        <v>60</v>
      </c>
      <c r="F140" s="1640"/>
      <c r="G140" s="1640"/>
      <c r="H140" s="1423"/>
      <c r="I140" s="725">
        <f>'Ходатаев А)'!K27</f>
        <v>0</v>
      </c>
      <c r="J140" s="720">
        <f>'Ходатаев А)'!L27</f>
        <v>128</v>
      </c>
      <c r="K140" s="720">
        <f>'Ходатаев А)'!M27</f>
        <v>0</v>
      </c>
      <c r="L140" s="720">
        <f>'Ходатаев А)'!N27</f>
        <v>0</v>
      </c>
      <c r="M140" s="720">
        <f>'Ходатаев А)'!O27</f>
        <v>0</v>
      </c>
      <c r="N140" s="720">
        <f>'Ходатаев А)'!P27</f>
        <v>0</v>
      </c>
      <c r="O140" s="720">
        <f>'Ходатаев А)'!Q27</f>
        <v>0</v>
      </c>
      <c r="P140" s="720">
        <f>'Ходатаев А)'!R27</f>
        <v>0</v>
      </c>
      <c r="Q140" s="720">
        <f>'Ходатаев А)'!S27</f>
        <v>0</v>
      </c>
      <c r="R140" s="720">
        <f>'Ходатаев А)'!T27</f>
        <v>0</v>
      </c>
      <c r="S140" s="720">
        <f>'Ходатаев А)'!U27</f>
        <v>9</v>
      </c>
      <c r="T140" s="720">
        <f>'Ходатаев А)'!V27</f>
        <v>0</v>
      </c>
      <c r="U140" s="720">
        <f>'Ходатаев А)'!W27</f>
        <v>0</v>
      </c>
      <c r="V140" s="720">
        <f>'Ходатаев А)'!X27</f>
        <v>0</v>
      </c>
      <c r="W140" s="907">
        <f>'Ходатаев А)'!Y27</f>
        <v>0</v>
      </c>
      <c r="X140" s="132">
        <f>SUM(I140:W140)</f>
        <v>137</v>
      </c>
    </row>
    <row r="141" spans="1:24" s="46" customFormat="1" ht="14.1" customHeight="1" thickBot="1" x14ac:dyDescent="0.4">
      <c r="A141" s="1632">
        <v>33</v>
      </c>
      <c r="B141" s="4024"/>
      <c r="C141" s="4027"/>
      <c r="D141" s="4030"/>
      <c r="E141" s="84" t="s">
        <v>62</v>
      </c>
      <c r="F141" s="1638"/>
      <c r="G141" s="1638"/>
      <c r="H141" s="47"/>
      <c r="I141" s="48">
        <f>'Ходатаев А)'!K45</f>
        <v>0</v>
      </c>
      <c r="J141" s="49">
        <f>'Ходатаев А)'!L45</f>
        <v>120</v>
      </c>
      <c r="K141" s="49">
        <f>'Ходатаев А)'!M45</f>
        <v>0</v>
      </c>
      <c r="L141" s="49">
        <f>'Ходатаев А)'!N45</f>
        <v>0</v>
      </c>
      <c r="M141" s="49">
        <f>'Ходатаев А)'!O45</f>
        <v>0</v>
      </c>
      <c r="N141" s="49">
        <f>'Ходатаев А)'!P45</f>
        <v>0</v>
      </c>
      <c r="O141" s="49">
        <f>'Ходатаев А)'!Q45</f>
        <v>0</v>
      </c>
      <c r="P141" s="49">
        <f>'Ходатаев А)'!R45</f>
        <v>0</v>
      </c>
      <c r="Q141" s="49">
        <f>'Ходатаев А)'!S45</f>
        <v>0</v>
      </c>
      <c r="R141" s="49">
        <f>'Ходатаев А)'!T45</f>
        <v>0</v>
      </c>
      <c r="S141" s="49">
        <f>'Ходатаев А)'!U45</f>
        <v>10</v>
      </c>
      <c r="T141" s="49">
        <f>'Ходатаев А)'!V45</f>
        <v>0</v>
      </c>
      <c r="U141" s="49">
        <f>'Ходатаев А)'!W45</f>
        <v>30</v>
      </c>
      <c r="V141" s="49">
        <f>'Ходатаев А)'!X45</f>
        <v>0</v>
      </c>
      <c r="W141" s="900">
        <f>'Ходатаев А)'!Y45</f>
        <v>0</v>
      </c>
      <c r="X141" s="132">
        <f>SUM(I141:W141)</f>
        <v>160</v>
      </c>
    </row>
    <row r="142" spans="1:24" s="46" customFormat="1" ht="14.1" customHeight="1" thickBot="1" x14ac:dyDescent="0.4">
      <c r="A142" s="1633"/>
      <c r="B142" s="4025"/>
      <c r="C142" s="4028"/>
      <c r="D142" s="4031"/>
      <c r="E142" s="88" t="s">
        <v>43</v>
      </c>
      <c r="F142" s="1639"/>
      <c r="G142" s="1639"/>
      <c r="H142" s="50"/>
      <c r="I142" s="51">
        <f>SUM(I140:I141)</f>
        <v>0</v>
      </c>
      <c r="J142" s="52">
        <f t="shared" ref="J142:W142" si="56">SUM(J140:J141)</f>
        <v>248</v>
      </c>
      <c r="K142" s="52">
        <f t="shared" si="56"/>
        <v>0</v>
      </c>
      <c r="L142" s="52">
        <f t="shared" si="56"/>
        <v>0</v>
      </c>
      <c r="M142" s="52">
        <f t="shared" si="56"/>
        <v>0</v>
      </c>
      <c r="N142" s="52">
        <f t="shared" si="56"/>
        <v>0</v>
      </c>
      <c r="O142" s="52">
        <f t="shared" si="56"/>
        <v>0</v>
      </c>
      <c r="P142" s="52">
        <f t="shared" si="56"/>
        <v>0</v>
      </c>
      <c r="Q142" s="52">
        <f t="shared" si="56"/>
        <v>0</v>
      </c>
      <c r="R142" s="52">
        <f t="shared" si="56"/>
        <v>0</v>
      </c>
      <c r="S142" s="52">
        <f t="shared" si="56"/>
        <v>19</v>
      </c>
      <c r="T142" s="52">
        <f t="shared" si="56"/>
        <v>0</v>
      </c>
      <c r="U142" s="52">
        <f t="shared" si="56"/>
        <v>30</v>
      </c>
      <c r="V142" s="52">
        <f t="shared" si="56"/>
        <v>0</v>
      </c>
      <c r="W142" s="905">
        <f t="shared" si="56"/>
        <v>0</v>
      </c>
      <c r="X142" s="132">
        <f>SUM(I142:W142)</f>
        <v>297</v>
      </c>
    </row>
    <row r="143" spans="1:24" s="55" customFormat="1" ht="14.1" hidden="1" customHeight="1" x14ac:dyDescent="0.35">
      <c r="A143" s="3997"/>
      <c r="B143" s="4000" t="s">
        <v>120</v>
      </c>
      <c r="C143" s="4003"/>
      <c r="D143" s="1646"/>
      <c r="E143" s="693" t="s">
        <v>60</v>
      </c>
      <c r="F143" s="1648"/>
      <c r="G143" s="1648"/>
      <c r="H143" s="54"/>
      <c r="I143" s="185" t="e">
        <f>I125+I128+I131+I140+I137+I134</f>
        <v>#REF!</v>
      </c>
      <c r="J143" s="185" t="e">
        <f t="shared" ref="J143:W144" si="57">J125+J128+J131+J140+J137+J134</f>
        <v>#REF!</v>
      </c>
      <c r="K143" s="185" t="e">
        <f t="shared" si="57"/>
        <v>#REF!</v>
      </c>
      <c r="L143" s="185" t="e">
        <f t="shared" si="57"/>
        <v>#REF!</v>
      </c>
      <c r="M143" s="185" t="e">
        <f t="shared" si="57"/>
        <v>#REF!</v>
      </c>
      <c r="N143" s="185" t="e">
        <f t="shared" si="57"/>
        <v>#REF!</v>
      </c>
      <c r="O143" s="185" t="e">
        <f t="shared" si="57"/>
        <v>#REF!</v>
      </c>
      <c r="P143" s="185" t="e">
        <f t="shared" si="57"/>
        <v>#REF!</v>
      </c>
      <c r="Q143" s="185" t="e">
        <f t="shared" si="57"/>
        <v>#REF!</v>
      </c>
      <c r="R143" s="185" t="e">
        <f t="shared" si="57"/>
        <v>#REF!</v>
      </c>
      <c r="S143" s="185" t="e">
        <f t="shared" si="57"/>
        <v>#REF!</v>
      </c>
      <c r="T143" s="185" t="e">
        <f t="shared" si="57"/>
        <v>#REF!</v>
      </c>
      <c r="U143" s="185" t="e">
        <f t="shared" si="57"/>
        <v>#REF!</v>
      </c>
      <c r="V143" s="185" t="e">
        <f t="shared" si="57"/>
        <v>#REF!</v>
      </c>
      <c r="W143" s="185" t="e">
        <f t="shared" si="57"/>
        <v>#REF!</v>
      </c>
      <c r="X143" s="132" t="e">
        <f>SUM(I143:W143)</f>
        <v>#REF!</v>
      </c>
    </row>
    <row r="144" spans="1:24" s="55" customFormat="1" ht="14.1" hidden="1" customHeight="1" x14ac:dyDescent="0.35">
      <c r="A144" s="3998"/>
      <c r="B144" s="4001"/>
      <c r="C144" s="4004"/>
      <c r="D144" s="1324"/>
      <c r="E144" s="288" t="s">
        <v>62</v>
      </c>
      <c r="F144" s="1649"/>
      <c r="G144" s="1649"/>
      <c r="H144" s="57"/>
      <c r="I144" s="422" t="e">
        <f>I126+I129+I132+I141+I138+I135</f>
        <v>#REF!</v>
      </c>
      <c r="J144" s="422" t="e">
        <f t="shared" si="57"/>
        <v>#REF!</v>
      </c>
      <c r="K144" s="422" t="e">
        <f t="shared" si="57"/>
        <v>#REF!</v>
      </c>
      <c r="L144" s="422" t="e">
        <f t="shared" si="57"/>
        <v>#REF!</v>
      </c>
      <c r="M144" s="422" t="e">
        <f t="shared" si="57"/>
        <v>#REF!</v>
      </c>
      <c r="N144" s="422" t="e">
        <f t="shared" si="57"/>
        <v>#REF!</v>
      </c>
      <c r="O144" s="422" t="e">
        <f t="shared" si="57"/>
        <v>#REF!</v>
      </c>
      <c r="P144" s="422" t="e">
        <f t="shared" si="57"/>
        <v>#REF!</v>
      </c>
      <c r="Q144" s="422" t="e">
        <f t="shared" si="57"/>
        <v>#REF!</v>
      </c>
      <c r="R144" s="422" t="e">
        <f t="shared" si="57"/>
        <v>#REF!</v>
      </c>
      <c r="S144" s="422" t="e">
        <f t="shared" si="57"/>
        <v>#REF!</v>
      </c>
      <c r="T144" s="422" t="e">
        <f t="shared" si="57"/>
        <v>#REF!</v>
      </c>
      <c r="U144" s="422" t="e">
        <f t="shared" si="57"/>
        <v>#REF!</v>
      </c>
      <c r="V144" s="422" t="e">
        <f t="shared" si="57"/>
        <v>#REF!</v>
      </c>
      <c r="W144" s="422" t="e">
        <f t="shared" si="57"/>
        <v>#REF!</v>
      </c>
      <c r="X144" s="879" t="e">
        <f t="shared" ref="X144:X152" si="58">SUM(I144:W144)</f>
        <v>#REF!</v>
      </c>
    </row>
    <row r="145" spans="1:29" s="55" customFormat="1" ht="14.1" hidden="1" customHeight="1" thickBot="1" x14ac:dyDescent="0.4">
      <c r="A145" s="3999"/>
      <c r="B145" s="4002"/>
      <c r="C145" s="4005"/>
      <c r="D145" s="1324"/>
      <c r="E145" s="289" t="s">
        <v>43</v>
      </c>
      <c r="F145" s="1650"/>
      <c r="G145" s="1650"/>
      <c r="H145" s="58"/>
      <c r="I145" s="59" t="e">
        <f>I143+I144</f>
        <v>#REF!</v>
      </c>
      <c r="J145" s="59" t="e">
        <f t="shared" ref="J145:X145" si="59">J143+J144</f>
        <v>#REF!</v>
      </c>
      <c r="K145" s="59" t="e">
        <f t="shared" si="59"/>
        <v>#REF!</v>
      </c>
      <c r="L145" s="59" t="e">
        <f t="shared" si="59"/>
        <v>#REF!</v>
      </c>
      <c r="M145" s="59" t="e">
        <f t="shared" si="59"/>
        <v>#REF!</v>
      </c>
      <c r="N145" s="59" t="e">
        <f t="shared" si="59"/>
        <v>#REF!</v>
      </c>
      <c r="O145" s="59" t="e">
        <f t="shared" si="59"/>
        <v>#REF!</v>
      </c>
      <c r="P145" s="59" t="e">
        <f t="shared" si="59"/>
        <v>#REF!</v>
      </c>
      <c r="Q145" s="59" t="e">
        <f t="shared" si="59"/>
        <v>#REF!</v>
      </c>
      <c r="R145" s="59" t="e">
        <f t="shared" si="59"/>
        <v>#REF!</v>
      </c>
      <c r="S145" s="59" t="e">
        <f t="shared" si="59"/>
        <v>#REF!</v>
      </c>
      <c r="T145" s="59" t="e">
        <f t="shared" si="59"/>
        <v>#REF!</v>
      </c>
      <c r="U145" s="59" t="e">
        <f t="shared" si="59"/>
        <v>#REF!</v>
      </c>
      <c r="V145" s="59" t="e">
        <f t="shared" si="59"/>
        <v>#REF!</v>
      </c>
      <c r="W145" s="101" t="e">
        <f t="shared" si="59"/>
        <v>#REF!</v>
      </c>
      <c r="X145" s="878" t="e">
        <f t="shared" si="59"/>
        <v>#REF!</v>
      </c>
    </row>
    <row r="146" spans="1:29" s="55" customFormat="1" ht="14.1" hidden="1" customHeight="1" x14ac:dyDescent="0.35">
      <c r="A146" s="1642"/>
      <c r="B146" s="1325"/>
      <c r="C146" s="1326"/>
      <c r="D146" s="1636"/>
      <c r="E146" s="1327"/>
      <c r="F146" s="1076"/>
      <c r="G146" s="1076"/>
      <c r="H146" s="1077"/>
      <c r="I146" s="1328"/>
      <c r="J146" s="1328"/>
      <c r="K146" s="1328"/>
      <c r="L146" s="1328"/>
      <c r="M146" s="1328"/>
      <c r="N146" s="1328"/>
      <c r="O146" s="1328"/>
      <c r="P146" s="1328"/>
      <c r="Q146" s="1328"/>
      <c r="R146" s="1328"/>
      <c r="S146" s="1328"/>
      <c r="T146" s="1328"/>
      <c r="U146" s="1328"/>
      <c r="V146" s="1328"/>
      <c r="W146" s="1329"/>
      <c r="X146" s="1101"/>
    </row>
    <row r="147" spans="1:29" s="55" customFormat="1" ht="14.1" hidden="1" customHeight="1" thickBot="1" x14ac:dyDescent="0.4">
      <c r="A147" s="1642"/>
      <c r="B147" s="1325"/>
      <c r="C147" s="1326"/>
      <c r="D147" s="1636"/>
      <c r="E147" s="1327"/>
      <c r="F147" s="1076"/>
      <c r="G147" s="1076"/>
      <c r="H147" s="1077"/>
      <c r="I147" s="1328"/>
      <c r="J147" s="1328"/>
      <c r="K147" s="1328"/>
      <c r="L147" s="1328"/>
      <c r="M147" s="1328"/>
      <c r="N147" s="1328"/>
      <c r="O147" s="1328"/>
      <c r="P147" s="1328"/>
      <c r="Q147" s="1328"/>
      <c r="R147" s="1328"/>
      <c r="S147" s="1328"/>
      <c r="T147" s="1328"/>
      <c r="U147" s="1328"/>
      <c r="V147" s="1328"/>
      <c r="W147" s="1329"/>
      <c r="X147" s="1101"/>
    </row>
    <row r="148" spans="1:29" s="60" customFormat="1" ht="14.1" customHeight="1" x14ac:dyDescent="0.35">
      <c r="A148" s="4006"/>
      <c r="B148" s="4008" t="s">
        <v>47</v>
      </c>
      <c r="C148" s="4010"/>
      <c r="D148" s="1324"/>
      <c r="E148" s="693" t="s">
        <v>60</v>
      </c>
      <c r="F148" s="1648"/>
      <c r="G148" s="1648"/>
      <c r="H148" s="54"/>
      <c r="I148" s="1550" t="e">
        <f>I8+I14+I17+I23+I26+I29+I38+I41+I44+I47+I50+I53+I59+I62+I65+I68+I71+I74+I77+I80+I86+I92+I98+I101+I110+I113+I119+I125+I128+I131+I140+I104+I134+I83+I137+I116</f>
        <v>#REF!</v>
      </c>
      <c r="J148" s="1550" t="e">
        <f t="shared" ref="J148:W148" si="60">J8+J14+J17+J23+J26+J29+J38+J41+J44+J47+J50+J53+J59+J62+J65+J68+J71+J74+J77+J80+J86+J92+J98+J101+J110+J113+J119+J125+J128+J131+J140+J104+J134+J83+J137+J116</f>
        <v>#REF!</v>
      </c>
      <c r="K148" s="1550" t="e">
        <f t="shared" si="60"/>
        <v>#REF!</v>
      </c>
      <c r="L148" s="1550" t="e">
        <f t="shared" si="60"/>
        <v>#REF!</v>
      </c>
      <c r="M148" s="1550" t="e">
        <f t="shared" si="60"/>
        <v>#REF!</v>
      </c>
      <c r="N148" s="1550" t="e">
        <f t="shared" si="60"/>
        <v>#REF!</v>
      </c>
      <c r="O148" s="1550" t="e">
        <f t="shared" si="60"/>
        <v>#REF!</v>
      </c>
      <c r="P148" s="1550" t="e">
        <f t="shared" si="60"/>
        <v>#REF!</v>
      </c>
      <c r="Q148" s="1550" t="e">
        <f t="shared" si="60"/>
        <v>#REF!</v>
      </c>
      <c r="R148" s="1550" t="e">
        <f t="shared" si="60"/>
        <v>#REF!</v>
      </c>
      <c r="S148" s="1550" t="e">
        <f t="shared" si="60"/>
        <v>#REF!</v>
      </c>
      <c r="T148" s="1550" t="e">
        <f t="shared" si="60"/>
        <v>#REF!</v>
      </c>
      <c r="U148" s="1550" t="e">
        <f t="shared" si="60"/>
        <v>#REF!</v>
      </c>
      <c r="V148" s="1550" t="e">
        <f t="shared" si="60"/>
        <v>#REF!</v>
      </c>
      <c r="W148" s="1550" t="e">
        <f t="shared" si="60"/>
        <v>#REF!</v>
      </c>
      <c r="X148" s="1551" t="e">
        <f t="shared" si="58"/>
        <v>#REF!</v>
      </c>
    </row>
    <row r="149" spans="1:29" s="60" customFormat="1" ht="14.1" customHeight="1" x14ac:dyDescent="0.35">
      <c r="A149" s="3997"/>
      <c r="B149" s="4000"/>
      <c r="C149" s="4003"/>
      <c r="D149" s="1324"/>
      <c r="E149" s="3991" t="s">
        <v>243</v>
      </c>
      <c r="F149" s="3991"/>
      <c r="G149" s="3991"/>
      <c r="H149" s="3991"/>
      <c r="I149" s="1552">
        <v>1199</v>
      </c>
      <c r="J149" s="1549">
        <v>2594</v>
      </c>
      <c r="K149" s="1549">
        <v>0</v>
      </c>
      <c r="L149" s="1549">
        <v>536</v>
      </c>
      <c r="M149" s="1549">
        <v>84</v>
      </c>
      <c r="N149" s="1549">
        <v>35</v>
      </c>
      <c r="O149" s="1549">
        <v>972</v>
      </c>
      <c r="P149" s="1549">
        <v>52</v>
      </c>
      <c r="Q149" s="1549">
        <v>243</v>
      </c>
      <c r="R149" s="1549">
        <v>0</v>
      </c>
      <c r="S149" s="1549">
        <v>621</v>
      </c>
      <c r="T149" s="1549">
        <v>0</v>
      </c>
      <c r="U149" s="1549">
        <v>0</v>
      </c>
      <c r="V149" s="1549">
        <v>0</v>
      </c>
      <c r="W149" s="1549"/>
      <c r="X149" s="1553">
        <v>6334</v>
      </c>
      <c r="Y149" s="60">
        <f>SUM(I149:W149)</f>
        <v>6336</v>
      </c>
    </row>
    <row r="150" spans="1:29" s="60" customFormat="1" ht="14.1" customHeight="1" x14ac:dyDescent="0.35">
      <c r="A150" s="3998"/>
      <c r="B150" s="4001"/>
      <c r="C150" s="4004"/>
      <c r="D150" s="1324"/>
      <c r="E150" s="288" t="s">
        <v>62</v>
      </c>
      <c r="F150" s="1649"/>
      <c r="G150" s="1649"/>
      <c r="H150" s="57"/>
      <c r="I150" s="1554" t="e">
        <f>I9+I15+I18+I24+I27+I30+I39+I42+I45+I48+I51+I54+I60+I63+I66+I69+I72+I75+I78+I81+I87+I93+I99+I102+I111+I114+I120+I126+I129+I132+I141+I105+I135+I84+I138+I117</f>
        <v>#REF!</v>
      </c>
      <c r="J150" s="1554" t="e">
        <f t="shared" ref="J150:W150" si="61">J9+J15+J18+J24+J27+J30+J39+J42+J45+J48+J51+J54+J60+J63+J66+J69+J72+J75+J78+J81+J87+J93+J99+J102+J111+J114+J120+J126+J129+J132+J141+J105+J135+J84+J138+J117</f>
        <v>#REF!</v>
      </c>
      <c r="K150" s="1554" t="e">
        <f t="shared" si="61"/>
        <v>#REF!</v>
      </c>
      <c r="L150" s="1554" t="e">
        <f t="shared" si="61"/>
        <v>#REF!</v>
      </c>
      <c r="M150" s="1554" t="e">
        <f t="shared" si="61"/>
        <v>#REF!</v>
      </c>
      <c r="N150" s="1554" t="e">
        <f t="shared" si="61"/>
        <v>#REF!</v>
      </c>
      <c r="O150" s="1554" t="e">
        <f t="shared" si="61"/>
        <v>#REF!</v>
      </c>
      <c r="P150" s="1554" t="e">
        <f t="shared" si="61"/>
        <v>#REF!</v>
      </c>
      <c r="Q150" s="1554" t="e">
        <f t="shared" si="61"/>
        <v>#REF!</v>
      </c>
      <c r="R150" s="1554" t="e">
        <f t="shared" si="61"/>
        <v>#REF!</v>
      </c>
      <c r="S150" s="1554" t="e">
        <f t="shared" si="61"/>
        <v>#REF!</v>
      </c>
      <c r="T150" s="1554" t="e">
        <f t="shared" si="61"/>
        <v>#REF!</v>
      </c>
      <c r="U150" s="1554" t="e">
        <f t="shared" si="61"/>
        <v>#REF!</v>
      </c>
      <c r="V150" s="1554" t="e">
        <f t="shared" si="61"/>
        <v>#REF!</v>
      </c>
      <c r="W150" s="1554" t="e">
        <f t="shared" si="61"/>
        <v>#REF!</v>
      </c>
      <c r="X150" s="1555" t="e">
        <f t="shared" si="58"/>
        <v>#REF!</v>
      </c>
    </row>
    <row r="151" spans="1:29" s="60" customFormat="1" ht="14.1" customHeight="1" x14ac:dyDescent="0.35">
      <c r="A151" s="4007"/>
      <c r="B151" s="4009"/>
      <c r="C151" s="4011"/>
      <c r="D151" s="1323"/>
      <c r="E151" s="3991" t="s">
        <v>243</v>
      </c>
      <c r="F151" s="3991"/>
      <c r="G151" s="3991"/>
      <c r="H151" s="3991"/>
      <c r="I151" s="1552">
        <v>902</v>
      </c>
      <c r="J151" s="1549">
        <v>2272</v>
      </c>
      <c r="K151" s="1549"/>
      <c r="L151" s="1549">
        <v>568</v>
      </c>
      <c r="M151" s="1549">
        <v>75</v>
      </c>
      <c r="N151" s="1549">
        <v>16</v>
      </c>
      <c r="O151" s="1549">
        <v>173</v>
      </c>
      <c r="P151" s="1549">
        <v>47</v>
      </c>
      <c r="Q151" s="1549">
        <v>76</v>
      </c>
      <c r="R151" s="1549">
        <v>240</v>
      </c>
      <c r="S151" s="1549">
        <v>504</v>
      </c>
      <c r="T151" s="1549"/>
      <c r="U151" s="1549">
        <v>798</v>
      </c>
      <c r="V151" s="1549"/>
      <c r="W151" s="1549"/>
      <c r="X151" s="1553">
        <v>5639</v>
      </c>
      <c r="Y151" s="60">
        <f>SUM(I151:U151)</f>
        <v>5671</v>
      </c>
    </row>
    <row r="152" spans="1:29" s="60" customFormat="1" ht="14.1" customHeight="1" thickBot="1" x14ac:dyDescent="0.4">
      <c r="A152" s="3999"/>
      <c r="B152" s="4002"/>
      <c r="C152" s="4005"/>
      <c r="D152" s="1323"/>
      <c r="E152" s="289" t="s">
        <v>43</v>
      </c>
      <c r="F152" s="1650"/>
      <c r="G152" s="1650"/>
      <c r="H152" s="58"/>
      <c r="I152" s="1556" t="e">
        <f>I148+I150</f>
        <v>#REF!</v>
      </c>
      <c r="J152" s="1557" t="e">
        <f t="shared" ref="J152:X153" si="62">J148+J150</f>
        <v>#REF!</v>
      </c>
      <c r="K152" s="1557" t="e">
        <f t="shared" si="62"/>
        <v>#REF!</v>
      </c>
      <c r="L152" s="1557" t="e">
        <f t="shared" si="62"/>
        <v>#REF!</v>
      </c>
      <c r="M152" s="1557" t="e">
        <f t="shared" si="62"/>
        <v>#REF!</v>
      </c>
      <c r="N152" s="1557" t="e">
        <f t="shared" si="62"/>
        <v>#REF!</v>
      </c>
      <c r="O152" s="1557" t="e">
        <f t="shared" si="62"/>
        <v>#REF!</v>
      </c>
      <c r="P152" s="1557" t="e">
        <f t="shared" si="62"/>
        <v>#REF!</v>
      </c>
      <c r="Q152" s="1557" t="e">
        <f t="shared" si="62"/>
        <v>#REF!</v>
      </c>
      <c r="R152" s="1557" t="e">
        <f t="shared" si="62"/>
        <v>#REF!</v>
      </c>
      <c r="S152" s="1557" t="e">
        <f t="shared" si="62"/>
        <v>#REF!</v>
      </c>
      <c r="T152" s="1557" t="e">
        <f t="shared" si="62"/>
        <v>#REF!</v>
      </c>
      <c r="U152" s="1557" t="e">
        <f t="shared" si="62"/>
        <v>#REF!</v>
      </c>
      <c r="V152" s="1557" t="e">
        <f t="shared" si="62"/>
        <v>#REF!</v>
      </c>
      <c r="W152" s="1557" t="e">
        <f t="shared" si="62"/>
        <v>#REF!</v>
      </c>
      <c r="X152" s="1558" t="e">
        <f t="shared" si="58"/>
        <v>#REF!</v>
      </c>
    </row>
    <row r="153" spans="1:29" s="64" customFormat="1" thickBot="1" x14ac:dyDescent="0.5">
      <c r="A153" s="1578"/>
      <c r="F153" s="3992" t="s">
        <v>184</v>
      </c>
      <c r="G153" s="3992"/>
      <c r="H153" s="3992"/>
      <c r="I153" s="1548">
        <f>I149+I151</f>
        <v>2101</v>
      </c>
      <c r="J153" s="1548">
        <f>J149+J151</f>
        <v>4866</v>
      </c>
      <c r="K153" s="1548">
        <f t="shared" si="62"/>
        <v>0</v>
      </c>
      <c r="L153" s="1548">
        <f t="shared" si="62"/>
        <v>1104</v>
      </c>
      <c r="M153" s="1548">
        <f t="shared" si="62"/>
        <v>159</v>
      </c>
      <c r="N153" s="1548">
        <f t="shared" si="62"/>
        <v>51</v>
      </c>
      <c r="O153" s="1548">
        <f t="shared" si="62"/>
        <v>1145</v>
      </c>
      <c r="P153" s="1548">
        <f t="shared" si="62"/>
        <v>99</v>
      </c>
      <c r="Q153" s="1548">
        <f t="shared" si="62"/>
        <v>319</v>
      </c>
      <c r="R153" s="1548">
        <f t="shared" si="62"/>
        <v>240</v>
      </c>
      <c r="S153" s="1548">
        <f t="shared" si="62"/>
        <v>1125</v>
      </c>
      <c r="T153" s="1548">
        <f t="shared" si="62"/>
        <v>0</v>
      </c>
      <c r="U153" s="1548">
        <f t="shared" si="62"/>
        <v>798</v>
      </c>
      <c r="V153" s="1548">
        <f t="shared" si="62"/>
        <v>0</v>
      </c>
      <c r="W153" s="1548">
        <f t="shared" si="62"/>
        <v>0</v>
      </c>
      <c r="X153" s="1548">
        <f t="shared" si="62"/>
        <v>11973</v>
      </c>
      <c r="Y153" s="60">
        <v>11974</v>
      </c>
    </row>
    <row r="154" spans="1:29" s="64" customFormat="1" ht="13.9" x14ac:dyDescent="0.4">
      <c r="A154" s="3993" t="s">
        <v>318</v>
      </c>
      <c r="B154" s="3993"/>
      <c r="C154" s="3993"/>
      <c r="D154" s="3993"/>
      <c r="E154" s="3993"/>
      <c r="F154" s="3993"/>
      <c r="G154" s="3993"/>
      <c r="H154" s="3993"/>
      <c r="I154" s="3993"/>
      <c r="J154" s="3993"/>
      <c r="K154" s="3993"/>
      <c r="L154" s="3993"/>
      <c r="M154" s="3993"/>
      <c r="N154" s="3993"/>
      <c r="O154" s="3993"/>
      <c r="P154" s="3993"/>
      <c r="Q154" s="3993"/>
      <c r="R154" s="3993"/>
      <c r="S154" s="3993"/>
      <c r="T154" s="3993"/>
      <c r="U154" s="3993"/>
      <c r="V154" s="3993"/>
      <c r="W154" s="3993"/>
      <c r="X154" s="3993"/>
      <c r="Y154" s="3993"/>
      <c r="Z154" s="3993"/>
      <c r="AA154" s="3993"/>
      <c r="AB154" s="3993"/>
      <c r="AC154" s="3993"/>
    </row>
    <row r="155" spans="1:29" s="64" customFormat="1" ht="15.4" hidden="1" x14ac:dyDescent="0.45">
      <c r="A155" s="1579"/>
      <c r="B155" s="27"/>
      <c r="C155" s="27"/>
      <c r="D155" s="27"/>
      <c r="E155" s="27"/>
      <c r="F155" s="27"/>
      <c r="G155" s="27"/>
      <c r="H155" s="27"/>
      <c r="I155" s="1100"/>
      <c r="J155" s="1100"/>
      <c r="K155" s="1100"/>
      <c r="L155" s="1100"/>
      <c r="M155" s="1100"/>
      <c r="N155" s="1100"/>
      <c r="O155" s="1100"/>
      <c r="P155" s="1100"/>
      <c r="Q155" s="1100"/>
      <c r="R155" s="1100"/>
      <c r="S155" s="1100"/>
      <c r="T155" s="1100"/>
      <c r="U155" s="1100"/>
      <c r="V155" s="1100"/>
      <c r="W155" s="1100"/>
      <c r="X155" s="27"/>
      <c r="Y155" s="27"/>
      <c r="Z155" s="27"/>
      <c r="AA155" s="27"/>
      <c r="AB155" s="27"/>
      <c r="AC155" s="27"/>
    </row>
    <row r="156" spans="1:29" s="64" customFormat="1" ht="15.4" hidden="1" x14ac:dyDescent="0.45">
      <c r="A156" s="1579"/>
      <c r="B156" s="27"/>
      <c r="C156" s="27"/>
      <c r="D156" s="27"/>
      <c r="E156" s="27"/>
      <c r="F156" s="27"/>
      <c r="G156" s="27"/>
      <c r="H156" s="27"/>
      <c r="I156" s="1100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 spans="1:29" s="64" customFormat="1" ht="15.4" x14ac:dyDescent="0.45">
      <c r="A157" s="1580"/>
      <c r="B157" s="297"/>
      <c r="C157" s="302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30" t="s">
        <v>199</v>
      </c>
      <c r="O157" s="30"/>
      <c r="P157" s="30"/>
      <c r="Q157" s="30"/>
      <c r="R157" s="30"/>
      <c r="S157" s="30"/>
      <c r="T157" s="30"/>
      <c r="U157" s="30"/>
      <c r="V157" s="30"/>
      <c r="W157" s="30"/>
      <c r="X157" s="133"/>
    </row>
    <row r="158" spans="1:29" s="64" customFormat="1" ht="15.4" x14ac:dyDescent="0.45">
      <c r="A158" s="1580"/>
      <c r="B158" s="3994" t="s">
        <v>191</v>
      </c>
      <c r="C158" s="3994"/>
      <c r="D158" s="3994"/>
      <c r="E158" s="3994"/>
      <c r="F158" s="3994"/>
      <c r="G158" s="3994"/>
      <c r="H158" s="3994"/>
      <c r="I158" s="3994"/>
      <c r="J158" s="3994"/>
      <c r="K158" s="3994"/>
      <c r="L158" s="3994"/>
      <c r="M158" s="71"/>
      <c r="N158" s="31"/>
      <c r="O158" s="31"/>
      <c r="P158" s="31"/>
      <c r="Q158" s="31"/>
      <c r="R158" s="31"/>
      <c r="S158" s="79" t="s">
        <v>2</v>
      </c>
      <c r="T158" s="79"/>
      <c r="U158" s="79"/>
      <c r="V158" s="31"/>
      <c r="W158" s="31"/>
      <c r="X158" s="133"/>
    </row>
    <row r="159" spans="1:29" s="64" customFormat="1" ht="15.4" x14ac:dyDescent="0.45">
      <c r="A159" s="1581"/>
      <c r="B159" s="297"/>
      <c r="C159" s="303"/>
      <c r="D159" s="65"/>
      <c r="E159" s="66"/>
      <c r="F159" s="67"/>
      <c r="G159" s="67"/>
      <c r="H159" s="67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</row>
  </sheetData>
  <mergeCells count="185">
    <mergeCell ref="A1:W1"/>
    <mergeCell ref="A3:W3"/>
    <mergeCell ref="A5:A6"/>
    <mergeCell ref="B5:B6"/>
    <mergeCell ref="C5:C6"/>
    <mergeCell ref="D5:D6"/>
    <mergeCell ref="E5:E6"/>
    <mergeCell ref="F5:F6"/>
    <mergeCell ref="G5:G6"/>
    <mergeCell ref="H5:H6"/>
    <mergeCell ref="A14:A16"/>
    <mergeCell ref="B14:B16"/>
    <mergeCell ref="C14:C16"/>
    <mergeCell ref="D14:D16"/>
    <mergeCell ref="A17:A19"/>
    <mergeCell ref="B17:B19"/>
    <mergeCell ref="C17:C19"/>
    <mergeCell ref="D17:D19"/>
    <mergeCell ref="I5:X5"/>
    <mergeCell ref="A8:A10"/>
    <mergeCell ref="B8:B10"/>
    <mergeCell ref="C8:C10"/>
    <mergeCell ref="D8:D10"/>
    <mergeCell ref="A11:A13"/>
    <mergeCell ref="B11:C13"/>
    <mergeCell ref="D11:D13"/>
    <mergeCell ref="A26:A28"/>
    <mergeCell ref="B26:B28"/>
    <mergeCell ref="C26:C28"/>
    <mergeCell ref="D26:D28"/>
    <mergeCell ref="A29:A31"/>
    <mergeCell ref="B29:B31"/>
    <mergeCell ref="C29:C31"/>
    <mergeCell ref="D29:D31"/>
    <mergeCell ref="A20:A22"/>
    <mergeCell ref="B20:C22"/>
    <mergeCell ref="D20:D22"/>
    <mergeCell ref="A23:A25"/>
    <mergeCell ref="B23:B25"/>
    <mergeCell ref="C23:C25"/>
    <mergeCell ref="D23:D25"/>
    <mergeCell ref="A38:A40"/>
    <mergeCell ref="B38:B40"/>
    <mergeCell ref="C38:C40"/>
    <mergeCell ref="D38:D40"/>
    <mergeCell ref="A41:A43"/>
    <mergeCell ref="B41:B43"/>
    <mergeCell ref="C41:C43"/>
    <mergeCell ref="D41:D43"/>
    <mergeCell ref="A32:A34"/>
    <mergeCell ref="B32:C34"/>
    <mergeCell ref="D32:D34"/>
    <mergeCell ref="B35:B37"/>
    <mergeCell ref="C35:C37"/>
    <mergeCell ref="D35:D37"/>
    <mergeCell ref="A50:A52"/>
    <mergeCell ref="B50:B52"/>
    <mergeCell ref="C50:C52"/>
    <mergeCell ref="D50:D52"/>
    <mergeCell ref="A53:A55"/>
    <mergeCell ref="B53:B55"/>
    <mergeCell ref="C53:C55"/>
    <mergeCell ref="D53:D55"/>
    <mergeCell ref="A44:A46"/>
    <mergeCell ref="B44:B46"/>
    <mergeCell ref="C44:C46"/>
    <mergeCell ref="D44:D46"/>
    <mergeCell ref="A47:A49"/>
    <mergeCell ref="B47:B49"/>
    <mergeCell ref="C47:C49"/>
    <mergeCell ref="D47:D49"/>
    <mergeCell ref="A62:A64"/>
    <mergeCell ref="B62:B64"/>
    <mergeCell ref="C62:C64"/>
    <mergeCell ref="D62:D64"/>
    <mergeCell ref="A65:A67"/>
    <mergeCell ref="B65:B67"/>
    <mergeCell ref="C65:C67"/>
    <mergeCell ref="D65:D67"/>
    <mergeCell ref="A56:A58"/>
    <mergeCell ref="B56:C58"/>
    <mergeCell ref="D56:D58"/>
    <mergeCell ref="A59:A61"/>
    <mergeCell ref="B59:B61"/>
    <mergeCell ref="C59:C61"/>
    <mergeCell ref="D59:D61"/>
    <mergeCell ref="A74:A76"/>
    <mergeCell ref="B74:B76"/>
    <mergeCell ref="C74:C76"/>
    <mergeCell ref="D74:D76"/>
    <mergeCell ref="A77:A79"/>
    <mergeCell ref="B77:B79"/>
    <mergeCell ref="C77:C79"/>
    <mergeCell ref="D77:D79"/>
    <mergeCell ref="A68:A70"/>
    <mergeCell ref="B68:B70"/>
    <mergeCell ref="C68:C70"/>
    <mergeCell ref="D68:D70"/>
    <mergeCell ref="A71:A73"/>
    <mergeCell ref="B71:B73"/>
    <mergeCell ref="C71:C73"/>
    <mergeCell ref="D71:D73"/>
    <mergeCell ref="A86:A88"/>
    <mergeCell ref="B86:B88"/>
    <mergeCell ref="C86:C88"/>
    <mergeCell ref="D86:D88"/>
    <mergeCell ref="A89:A91"/>
    <mergeCell ref="B89:C91"/>
    <mergeCell ref="A80:A82"/>
    <mergeCell ref="B80:B82"/>
    <mergeCell ref="C80:C82"/>
    <mergeCell ref="D80:D82"/>
    <mergeCell ref="A83:A85"/>
    <mergeCell ref="B83:B85"/>
    <mergeCell ref="C83:C85"/>
    <mergeCell ref="A98:A100"/>
    <mergeCell ref="B98:B100"/>
    <mergeCell ref="C98:C100"/>
    <mergeCell ref="D98:D100"/>
    <mergeCell ref="A101:A103"/>
    <mergeCell ref="B101:B103"/>
    <mergeCell ref="C101:C103"/>
    <mergeCell ref="A92:A94"/>
    <mergeCell ref="B92:B94"/>
    <mergeCell ref="C92:C94"/>
    <mergeCell ref="D92:D94"/>
    <mergeCell ref="A95:A97"/>
    <mergeCell ref="B95:B97"/>
    <mergeCell ref="C95:C97"/>
    <mergeCell ref="D95:D97"/>
    <mergeCell ref="D113:D115"/>
    <mergeCell ref="A116:A118"/>
    <mergeCell ref="B116:B118"/>
    <mergeCell ref="C116:C118"/>
    <mergeCell ref="B104:B106"/>
    <mergeCell ref="C104:C106"/>
    <mergeCell ref="A107:C109"/>
    <mergeCell ref="D107:D109"/>
    <mergeCell ref="A110:A112"/>
    <mergeCell ref="B110:B112"/>
    <mergeCell ref="C110:C112"/>
    <mergeCell ref="D110:D112"/>
    <mergeCell ref="A119:A121"/>
    <mergeCell ref="B119:B121"/>
    <mergeCell ref="C119:C121"/>
    <mergeCell ref="A122:A124"/>
    <mergeCell ref="B122:B124"/>
    <mergeCell ref="C122:C124"/>
    <mergeCell ref="A113:A115"/>
    <mergeCell ref="B113:B115"/>
    <mergeCell ref="C113:C115"/>
    <mergeCell ref="B134:B136"/>
    <mergeCell ref="C134:C136"/>
    <mergeCell ref="D122:D124"/>
    <mergeCell ref="A125:A127"/>
    <mergeCell ref="B125:B127"/>
    <mergeCell ref="C125:C127"/>
    <mergeCell ref="A128:A130"/>
    <mergeCell ref="B128:B130"/>
    <mergeCell ref="C128:C130"/>
    <mergeCell ref="D128:D130"/>
    <mergeCell ref="E149:H149"/>
    <mergeCell ref="E151:H151"/>
    <mergeCell ref="F153:H153"/>
    <mergeCell ref="A154:AC154"/>
    <mergeCell ref="B158:L158"/>
    <mergeCell ref="D116:D118"/>
    <mergeCell ref="D119:D121"/>
    <mergeCell ref="A143:A145"/>
    <mergeCell ref="B143:B145"/>
    <mergeCell ref="C143:C145"/>
    <mergeCell ref="A148:A152"/>
    <mergeCell ref="B148:B152"/>
    <mergeCell ref="C148:C152"/>
    <mergeCell ref="A137:A139"/>
    <mergeCell ref="B137:B139"/>
    <mergeCell ref="C137:C139"/>
    <mergeCell ref="D137:D139"/>
    <mergeCell ref="B140:B142"/>
    <mergeCell ref="C140:C142"/>
    <mergeCell ref="D140:D142"/>
    <mergeCell ref="A131:A133"/>
    <mergeCell ref="B131:B133"/>
    <mergeCell ref="C131:C133"/>
    <mergeCell ref="A134:A136"/>
  </mergeCells>
  <printOptions horizontalCentered="1"/>
  <pageMargins left="0.31496062992125984" right="0.31496062992125984" top="0.78740157480314965" bottom="0.39370078740157483" header="0.31496062992125984" footer="0.31496062992125984"/>
  <pageSetup paperSize="9" scale="8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80"/>
  <sheetViews>
    <sheetView view="pageBreakPreview" topLeftCell="A12" zoomScale="80" zoomScaleNormal="75" zoomScaleSheetLayoutView="80" zoomScalePageLayoutView="82" workbookViewId="0">
      <selection activeCell="V49" sqref="V49"/>
    </sheetView>
  </sheetViews>
  <sheetFormatPr defaultColWidth="9.1328125" defaultRowHeight="12.75" x14ac:dyDescent="0.35"/>
  <cols>
    <col min="1" max="1" width="4.1328125" style="362" customWidth="1"/>
    <col min="2" max="2" width="17.73046875" style="362" customWidth="1"/>
    <col min="3" max="3" width="16.1328125" style="362" customWidth="1"/>
    <col min="4" max="4" width="4.1328125" style="362" customWidth="1"/>
    <col min="5" max="5" width="39.86328125" style="362" customWidth="1"/>
    <col min="6" max="6" width="3.265625" style="362" customWidth="1"/>
    <col min="7" max="7" width="5.3984375" style="362" customWidth="1"/>
    <col min="8" max="8" width="11.86328125" style="362" customWidth="1"/>
    <col min="9" max="9" width="3.3984375" style="362" customWidth="1"/>
    <col min="10" max="11" width="5.265625" style="362" customWidth="1"/>
    <col min="12" max="12" width="5.73046875" style="362" customWidth="1"/>
    <col min="13" max="13" width="3.3984375" style="362" customWidth="1"/>
    <col min="14" max="14" width="4.86328125" style="362" customWidth="1"/>
    <col min="15" max="15" width="5" style="362" customWidth="1"/>
    <col min="16" max="16" width="3.265625" style="362" customWidth="1"/>
    <col min="17" max="17" width="4.73046875" style="362" customWidth="1"/>
    <col min="18" max="18" width="3.86328125" style="362" customWidth="1"/>
    <col min="19" max="19" width="3.73046875" style="362" customWidth="1"/>
    <col min="20" max="20" width="3.59765625" style="362" customWidth="1"/>
    <col min="21" max="21" width="4.59765625" style="362" customWidth="1"/>
    <col min="22" max="22" width="3.1328125" style="362" customWidth="1"/>
    <col min="23" max="23" width="3.59765625" style="362" customWidth="1"/>
    <col min="24" max="24" width="4.59765625" style="362" customWidth="1"/>
    <col min="25" max="25" width="4.3984375" style="362" customWidth="1"/>
    <col min="26" max="26" width="5" style="362" customWidth="1"/>
    <col min="27" max="27" width="4.73046875" style="362" customWidth="1"/>
    <col min="28" max="28" width="5.1328125" style="362" customWidth="1"/>
    <col min="29" max="29" width="4.86328125" style="362" customWidth="1"/>
    <col min="30" max="30" width="6.1328125" style="362" customWidth="1"/>
    <col min="31" max="31" width="4.3984375" style="362" customWidth="1"/>
    <col min="32" max="33" width="5.1328125" style="352" customWidth="1"/>
    <col min="34" max="34" width="8.1328125" style="352" customWidth="1"/>
    <col min="35" max="35" width="6.86328125" style="352" customWidth="1"/>
    <col min="36" max="36" width="6.265625" style="352" customWidth="1"/>
    <col min="37" max="16384" width="9.1328125" style="352"/>
  </cols>
  <sheetData>
    <row r="1" spans="1:32" s="377" customFormat="1" ht="15.75" customHeight="1" x14ac:dyDescent="0.35">
      <c r="A1" s="4363" t="s">
        <v>89</v>
      </c>
      <c r="B1" s="4363"/>
      <c r="C1" s="4363"/>
      <c r="D1" s="4363"/>
      <c r="E1" s="4363"/>
      <c r="F1" s="4363"/>
      <c r="G1" s="4363"/>
      <c r="H1" s="4363"/>
      <c r="I1" s="4363"/>
      <c r="J1" s="4363"/>
      <c r="K1" s="4363"/>
      <c r="L1" s="4363"/>
      <c r="M1" s="4363"/>
      <c r="N1" s="4363"/>
      <c r="O1" s="4363"/>
      <c r="P1" s="4363"/>
      <c r="Q1" s="4363"/>
      <c r="R1" s="4363"/>
      <c r="S1" s="4363"/>
      <c r="T1" s="4363"/>
      <c r="U1" s="4363"/>
      <c r="V1" s="4363"/>
      <c r="W1" s="4363"/>
      <c r="X1" s="4363"/>
      <c r="Y1" s="4363"/>
      <c r="Z1" s="4363"/>
      <c r="AA1" s="4363"/>
      <c r="AB1" s="4363"/>
      <c r="AC1" s="4363"/>
    </row>
    <row r="2" spans="1:32" s="377" customFormat="1" ht="17.25" customHeight="1" x14ac:dyDescent="0.35">
      <c r="A2" s="4364" t="s">
        <v>380</v>
      </c>
      <c r="B2" s="4364"/>
      <c r="C2" s="4364"/>
      <c r="D2" s="4364"/>
      <c r="E2" s="4364"/>
      <c r="F2" s="4364"/>
      <c r="G2" s="4364"/>
      <c r="H2" s="4364"/>
      <c r="I2" s="4364"/>
      <c r="J2" s="4364"/>
      <c r="K2" s="4364"/>
      <c r="L2" s="4364"/>
      <c r="M2" s="4364"/>
      <c r="N2" s="4364"/>
      <c r="O2" s="4364"/>
      <c r="P2" s="4364"/>
      <c r="Q2" s="4364"/>
      <c r="R2" s="4364"/>
      <c r="S2" s="4364"/>
      <c r="T2" s="4364"/>
      <c r="U2" s="4364"/>
      <c r="V2" s="4364"/>
      <c r="W2" s="4364"/>
      <c r="X2" s="4364"/>
      <c r="Y2" s="4364"/>
      <c r="Z2" s="4364"/>
      <c r="AA2" s="4364"/>
      <c r="AB2" s="4364"/>
      <c r="AC2" s="4364"/>
    </row>
    <row r="3" spans="1:32" ht="6.6" customHeight="1" thickBot="1" x14ac:dyDescent="0.5">
      <c r="A3" s="351"/>
      <c r="B3" s="351"/>
      <c r="C3" s="351"/>
      <c r="D3" s="351"/>
      <c r="E3" s="386"/>
      <c r="F3" s="387"/>
      <c r="G3" s="387"/>
      <c r="H3" s="387"/>
      <c r="I3" s="351"/>
      <c r="J3" s="351"/>
      <c r="K3" s="351"/>
      <c r="L3" s="351"/>
      <c r="M3" s="351"/>
      <c r="N3" s="351"/>
      <c r="O3" s="351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33"/>
      <c r="AE3" s="333"/>
      <c r="AF3" s="333"/>
    </row>
    <row r="4" spans="1:32" ht="14.25" customHeight="1" thickBot="1" x14ac:dyDescent="0.5">
      <c r="A4" s="4365" t="s">
        <v>8</v>
      </c>
      <c r="B4" s="4366" t="s">
        <v>9</v>
      </c>
      <c r="C4" s="4366" t="s">
        <v>10</v>
      </c>
      <c r="D4" s="4367" t="s">
        <v>11</v>
      </c>
      <c r="E4" s="4368" t="s">
        <v>7</v>
      </c>
      <c r="F4" s="4369" t="s">
        <v>0</v>
      </c>
      <c r="G4" s="4370" t="s">
        <v>3</v>
      </c>
      <c r="H4" s="4370" t="s">
        <v>12</v>
      </c>
      <c r="I4" s="4369" t="s">
        <v>1</v>
      </c>
      <c r="J4" s="4371" t="s">
        <v>13</v>
      </c>
      <c r="K4" s="4372" t="s">
        <v>14</v>
      </c>
      <c r="L4" s="4372"/>
      <c r="M4" s="4372"/>
      <c r="N4" s="4372"/>
      <c r="O4" s="4372"/>
      <c r="P4" s="4372"/>
      <c r="Q4" s="4372"/>
      <c r="R4" s="4372"/>
      <c r="S4" s="4372"/>
      <c r="T4" s="4372"/>
      <c r="U4" s="4372"/>
      <c r="V4" s="4372"/>
      <c r="W4" s="4372"/>
      <c r="X4" s="4372"/>
      <c r="Y4" s="4372"/>
      <c r="Z4" s="4372"/>
      <c r="AA4" s="4372"/>
      <c r="AB4" s="4372"/>
      <c r="AC4" s="4373" t="s">
        <v>15</v>
      </c>
      <c r="AD4" s="333"/>
      <c r="AE4" s="333"/>
      <c r="AF4" s="333"/>
    </row>
    <row r="5" spans="1:32" s="368" customFormat="1" ht="116.25" customHeight="1" thickBot="1" x14ac:dyDescent="0.35">
      <c r="A5" s="4365"/>
      <c r="B5" s="4366"/>
      <c r="C5" s="4366"/>
      <c r="D5" s="4367"/>
      <c r="E5" s="4368"/>
      <c r="F5" s="4369"/>
      <c r="G5" s="4370"/>
      <c r="H5" s="4370"/>
      <c r="I5" s="4369"/>
      <c r="J5" s="4371"/>
      <c r="K5" s="354" t="s">
        <v>16</v>
      </c>
      <c r="L5" s="355" t="s">
        <v>17</v>
      </c>
      <c r="M5" s="355" t="s">
        <v>18</v>
      </c>
      <c r="N5" s="355" t="s">
        <v>19</v>
      </c>
      <c r="O5" s="355" t="s">
        <v>20</v>
      </c>
      <c r="P5" s="355" t="s">
        <v>21</v>
      </c>
      <c r="Q5" s="355" t="s">
        <v>166</v>
      </c>
      <c r="R5" s="388" t="s">
        <v>109</v>
      </c>
      <c r="S5" s="355" t="s">
        <v>23</v>
      </c>
      <c r="T5" s="355" t="s">
        <v>24</v>
      </c>
      <c r="U5" s="355" t="s">
        <v>25</v>
      </c>
      <c r="V5" s="355" t="s">
        <v>26</v>
      </c>
      <c r="W5" s="355" t="s">
        <v>27</v>
      </c>
      <c r="X5" s="355" t="s">
        <v>28</v>
      </c>
      <c r="Y5" s="355" t="s">
        <v>29</v>
      </c>
      <c r="Z5" s="355" t="s">
        <v>30</v>
      </c>
      <c r="AA5" s="355" t="s">
        <v>31</v>
      </c>
      <c r="AB5" s="355" t="s">
        <v>32</v>
      </c>
      <c r="AC5" s="4373"/>
      <c r="AD5" s="369"/>
      <c r="AE5" s="369"/>
      <c r="AF5" s="369"/>
    </row>
    <row r="6" spans="1:32" s="365" customFormat="1" ht="19.149999999999999" customHeight="1" thickBot="1" x14ac:dyDescent="0.4">
      <c r="A6" s="4359" t="s">
        <v>33</v>
      </c>
      <c r="B6" s="4359"/>
      <c r="C6" s="4359"/>
      <c r="D6" s="4359"/>
      <c r="E6" s="4359"/>
      <c r="F6" s="4359"/>
      <c r="G6" s="4359"/>
      <c r="H6" s="4359"/>
      <c r="I6" s="4359"/>
      <c r="J6" s="4359"/>
      <c r="K6" s="4359"/>
      <c r="L6" s="4359"/>
      <c r="M6" s="4359"/>
      <c r="N6" s="4359"/>
      <c r="O6" s="4359"/>
      <c r="P6" s="4359"/>
      <c r="Q6" s="4359"/>
      <c r="R6" s="4359"/>
      <c r="S6" s="4359"/>
      <c r="T6" s="4359"/>
      <c r="U6" s="4359"/>
      <c r="V6" s="4359"/>
      <c r="W6" s="4359"/>
      <c r="X6" s="4359"/>
      <c r="Y6" s="4359"/>
      <c r="Z6" s="4359"/>
      <c r="AA6" s="4359"/>
      <c r="AB6" s="4359"/>
      <c r="AC6" s="4359"/>
      <c r="AD6" s="366"/>
      <c r="AE6" s="366"/>
      <c r="AF6" s="366"/>
    </row>
    <row r="7" spans="1:32" s="365" customFormat="1" ht="1.9" customHeight="1" thickBot="1" x14ac:dyDescent="0.45">
      <c r="A7" s="4360">
        <v>8</v>
      </c>
      <c r="B7" s="4361" t="s">
        <v>169</v>
      </c>
      <c r="C7" s="4361" t="s">
        <v>170</v>
      </c>
      <c r="D7" s="4362" t="s">
        <v>165</v>
      </c>
      <c r="E7" s="2565"/>
      <c r="F7" s="1746"/>
      <c r="G7" s="1792"/>
      <c r="H7" s="1793"/>
      <c r="I7" s="1794"/>
      <c r="J7" s="1739"/>
      <c r="K7" s="1867"/>
      <c r="L7" s="1746"/>
      <c r="M7" s="1746"/>
      <c r="N7" s="1746"/>
      <c r="O7" s="1746"/>
      <c r="P7" s="1746"/>
      <c r="Q7" s="1746"/>
      <c r="R7" s="1746"/>
      <c r="S7" s="1746"/>
      <c r="T7" s="1746"/>
      <c r="U7" s="1746"/>
      <c r="V7" s="2568"/>
      <c r="W7" s="1746"/>
      <c r="X7" s="1746"/>
      <c r="Y7" s="1746"/>
      <c r="Z7" s="1746"/>
      <c r="AA7" s="1746"/>
      <c r="AB7" s="1795"/>
      <c r="AC7" s="1796"/>
      <c r="AD7" s="366"/>
      <c r="AE7" s="366"/>
      <c r="AF7" s="366"/>
    </row>
    <row r="8" spans="1:32" s="365" customFormat="1" ht="14.25" customHeight="1" thickBot="1" x14ac:dyDescent="0.45">
      <c r="A8" s="4360"/>
      <c r="B8" s="4361"/>
      <c r="C8" s="4361"/>
      <c r="D8" s="4362"/>
      <c r="E8" s="918" t="s">
        <v>171</v>
      </c>
      <c r="F8" s="404" t="s">
        <v>5</v>
      </c>
      <c r="G8" s="405" t="s">
        <v>110</v>
      </c>
      <c r="H8" s="953" t="s">
        <v>233</v>
      </c>
      <c r="I8" s="996">
        <v>2</v>
      </c>
      <c r="J8" s="1727">
        <v>119</v>
      </c>
      <c r="K8" s="1599">
        <v>16</v>
      </c>
      <c r="L8" s="404">
        <v>16</v>
      </c>
      <c r="M8" s="404"/>
      <c r="N8" s="404"/>
      <c r="O8" s="404"/>
      <c r="P8" s="404"/>
      <c r="Q8" s="404"/>
      <c r="R8" s="404"/>
      <c r="S8" s="404"/>
      <c r="T8" s="404"/>
      <c r="U8" s="404">
        <v>5</v>
      </c>
      <c r="V8" s="404"/>
      <c r="W8" s="404"/>
      <c r="X8" s="1679"/>
      <c r="Y8" s="1679"/>
      <c r="Z8" s="1679"/>
      <c r="AA8" s="1679"/>
      <c r="AB8" s="1653"/>
      <c r="AC8" s="1796">
        <f t="shared" ref="AC8:AC35" si="0">SUM(K8:AB8)</f>
        <v>37</v>
      </c>
      <c r="AD8" s="366"/>
      <c r="AE8" s="366"/>
      <c r="AF8" s="366"/>
    </row>
    <row r="9" spans="1:32" s="365" customFormat="1" ht="12.6" customHeight="1" thickBot="1" x14ac:dyDescent="0.45">
      <c r="A9" s="4360"/>
      <c r="B9" s="4361"/>
      <c r="C9" s="4361"/>
      <c r="D9" s="4362"/>
      <c r="E9" s="918" t="s">
        <v>171</v>
      </c>
      <c r="F9" s="404" t="s">
        <v>5</v>
      </c>
      <c r="G9" s="405" t="s">
        <v>110</v>
      </c>
      <c r="H9" s="953" t="s">
        <v>326</v>
      </c>
      <c r="I9" s="996">
        <v>2</v>
      </c>
      <c r="J9" s="1727">
        <v>25</v>
      </c>
      <c r="K9" s="1599">
        <v>16</v>
      </c>
      <c r="L9" s="404"/>
      <c r="M9" s="404"/>
      <c r="N9" s="404"/>
      <c r="O9" s="404"/>
      <c r="P9" s="404"/>
      <c r="Q9" s="404"/>
      <c r="R9" s="404"/>
      <c r="S9" s="404"/>
      <c r="T9" s="404"/>
      <c r="U9" s="404">
        <v>1</v>
      </c>
      <c r="V9" s="434"/>
      <c r="W9" s="434"/>
      <c r="X9" s="434"/>
      <c r="Y9" s="434"/>
      <c r="Z9" s="434"/>
      <c r="AA9" s="434"/>
      <c r="AB9" s="440"/>
      <c r="AC9" s="1796">
        <f t="shared" si="0"/>
        <v>17</v>
      </c>
      <c r="AD9" s="366"/>
      <c r="AE9" s="366"/>
      <c r="AF9" s="366"/>
    </row>
    <row r="10" spans="1:32" s="365" customFormat="1" ht="19.5" hidden="1" customHeight="1" thickBot="1" x14ac:dyDescent="0.45">
      <c r="A10" s="4360"/>
      <c r="B10" s="4361"/>
      <c r="C10" s="4361"/>
      <c r="D10" s="4362"/>
      <c r="E10" s="2661"/>
      <c r="F10" s="2660"/>
      <c r="G10" s="2660"/>
      <c r="H10" s="2660"/>
      <c r="I10" s="2660"/>
      <c r="J10" s="2666"/>
      <c r="K10" s="2662"/>
      <c r="L10" s="2660"/>
      <c r="M10" s="2660"/>
      <c r="N10" s="2660"/>
      <c r="O10" s="2660"/>
      <c r="P10" s="2660"/>
      <c r="Q10" s="2660"/>
      <c r="R10" s="2660"/>
      <c r="S10" s="2660"/>
      <c r="T10" s="2660"/>
      <c r="U10" s="2660"/>
      <c r="V10" s="404"/>
      <c r="W10" s="404"/>
      <c r="X10" s="1679"/>
      <c r="Y10" s="1679"/>
      <c r="Z10" s="1679"/>
      <c r="AA10" s="1679"/>
      <c r="AB10" s="1653"/>
      <c r="AC10" s="1796">
        <f t="shared" si="0"/>
        <v>0</v>
      </c>
      <c r="AD10" s="366"/>
      <c r="AE10" s="366"/>
      <c r="AF10" s="366"/>
    </row>
    <row r="11" spans="1:32" s="365" customFormat="1" ht="13.9" customHeight="1" thickBot="1" x14ac:dyDescent="0.45">
      <c r="A11" s="4360"/>
      <c r="B11" s="4361"/>
      <c r="C11" s="4361"/>
      <c r="D11" s="4362"/>
      <c r="E11" s="918" t="s">
        <v>171</v>
      </c>
      <c r="F11" s="404" t="s">
        <v>5</v>
      </c>
      <c r="G11" s="405" t="s">
        <v>110</v>
      </c>
      <c r="H11" s="953" t="s">
        <v>175</v>
      </c>
      <c r="I11" s="996">
        <v>3</v>
      </c>
      <c r="J11" s="1727">
        <v>47</v>
      </c>
      <c r="K11" s="1599">
        <v>8</v>
      </c>
      <c r="L11" s="404"/>
      <c r="M11" s="404"/>
      <c r="N11" s="404">
        <v>12</v>
      </c>
      <c r="O11" s="404">
        <v>2</v>
      </c>
      <c r="P11" s="404"/>
      <c r="Q11" s="404"/>
      <c r="R11" s="404"/>
      <c r="S11" s="404"/>
      <c r="T11" s="404"/>
      <c r="U11" s="404">
        <v>1</v>
      </c>
      <c r="V11" s="404"/>
      <c r="W11" s="404"/>
      <c r="X11" s="1679"/>
      <c r="Y11" s="1679"/>
      <c r="Z11" s="1679"/>
      <c r="AA11" s="1679"/>
      <c r="AB11" s="1653"/>
      <c r="AC11" s="1796">
        <f t="shared" si="0"/>
        <v>23</v>
      </c>
      <c r="AD11" s="366"/>
      <c r="AE11" s="366"/>
      <c r="AF11" s="366"/>
    </row>
    <row r="12" spans="1:32" s="365" customFormat="1" ht="13.9" customHeight="1" thickBot="1" x14ac:dyDescent="0.45">
      <c r="A12" s="4360"/>
      <c r="B12" s="4361"/>
      <c r="C12" s="4361"/>
      <c r="D12" s="4362"/>
      <c r="E12" s="918" t="s">
        <v>171</v>
      </c>
      <c r="F12" s="404" t="s">
        <v>5</v>
      </c>
      <c r="G12" s="405" t="s">
        <v>110</v>
      </c>
      <c r="H12" s="953" t="s">
        <v>174</v>
      </c>
      <c r="I12" s="996">
        <v>3</v>
      </c>
      <c r="J12" s="1727">
        <v>61</v>
      </c>
      <c r="K12" s="1599">
        <v>8</v>
      </c>
      <c r="L12" s="404"/>
      <c r="M12" s="404"/>
      <c r="N12" s="404">
        <v>15</v>
      </c>
      <c r="O12" s="404">
        <v>2</v>
      </c>
      <c r="P12" s="404"/>
      <c r="Q12" s="404"/>
      <c r="R12" s="404"/>
      <c r="S12" s="404"/>
      <c r="T12" s="404"/>
      <c r="U12" s="404">
        <v>2</v>
      </c>
      <c r="V12" s="404"/>
      <c r="W12" s="404"/>
      <c r="X12" s="1679"/>
      <c r="Y12" s="1679"/>
      <c r="Z12" s="1679"/>
      <c r="AA12" s="1679"/>
      <c r="AB12" s="1653"/>
      <c r="AC12" s="1796">
        <f t="shared" si="0"/>
        <v>27</v>
      </c>
      <c r="AD12" s="366"/>
      <c r="AE12" s="366"/>
      <c r="AF12" s="366"/>
    </row>
    <row r="13" spans="1:32" s="365" customFormat="1" ht="13.9" customHeight="1" thickBot="1" x14ac:dyDescent="0.45">
      <c r="A13" s="4360"/>
      <c r="B13" s="4361"/>
      <c r="C13" s="4361"/>
      <c r="D13" s="4362"/>
      <c r="E13" s="918" t="s">
        <v>172</v>
      </c>
      <c r="F13" s="404" t="s">
        <v>5</v>
      </c>
      <c r="G13" s="405" t="s">
        <v>110</v>
      </c>
      <c r="H13" s="953" t="s">
        <v>175</v>
      </c>
      <c r="I13" s="996">
        <v>3</v>
      </c>
      <c r="J13" s="1727">
        <v>47</v>
      </c>
      <c r="K13" s="2663">
        <v>8</v>
      </c>
      <c r="L13" s="314">
        <v>6</v>
      </c>
      <c r="M13" s="314"/>
      <c r="N13" s="314">
        <v>12</v>
      </c>
      <c r="O13" s="314">
        <v>2</v>
      </c>
      <c r="P13" s="314"/>
      <c r="Q13" s="314"/>
      <c r="R13" s="314"/>
      <c r="S13" s="314"/>
      <c r="T13" s="314"/>
      <c r="U13" s="314">
        <v>3</v>
      </c>
      <c r="V13" s="314"/>
      <c r="W13" s="314"/>
      <c r="X13" s="314"/>
      <c r="Y13" s="314"/>
      <c r="Z13" s="314"/>
      <c r="AA13" s="314"/>
      <c r="AB13" s="2504"/>
      <c r="AC13" s="1796">
        <f t="shared" si="0"/>
        <v>31</v>
      </c>
      <c r="AD13" s="366"/>
      <c r="AE13" s="366"/>
      <c r="AF13" s="366"/>
    </row>
    <row r="14" spans="1:32" s="365" customFormat="1" ht="13.9" customHeight="1" thickBot="1" x14ac:dyDescent="0.45">
      <c r="A14" s="4360"/>
      <c r="B14" s="4361"/>
      <c r="C14" s="4361"/>
      <c r="D14" s="4362"/>
      <c r="E14" s="918" t="s">
        <v>172</v>
      </c>
      <c r="F14" s="404" t="s">
        <v>5</v>
      </c>
      <c r="G14" s="405" t="s">
        <v>110</v>
      </c>
      <c r="H14" s="953" t="s">
        <v>174</v>
      </c>
      <c r="I14" s="996">
        <v>3</v>
      </c>
      <c r="J14" s="1727">
        <v>61</v>
      </c>
      <c r="K14" s="1599">
        <v>8</v>
      </c>
      <c r="L14" s="404">
        <v>8</v>
      </c>
      <c r="M14" s="404"/>
      <c r="N14" s="404">
        <v>15</v>
      </c>
      <c r="O14" s="404">
        <v>2</v>
      </c>
      <c r="P14" s="404"/>
      <c r="Q14" s="404"/>
      <c r="R14" s="404"/>
      <c r="S14" s="404"/>
      <c r="T14" s="404"/>
      <c r="U14" s="404">
        <v>4</v>
      </c>
      <c r="V14" s="404"/>
      <c r="W14" s="404"/>
      <c r="X14" s="404"/>
      <c r="Y14" s="404"/>
      <c r="Z14" s="404"/>
      <c r="AA14" s="404"/>
      <c r="AB14" s="470"/>
      <c r="AC14" s="1796">
        <f t="shared" si="0"/>
        <v>37</v>
      </c>
      <c r="AD14" s="366"/>
      <c r="AE14" s="366"/>
      <c r="AF14" s="366"/>
    </row>
    <row r="15" spans="1:32" s="365" customFormat="1" ht="13.9" customHeight="1" thickBot="1" x14ac:dyDescent="0.45">
      <c r="A15" s="4360"/>
      <c r="B15" s="4361"/>
      <c r="C15" s="4361"/>
      <c r="D15" s="4362"/>
      <c r="E15" s="918" t="s">
        <v>173</v>
      </c>
      <c r="F15" s="404" t="s">
        <v>5</v>
      </c>
      <c r="G15" s="405" t="s">
        <v>110</v>
      </c>
      <c r="H15" s="953" t="s">
        <v>331</v>
      </c>
      <c r="I15" s="996" t="s">
        <v>332</v>
      </c>
      <c r="J15" s="1727">
        <v>36</v>
      </c>
      <c r="K15" s="1599">
        <v>8</v>
      </c>
      <c r="L15" s="404">
        <v>32</v>
      </c>
      <c r="M15" s="404"/>
      <c r="N15" s="404">
        <v>9</v>
      </c>
      <c r="O15" s="404">
        <v>2</v>
      </c>
      <c r="P15" s="404"/>
      <c r="Q15" s="404"/>
      <c r="R15" s="404"/>
      <c r="S15" s="404"/>
      <c r="T15" s="404"/>
      <c r="U15" s="404">
        <v>2</v>
      </c>
      <c r="V15" s="404"/>
      <c r="W15" s="404"/>
      <c r="X15" s="404"/>
      <c r="Y15" s="404"/>
      <c r="Z15" s="404"/>
      <c r="AA15" s="404"/>
      <c r="AB15" s="470"/>
      <c r="AC15" s="1796">
        <f t="shared" si="0"/>
        <v>53</v>
      </c>
      <c r="AD15" s="366"/>
      <c r="AE15" s="366"/>
      <c r="AF15" s="366"/>
    </row>
    <row r="16" spans="1:32" s="365" customFormat="1" ht="13.9" customHeight="1" thickBot="1" x14ac:dyDescent="0.45">
      <c r="A16" s="4360"/>
      <c r="B16" s="4361"/>
      <c r="C16" s="4361"/>
      <c r="D16" s="4362"/>
      <c r="E16" s="2222" t="s">
        <v>173</v>
      </c>
      <c r="F16" s="1709" t="s">
        <v>5</v>
      </c>
      <c r="G16" s="1709">
        <v>53</v>
      </c>
      <c r="H16" s="1709" t="s">
        <v>333</v>
      </c>
      <c r="I16" s="1709" t="s">
        <v>332</v>
      </c>
      <c r="J16" s="1711">
        <v>16</v>
      </c>
      <c r="K16" s="283">
        <v>8</v>
      </c>
      <c r="L16" s="173">
        <v>16</v>
      </c>
      <c r="M16" s="172"/>
      <c r="N16" s="172">
        <v>4</v>
      </c>
      <c r="O16" s="172">
        <v>2</v>
      </c>
      <c r="P16" s="173"/>
      <c r="Q16" s="172"/>
      <c r="R16" s="172"/>
      <c r="S16" s="172"/>
      <c r="T16" s="172"/>
      <c r="U16" s="173">
        <v>1</v>
      </c>
      <c r="V16" s="404"/>
      <c r="W16" s="404"/>
      <c r="X16" s="404"/>
      <c r="Y16" s="404"/>
      <c r="Z16" s="404"/>
      <c r="AA16" s="404"/>
      <c r="AB16" s="470"/>
      <c r="AC16" s="1796">
        <f t="shared" si="0"/>
        <v>31</v>
      </c>
      <c r="AD16" s="366"/>
      <c r="AE16" s="366"/>
      <c r="AF16" s="366"/>
    </row>
    <row r="17" spans="1:32" s="365" customFormat="1" ht="13.9" hidden="1" customHeight="1" thickBot="1" x14ac:dyDescent="0.45">
      <c r="A17" s="4360"/>
      <c r="B17" s="4361"/>
      <c r="C17" s="4361"/>
      <c r="D17" s="4362"/>
      <c r="E17" s="918"/>
      <c r="F17" s="404"/>
      <c r="G17" s="405"/>
      <c r="H17" s="457"/>
      <c r="I17" s="996"/>
      <c r="J17" s="470"/>
      <c r="K17" s="1839"/>
      <c r="L17" s="476"/>
      <c r="M17" s="476"/>
      <c r="N17" s="476"/>
      <c r="O17" s="476"/>
      <c r="P17" s="476"/>
      <c r="Q17" s="404"/>
      <c r="R17" s="476"/>
      <c r="S17" s="476"/>
      <c r="T17" s="476"/>
      <c r="U17" s="476"/>
      <c r="V17" s="476"/>
      <c r="W17" s="476"/>
      <c r="X17" s="476"/>
      <c r="Y17" s="476"/>
      <c r="Z17" s="476"/>
      <c r="AA17" s="476"/>
      <c r="AB17" s="1253"/>
      <c r="AC17" s="1796">
        <f t="shared" si="0"/>
        <v>0</v>
      </c>
      <c r="AD17" s="366"/>
      <c r="AE17" s="366"/>
      <c r="AF17" s="366"/>
    </row>
    <row r="18" spans="1:32" s="365" customFormat="1" ht="13.9" hidden="1" customHeight="1" thickBot="1" x14ac:dyDescent="0.45">
      <c r="A18" s="4360"/>
      <c r="B18" s="4361"/>
      <c r="C18" s="4361"/>
      <c r="D18" s="4362"/>
      <c r="E18" s="1026"/>
      <c r="F18" s="433"/>
      <c r="G18" s="994"/>
      <c r="H18" s="1666"/>
      <c r="I18" s="1304"/>
      <c r="J18" s="1177"/>
      <c r="K18" s="2664"/>
      <c r="L18" s="433"/>
      <c r="M18" s="433"/>
      <c r="N18" s="433"/>
      <c r="O18" s="433"/>
      <c r="P18" s="433"/>
      <c r="Q18" s="433"/>
      <c r="R18" s="433"/>
      <c r="S18" s="433"/>
      <c r="T18" s="433"/>
      <c r="U18" s="433"/>
      <c r="V18" s="433"/>
      <c r="W18" s="433"/>
      <c r="X18" s="433"/>
      <c r="Y18" s="433"/>
      <c r="Z18" s="433"/>
      <c r="AA18" s="433"/>
      <c r="AB18" s="2291"/>
      <c r="AC18" s="1796">
        <f t="shared" si="0"/>
        <v>0</v>
      </c>
      <c r="AD18" s="366"/>
      <c r="AE18" s="366"/>
      <c r="AF18" s="366"/>
    </row>
    <row r="19" spans="1:32" s="1803" customFormat="1" ht="13.9" customHeight="1" thickBot="1" x14ac:dyDescent="0.4">
      <c r="A19" s="4360"/>
      <c r="B19" s="4361"/>
      <c r="C19" s="4361"/>
      <c r="D19" s="4362"/>
      <c r="E19" s="2665" t="s">
        <v>38</v>
      </c>
      <c r="F19" s="1671"/>
      <c r="G19" s="1669"/>
      <c r="H19" s="1671"/>
      <c r="I19" s="1671"/>
      <c r="J19" s="1672"/>
      <c r="K19" s="1800">
        <f>SUM(K7:K18)</f>
        <v>80</v>
      </c>
      <c r="L19" s="1801">
        <f>SUM(L7:L18)</f>
        <v>78</v>
      </c>
      <c r="M19" s="1801">
        <f t="shared" ref="M19:AB19" si="1">SUM(M7:M18)</f>
        <v>0</v>
      </c>
      <c r="N19" s="1801">
        <f t="shared" si="1"/>
        <v>67</v>
      </c>
      <c r="O19" s="1801">
        <f t="shared" si="1"/>
        <v>12</v>
      </c>
      <c r="P19" s="1801">
        <f t="shared" si="1"/>
        <v>0</v>
      </c>
      <c r="Q19" s="1801">
        <f t="shared" si="1"/>
        <v>0</v>
      </c>
      <c r="R19" s="1801">
        <f t="shared" si="1"/>
        <v>0</v>
      </c>
      <c r="S19" s="1801">
        <f t="shared" si="1"/>
        <v>0</v>
      </c>
      <c r="T19" s="1801">
        <f t="shared" si="1"/>
        <v>0</v>
      </c>
      <c r="U19" s="1801">
        <f t="shared" si="1"/>
        <v>19</v>
      </c>
      <c r="V19" s="1801">
        <f t="shared" si="1"/>
        <v>0</v>
      </c>
      <c r="W19" s="1801">
        <f t="shared" si="1"/>
        <v>0</v>
      </c>
      <c r="X19" s="1801">
        <f t="shared" si="1"/>
        <v>0</v>
      </c>
      <c r="Y19" s="1801">
        <f t="shared" si="1"/>
        <v>0</v>
      </c>
      <c r="Z19" s="1801">
        <f t="shared" si="1"/>
        <v>0</v>
      </c>
      <c r="AA19" s="1801">
        <f t="shared" si="1"/>
        <v>0</v>
      </c>
      <c r="AB19" s="1801">
        <f t="shared" si="1"/>
        <v>0</v>
      </c>
      <c r="AC19" s="1802">
        <f>SUM(K19:AB19)</f>
        <v>256</v>
      </c>
    </row>
    <row r="20" spans="1:32" s="365" customFormat="1" ht="13.9" customHeight="1" thickBot="1" x14ac:dyDescent="0.45">
      <c r="A20" s="4360"/>
      <c r="B20" s="4361"/>
      <c r="C20" s="4361"/>
      <c r="D20" s="4362"/>
      <c r="E20" s="2569" t="s">
        <v>171</v>
      </c>
      <c r="F20" s="2570" t="s">
        <v>6</v>
      </c>
      <c r="G20" s="2571" t="s">
        <v>110</v>
      </c>
      <c r="H20" s="2570"/>
      <c r="I20" s="459">
        <v>2</v>
      </c>
      <c r="J20" s="1687">
        <v>53</v>
      </c>
      <c r="K20" s="2567"/>
      <c r="L20" s="1746"/>
      <c r="M20" s="1804"/>
      <c r="N20" s="1804"/>
      <c r="O20" s="1804"/>
      <c r="P20" s="1804">
        <v>4</v>
      </c>
      <c r="Q20" s="1804"/>
      <c r="R20" s="1804"/>
      <c r="S20" s="1804"/>
      <c r="T20" s="1804"/>
      <c r="U20" s="1746">
        <v>5</v>
      </c>
      <c r="V20" s="1804"/>
      <c r="W20" s="1804"/>
      <c r="X20" s="1804"/>
      <c r="Y20" s="1804"/>
      <c r="Z20" s="1804"/>
      <c r="AA20" s="1804"/>
      <c r="AB20" s="2572"/>
      <c r="AC20" s="1796">
        <f t="shared" si="0"/>
        <v>9</v>
      </c>
      <c r="AD20" s="366"/>
      <c r="AE20" s="366"/>
      <c r="AF20" s="366"/>
    </row>
    <row r="21" spans="1:32" s="365" customFormat="1" ht="13.9" customHeight="1" thickBot="1" x14ac:dyDescent="0.45">
      <c r="A21" s="4360"/>
      <c r="B21" s="4361"/>
      <c r="C21" s="4361"/>
      <c r="D21" s="4362"/>
      <c r="E21" s="2569" t="s">
        <v>171</v>
      </c>
      <c r="F21" s="2570" t="s">
        <v>6</v>
      </c>
      <c r="G21" s="2571" t="s">
        <v>110</v>
      </c>
      <c r="H21" s="2570" t="s">
        <v>70</v>
      </c>
      <c r="I21" s="459">
        <v>3</v>
      </c>
      <c r="J21" s="1687">
        <v>61</v>
      </c>
      <c r="K21" s="469"/>
      <c r="L21" s="459"/>
      <c r="M21" s="827"/>
      <c r="N21" s="827">
        <v>15</v>
      </c>
      <c r="O21" s="827">
        <v>2</v>
      </c>
      <c r="P21" s="827"/>
      <c r="Q21" s="827"/>
      <c r="R21" s="827"/>
      <c r="S21" s="827"/>
      <c r="T21" s="827"/>
      <c r="U21" s="459">
        <v>4</v>
      </c>
      <c r="V21" s="827"/>
      <c r="W21" s="827"/>
      <c r="X21" s="827"/>
      <c r="Y21" s="827"/>
      <c r="Z21" s="827"/>
      <c r="AA21" s="827"/>
      <c r="AB21" s="2573"/>
      <c r="AC21" s="1796">
        <f t="shared" si="0"/>
        <v>21</v>
      </c>
      <c r="AD21" s="366"/>
      <c r="AE21" s="366"/>
      <c r="AF21" s="366"/>
    </row>
    <row r="22" spans="1:32" s="365" customFormat="1" ht="13.9" customHeight="1" thickBot="1" x14ac:dyDescent="0.4">
      <c r="A22" s="4360"/>
      <c r="B22" s="4361"/>
      <c r="C22" s="4361"/>
      <c r="D22" s="4362"/>
      <c r="E22" s="2574" t="s">
        <v>172</v>
      </c>
      <c r="F22" s="2570" t="s">
        <v>6</v>
      </c>
      <c r="G22" s="2571" t="s">
        <v>110</v>
      </c>
      <c r="H22" s="2570" t="s">
        <v>70</v>
      </c>
      <c r="I22" s="826">
        <v>3</v>
      </c>
      <c r="J22" s="2575">
        <v>61</v>
      </c>
      <c r="K22" s="1252"/>
      <c r="L22" s="457"/>
      <c r="M22" s="314"/>
      <c r="N22" s="314">
        <v>15</v>
      </c>
      <c r="O22" s="314">
        <v>2</v>
      </c>
      <c r="P22" s="314"/>
      <c r="Q22" s="314"/>
      <c r="R22" s="314"/>
      <c r="S22" s="314"/>
      <c r="T22" s="314"/>
      <c r="U22" s="457">
        <v>6</v>
      </c>
      <c r="V22" s="314"/>
      <c r="W22" s="314"/>
      <c r="X22" s="314"/>
      <c r="Y22" s="314"/>
      <c r="Z22" s="314"/>
      <c r="AA22" s="314"/>
      <c r="AB22" s="2504"/>
      <c r="AC22" s="1796">
        <f t="shared" si="0"/>
        <v>23</v>
      </c>
      <c r="AD22" s="366"/>
      <c r="AE22" s="366"/>
      <c r="AF22" s="366"/>
    </row>
    <row r="23" spans="1:32" s="1807" customFormat="1" ht="13.9" hidden="1" customHeight="1" thickBot="1" x14ac:dyDescent="0.45">
      <c r="A23" s="4360"/>
      <c r="B23" s="4361"/>
      <c r="C23" s="4361"/>
      <c r="D23" s="4362"/>
      <c r="E23" s="918"/>
      <c r="F23" s="1724"/>
      <c r="G23" s="1805"/>
      <c r="H23" s="953"/>
      <c r="I23" s="404"/>
      <c r="J23" s="1723"/>
      <c r="K23" s="1798"/>
      <c r="L23" s="476"/>
      <c r="M23" s="476"/>
      <c r="N23" s="476"/>
      <c r="O23" s="476"/>
      <c r="P23" s="476"/>
      <c r="Q23" s="476"/>
      <c r="R23" s="476"/>
      <c r="S23" s="476"/>
      <c r="T23" s="476"/>
      <c r="U23" s="476"/>
      <c r="V23" s="476"/>
      <c r="W23" s="476"/>
      <c r="X23" s="476"/>
      <c r="Y23" s="476"/>
      <c r="Z23" s="476"/>
      <c r="AA23" s="476"/>
      <c r="AB23" s="1253"/>
      <c r="AC23" s="1796">
        <f t="shared" si="0"/>
        <v>0</v>
      </c>
      <c r="AD23" s="1806"/>
      <c r="AE23" s="1806"/>
      <c r="AF23" s="1806"/>
    </row>
    <row r="24" spans="1:32" s="1807" customFormat="1" ht="13.9" hidden="1" customHeight="1" thickBot="1" x14ac:dyDescent="0.45">
      <c r="A24" s="4360"/>
      <c r="B24" s="4361"/>
      <c r="C24" s="4361"/>
      <c r="D24" s="4362"/>
      <c r="E24" s="1775"/>
      <c r="F24" s="1090"/>
      <c r="G24" s="405"/>
      <c r="H24" s="953"/>
      <c r="I24" s="404"/>
      <c r="J24" s="1703"/>
      <c r="K24" s="1660"/>
      <c r="L24" s="404"/>
      <c r="M24" s="404"/>
      <c r="N24" s="404"/>
      <c r="O24" s="404"/>
      <c r="P24" s="313"/>
      <c r="Q24" s="404"/>
      <c r="R24" s="404"/>
      <c r="S24" s="404"/>
      <c r="T24" s="956"/>
      <c r="U24" s="956"/>
      <c r="V24" s="404"/>
      <c r="W24" s="404"/>
      <c r="X24" s="434"/>
      <c r="Y24" s="434"/>
      <c r="Z24" s="434"/>
      <c r="AA24" s="434"/>
      <c r="AB24" s="440"/>
      <c r="AC24" s="1796">
        <f t="shared" si="0"/>
        <v>0</v>
      </c>
      <c r="AD24" s="1806"/>
      <c r="AE24" s="1806"/>
      <c r="AF24" s="1806"/>
    </row>
    <row r="25" spans="1:32" s="1807" customFormat="1" ht="13.9" customHeight="1" thickBot="1" x14ac:dyDescent="0.45">
      <c r="A25" s="4360"/>
      <c r="B25" s="4361"/>
      <c r="C25" s="4361"/>
      <c r="D25" s="4362"/>
      <c r="E25" s="2576" t="s">
        <v>221</v>
      </c>
      <c r="F25" s="1724" t="s">
        <v>6</v>
      </c>
      <c r="G25" s="405" t="s">
        <v>110</v>
      </c>
      <c r="H25" s="953" t="s">
        <v>70</v>
      </c>
      <c r="I25" s="404">
        <v>1</v>
      </c>
      <c r="J25" s="1703">
        <v>55</v>
      </c>
      <c r="K25" s="1660">
        <v>4</v>
      </c>
      <c r="L25" s="404">
        <v>8</v>
      </c>
      <c r="M25" s="404"/>
      <c r="N25" s="404"/>
      <c r="O25" s="404"/>
      <c r="P25" s="404"/>
      <c r="Q25" s="404"/>
      <c r="R25" s="404"/>
      <c r="S25" s="404"/>
      <c r="T25" s="404"/>
      <c r="U25" s="404">
        <v>11</v>
      </c>
      <c r="V25" s="404"/>
      <c r="W25" s="404"/>
      <c r="X25" s="434"/>
      <c r="Y25" s="434"/>
      <c r="Z25" s="434"/>
      <c r="AA25" s="434"/>
      <c r="AB25" s="440"/>
      <c r="AC25" s="1796">
        <f t="shared" si="0"/>
        <v>23</v>
      </c>
      <c r="AD25" s="1806"/>
      <c r="AE25" s="1806"/>
      <c r="AF25" s="1806"/>
    </row>
    <row r="26" spans="1:32" s="1807" customFormat="1" ht="13.9" customHeight="1" thickBot="1" x14ac:dyDescent="0.45">
      <c r="A26" s="4360"/>
      <c r="B26" s="4361"/>
      <c r="C26" s="4361"/>
      <c r="D26" s="4362"/>
      <c r="E26" s="1887" t="s">
        <v>158</v>
      </c>
      <c r="F26" s="76" t="s">
        <v>6</v>
      </c>
      <c r="G26" s="76" t="s">
        <v>110</v>
      </c>
      <c r="H26" s="76" t="s">
        <v>70</v>
      </c>
      <c r="I26" s="76" t="s">
        <v>65</v>
      </c>
      <c r="J26" s="152" t="s">
        <v>343</v>
      </c>
      <c r="K26" s="1229"/>
      <c r="L26" s="77"/>
      <c r="M26" s="77"/>
      <c r="N26" s="77">
        <v>7</v>
      </c>
      <c r="O26" s="77">
        <v>2</v>
      </c>
      <c r="P26" s="77"/>
      <c r="Q26" s="77"/>
      <c r="R26" s="77"/>
      <c r="S26" s="77"/>
      <c r="T26" s="77"/>
      <c r="U26" s="77">
        <v>3</v>
      </c>
      <c r="V26" s="404"/>
      <c r="W26" s="404"/>
      <c r="X26" s="434"/>
      <c r="Y26" s="434"/>
      <c r="Z26" s="434"/>
      <c r="AA26" s="434"/>
      <c r="AB26" s="440"/>
      <c r="AC26" s="1796">
        <f t="shared" si="0"/>
        <v>12</v>
      </c>
      <c r="AD26" s="1806"/>
      <c r="AE26" s="1806"/>
      <c r="AF26" s="1806"/>
    </row>
    <row r="27" spans="1:32" s="1807" customFormat="1" ht="13.9" hidden="1" customHeight="1" thickBot="1" x14ac:dyDescent="0.4">
      <c r="A27" s="4360"/>
      <c r="B27" s="4361"/>
      <c r="C27" s="4361"/>
      <c r="D27" s="4362"/>
      <c r="E27" s="1680"/>
      <c r="F27" s="76"/>
      <c r="G27" s="76"/>
      <c r="H27" s="76"/>
      <c r="I27" s="76"/>
      <c r="J27" s="144"/>
      <c r="K27" s="1681"/>
      <c r="L27" s="110"/>
      <c r="M27" s="111"/>
      <c r="N27" s="111"/>
      <c r="O27" s="111"/>
      <c r="P27" s="111"/>
      <c r="Q27" s="111"/>
      <c r="R27" s="2277"/>
      <c r="S27" s="2277"/>
      <c r="T27" s="16"/>
      <c r="U27" s="16"/>
      <c r="V27" s="956"/>
      <c r="W27" s="956"/>
      <c r="X27" s="956"/>
      <c r="Y27" s="956"/>
      <c r="Z27" s="956"/>
      <c r="AA27" s="956"/>
      <c r="AB27" s="1754"/>
      <c r="AC27" s="1796">
        <f t="shared" si="0"/>
        <v>0</v>
      </c>
      <c r="AD27" s="1806"/>
      <c r="AE27" s="1806"/>
      <c r="AF27" s="1806"/>
    </row>
    <row r="28" spans="1:32" s="1807" customFormat="1" ht="13.9" hidden="1" customHeight="1" thickBot="1" x14ac:dyDescent="0.45">
      <c r="A28" s="4360"/>
      <c r="B28" s="4361"/>
      <c r="C28" s="4361"/>
      <c r="D28" s="4362"/>
      <c r="E28" s="2576"/>
      <c r="F28" s="1724"/>
      <c r="G28" s="405"/>
      <c r="H28" s="953"/>
      <c r="I28" s="76"/>
      <c r="J28" s="1703"/>
      <c r="K28" s="1660"/>
      <c r="L28" s="404"/>
      <c r="M28" s="404"/>
      <c r="N28" s="404"/>
      <c r="O28" s="404"/>
      <c r="P28" s="404"/>
      <c r="Q28" s="404"/>
      <c r="R28" s="404"/>
      <c r="S28" s="404"/>
      <c r="T28" s="16"/>
      <c r="U28" s="16"/>
      <c r="V28" s="956"/>
      <c r="W28" s="956"/>
      <c r="X28" s="956"/>
      <c r="Y28" s="956"/>
      <c r="Z28" s="956"/>
      <c r="AA28" s="956"/>
      <c r="AB28" s="1754"/>
      <c r="AC28" s="1796">
        <f t="shared" si="0"/>
        <v>0</v>
      </c>
      <c r="AD28" s="1806"/>
      <c r="AE28" s="1806"/>
      <c r="AF28" s="1806"/>
    </row>
    <row r="29" spans="1:32" s="1807" customFormat="1" ht="13.9" customHeight="1" thickBot="1" x14ac:dyDescent="0.5">
      <c r="A29" s="4360"/>
      <c r="B29" s="4361"/>
      <c r="C29" s="4361"/>
      <c r="D29" s="4362"/>
      <c r="E29" s="1680" t="s">
        <v>103</v>
      </c>
      <c r="F29" s="76" t="s">
        <v>6</v>
      </c>
      <c r="G29" s="76" t="s">
        <v>110</v>
      </c>
      <c r="H29" s="76" t="s">
        <v>70</v>
      </c>
      <c r="I29" s="76" t="s">
        <v>69</v>
      </c>
      <c r="J29" s="144" t="s">
        <v>111</v>
      </c>
      <c r="K29" s="1681"/>
      <c r="L29" s="110"/>
      <c r="M29" s="111"/>
      <c r="N29" s="111"/>
      <c r="O29" s="111"/>
      <c r="P29" s="111"/>
      <c r="Q29" s="111">
        <v>53</v>
      </c>
      <c r="R29" s="2277"/>
      <c r="S29" s="2277"/>
      <c r="T29" s="2277"/>
      <c r="U29" s="940"/>
      <c r="V29" s="940"/>
      <c r="W29" s="2277"/>
      <c r="X29" s="2277"/>
      <c r="Y29" s="2277"/>
      <c r="Z29" s="2277"/>
      <c r="AA29" s="2277"/>
      <c r="AB29" s="2278"/>
      <c r="AC29" s="1796">
        <f t="shared" si="0"/>
        <v>53</v>
      </c>
      <c r="AD29" s="1806"/>
      <c r="AE29" s="1806"/>
      <c r="AF29" s="1806"/>
    </row>
    <row r="30" spans="1:32" s="1807" customFormat="1" ht="13.9" customHeight="1" thickBot="1" x14ac:dyDescent="0.45">
      <c r="A30" s="4360"/>
      <c r="B30" s="4361"/>
      <c r="C30" s="4361"/>
      <c r="D30" s="4362"/>
      <c r="E30" s="2586" t="s">
        <v>143</v>
      </c>
      <c r="F30" s="3469" t="s">
        <v>6</v>
      </c>
      <c r="G30" s="1732" t="s">
        <v>110</v>
      </c>
      <c r="H30" s="2101" t="s">
        <v>212</v>
      </c>
      <c r="I30" s="1737" t="s">
        <v>69</v>
      </c>
      <c r="J30" s="1734">
        <v>5</v>
      </c>
      <c r="K30" s="2249"/>
      <c r="L30" s="463"/>
      <c r="M30" s="463"/>
      <c r="N30" s="463"/>
      <c r="O30" s="463"/>
      <c r="P30" s="463"/>
      <c r="Q30" s="463"/>
      <c r="R30" s="463"/>
      <c r="S30" s="463">
        <v>15</v>
      </c>
      <c r="T30" s="2739"/>
      <c r="U30" s="2740"/>
      <c r="V30" s="2740"/>
      <c r="W30" s="2739"/>
      <c r="X30" s="2739"/>
      <c r="Y30" s="2739"/>
      <c r="Z30" s="2739"/>
      <c r="AA30" s="2739"/>
      <c r="AB30" s="2741"/>
      <c r="AC30" s="3470">
        <f t="shared" si="0"/>
        <v>15</v>
      </c>
      <c r="AD30" s="1806"/>
      <c r="AE30" s="1806"/>
      <c r="AF30" s="1806"/>
    </row>
    <row r="31" spans="1:32" s="2583" customFormat="1" ht="13.9" customHeight="1" thickBot="1" x14ac:dyDescent="0.4">
      <c r="A31" s="4360"/>
      <c r="B31" s="4361"/>
      <c r="C31" s="4361"/>
      <c r="D31" s="4362"/>
      <c r="E31" s="2578" t="s">
        <v>34</v>
      </c>
      <c r="F31" s="2579"/>
      <c r="G31" s="2580"/>
      <c r="H31" s="2579"/>
      <c r="I31" s="2581"/>
      <c r="J31" s="2581"/>
      <c r="K31" s="2581">
        <f>SUM(K20:K30)</f>
        <v>4</v>
      </c>
      <c r="L31" s="2581">
        <f t="shared" ref="L31:AB31" si="2">SUM(L20:L30)</f>
        <v>8</v>
      </c>
      <c r="M31" s="2581">
        <f t="shared" si="2"/>
        <v>0</v>
      </c>
      <c r="N31" s="2581">
        <f t="shared" si="2"/>
        <v>37</v>
      </c>
      <c r="O31" s="2581">
        <f t="shared" si="2"/>
        <v>6</v>
      </c>
      <c r="P31" s="2581">
        <f t="shared" si="2"/>
        <v>4</v>
      </c>
      <c r="Q31" s="2581">
        <f t="shared" si="2"/>
        <v>53</v>
      </c>
      <c r="R31" s="2581">
        <f t="shared" si="2"/>
        <v>0</v>
      </c>
      <c r="S31" s="2581">
        <f t="shared" si="2"/>
        <v>15</v>
      </c>
      <c r="T31" s="2581">
        <f t="shared" si="2"/>
        <v>0</v>
      </c>
      <c r="U31" s="2581">
        <f t="shared" si="2"/>
        <v>29</v>
      </c>
      <c r="V31" s="2581">
        <f t="shared" si="2"/>
        <v>0</v>
      </c>
      <c r="W31" s="2581">
        <f t="shared" si="2"/>
        <v>0</v>
      </c>
      <c r="X31" s="2581">
        <f t="shared" si="2"/>
        <v>0</v>
      </c>
      <c r="Y31" s="2581">
        <f t="shared" si="2"/>
        <v>0</v>
      </c>
      <c r="Z31" s="2581">
        <f t="shared" si="2"/>
        <v>0</v>
      </c>
      <c r="AA31" s="2581">
        <f t="shared" si="2"/>
        <v>0</v>
      </c>
      <c r="AB31" s="2581">
        <f t="shared" si="2"/>
        <v>0</v>
      </c>
      <c r="AC31" s="3473">
        <f t="shared" si="0"/>
        <v>156</v>
      </c>
    </row>
    <row r="32" spans="1:32" s="365" customFormat="1" ht="13.9" hidden="1" customHeight="1" thickBot="1" x14ac:dyDescent="0.45">
      <c r="A32" s="4360"/>
      <c r="B32" s="4361"/>
      <c r="C32" s="4361"/>
      <c r="D32" s="4362"/>
      <c r="E32" s="2569"/>
      <c r="F32" s="1686"/>
      <c r="G32" s="460"/>
      <c r="H32" s="1686"/>
      <c r="I32" s="2584"/>
      <c r="J32" s="2585"/>
      <c r="K32" s="469"/>
      <c r="L32" s="459"/>
      <c r="M32" s="459"/>
      <c r="N32" s="459"/>
      <c r="O32" s="459"/>
      <c r="P32" s="459"/>
      <c r="Q32" s="459"/>
      <c r="R32" s="459"/>
      <c r="S32" s="459"/>
      <c r="T32" s="459"/>
      <c r="U32" s="459"/>
      <c r="V32" s="459"/>
      <c r="W32" s="3471"/>
      <c r="X32" s="2238"/>
      <c r="Y32" s="2238"/>
      <c r="Z32" s="2238"/>
      <c r="AA32" s="2238"/>
      <c r="AB32" s="3472"/>
      <c r="AC32" s="1796">
        <f t="shared" si="0"/>
        <v>0</v>
      </c>
      <c r="AD32" s="366"/>
      <c r="AE32" s="366"/>
      <c r="AF32" s="366"/>
    </row>
    <row r="33" spans="1:32" s="365" customFormat="1" ht="13.9" hidden="1" customHeight="1" thickBot="1" x14ac:dyDescent="0.45">
      <c r="A33" s="4360"/>
      <c r="B33" s="4361"/>
      <c r="C33" s="4361"/>
      <c r="D33" s="4362"/>
      <c r="E33" s="2586"/>
      <c r="F33" s="463"/>
      <c r="G33" s="2587"/>
      <c r="H33" s="463"/>
      <c r="I33" s="2588"/>
      <c r="J33" s="2589"/>
      <c r="K33" s="1176"/>
      <c r="L33" s="433"/>
      <c r="M33" s="2590"/>
      <c r="N33" s="433"/>
      <c r="O33" s="433"/>
      <c r="P33" s="2590"/>
      <c r="Q33" s="2590"/>
      <c r="R33" s="2590"/>
      <c r="S33" s="2590"/>
      <c r="T33" s="2590"/>
      <c r="U33" s="433"/>
      <c r="V33" s="2590"/>
      <c r="W33" s="2590"/>
      <c r="X33" s="2590"/>
      <c r="Y33" s="2590"/>
      <c r="Z33" s="2590"/>
      <c r="AA33" s="2590"/>
      <c r="AB33" s="2591"/>
      <c r="AC33" s="1796">
        <f t="shared" si="0"/>
        <v>0</v>
      </c>
      <c r="AD33" s="366"/>
      <c r="AE33" s="366"/>
      <c r="AF33" s="366"/>
    </row>
    <row r="34" spans="1:32" s="366" customFormat="1" ht="13.9" hidden="1" customHeight="1" thickBot="1" x14ac:dyDescent="0.4">
      <c r="A34" s="4360"/>
      <c r="B34" s="4361"/>
      <c r="C34" s="4361"/>
      <c r="D34" s="4362"/>
      <c r="E34" s="3474" t="s">
        <v>35</v>
      </c>
      <c r="F34" s="3475"/>
      <c r="G34" s="3476"/>
      <c r="H34" s="3475"/>
      <c r="I34" s="3475"/>
      <c r="J34" s="3477"/>
      <c r="K34" s="3478">
        <f>SUM(K32:K33)</f>
        <v>0</v>
      </c>
      <c r="L34" s="3478">
        <f t="shared" ref="L34:AB34" si="3">SUM(L32:L33)</f>
        <v>0</v>
      </c>
      <c r="M34" s="3478">
        <f t="shared" si="3"/>
        <v>0</v>
      </c>
      <c r="N34" s="3478">
        <f t="shared" si="3"/>
        <v>0</v>
      </c>
      <c r="O34" s="3478">
        <f t="shared" si="3"/>
        <v>0</v>
      </c>
      <c r="P34" s="3478">
        <f t="shared" si="3"/>
        <v>0</v>
      </c>
      <c r="Q34" s="3478">
        <f t="shared" si="3"/>
        <v>0</v>
      </c>
      <c r="R34" s="3478">
        <f t="shared" si="3"/>
        <v>0</v>
      </c>
      <c r="S34" s="3478">
        <f t="shared" si="3"/>
        <v>0</v>
      </c>
      <c r="T34" s="3478">
        <f t="shared" si="3"/>
        <v>0</v>
      </c>
      <c r="U34" s="3478">
        <f t="shared" si="3"/>
        <v>0</v>
      </c>
      <c r="V34" s="3478">
        <f t="shared" si="3"/>
        <v>0</v>
      </c>
      <c r="W34" s="3478">
        <f t="shared" si="3"/>
        <v>0</v>
      </c>
      <c r="X34" s="3478">
        <f t="shared" si="3"/>
        <v>0</v>
      </c>
      <c r="Y34" s="3478">
        <f t="shared" si="3"/>
        <v>0</v>
      </c>
      <c r="Z34" s="3478">
        <f t="shared" si="3"/>
        <v>0</v>
      </c>
      <c r="AA34" s="3478">
        <f t="shared" si="3"/>
        <v>0</v>
      </c>
      <c r="AB34" s="3478">
        <f t="shared" si="3"/>
        <v>0</v>
      </c>
      <c r="AC34" s="3479">
        <f t="shared" si="0"/>
        <v>0</v>
      </c>
    </row>
    <row r="35" spans="1:32" s="1806" customFormat="1" ht="13.9" customHeight="1" thickBot="1" x14ac:dyDescent="0.4">
      <c r="A35" s="4360"/>
      <c r="B35" s="4361"/>
      <c r="C35" s="4361"/>
      <c r="D35" s="4362"/>
      <c r="E35" s="2592" t="s">
        <v>152</v>
      </c>
      <c r="F35" s="2594"/>
      <c r="G35" s="2593"/>
      <c r="H35" s="2594"/>
      <c r="I35" s="821"/>
      <c r="J35" s="821"/>
      <c r="K35" s="3480">
        <f>K19+K31+K34</f>
        <v>84</v>
      </c>
      <c r="L35" s="3480">
        <f t="shared" ref="L35:AB35" si="4">L19+L31+L34</f>
        <v>86</v>
      </c>
      <c r="M35" s="3480">
        <f t="shared" si="4"/>
        <v>0</v>
      </c>
      <c r="N35" s="3480">
        <f t="shared" si="4"/>
        <v>104</v>
      </c>
      <c r="O35" s="3480">
        <f t="shared" si="4"/>
        <v>18</v>
      </c>
      <c r="P35" s="3480">
        <f t="shared" si="4"/>
        <v>4</v>
      </c>
      <c r="Q35" s="3480">
        <f t="shared" si="4"/>
        <v>53</v>
      </c>
      <c r="R35" s="3480">
        <f t="shared" si="4"/>
        <v>0</v>
      </c>
      <c r="S35" s="3480">
        <f t="shared" si="4"/>
        <v>15</v>
      </c>
      <c r="T35" s="3480">
        <f t="shared" si="4"/>
        <v>0</v>
      </c>
      <c r="U35" s="3480">
        <f t="shared" si="4"/>
        <v>48</v>
      </c>
      <c r="V35" s="3480">
        <f t="shared" si="4"/>
        <v>0</v>
      </c>
      <c r="W35" s="3480">
        <f t="shared" si="4"/>
        <v>0</v>
      </c>
      <c r="X35" s="3480">
        <f t="shared" si="4"/>
        <v>0</v>
      </c>
      <c r="Y35" s="3480">
        <f t="shared" si="4"/>
        <v>0</v>
      </c>
      <c r="Z35" s="3480">
        <f t="shared" si="4"/>
        <v>0</v>
      </c>
      <c r="AA35" s="3480">
        <f t="shared" si="4"/>
        <v>0</v>
      </c>
      <c r="AB35" s="3480">
        <f t="shared" si="4"/>
        <v>0</v>
      </c>
      <c r="AC35" s="3026">
        <f t="shared" si="0"/>
        <v>412</v>
      </c>
    </row>
    <row r="36" spans="1:32" s="340" customFormat="1" ht="13.9" customHeight="1" thickBot="1" x14ac:dyDescent="0.4">
      <c r="A36" s="4348" t="s">
        <v>4</v>
      </c>
      <c r="B36" s="4348"/>
      <c r="C36" s="4348"/>
      <c r="D36" s="4348"/>
      <c r="E36" s="4348"/>
      <c r="F36" s="4348"/>
      <c r="G36" s="4348"/>
      <c r="H36" s="4348"/>
      <c r="I36" s="4348"/>
      <c r="J36" s="4348"/>
      <c r="K36" s="4348"/>
      <c r="L36" s="4348"/>
      <c r="M36" s="4348"/>
      <c r="N36" s="4348"/>
      <c r="O36" s="4348"/>
      <c r="P36" s="4348"/>
      <c r="Q36" s="4348"/>
      <c r="R36" s="4348"/>
      <c r="S36" s="4348"/>
      <c r="T36" s="4348"/>
      <c r="U36" s="4348"/>
      <c r="V36" s="4348"/>
      <c r="W36" s="4348"/>
      <c r="X36" s="4348"/>
      <c r="Y36" s="4348"/>
      <c r="Z36" s="4348"/>
      <c r="AA36" s="4348"/>
      <c r="AB36" s="4348"/>
      <c r="AC36" s="4348"/>
      <c r="AD36" s="339"/>
      <c r="AE36" s="339"/>
      <c r="AF36" s="339"/>
    </row>
    <row r="37" spans="1:32" s="340" customFormat="1" ht="13.9" hidden="1" customHeight="1" thickBot="1" x14ac:dyDescent="0.5">
      <c r="A37" s="4349">
        <v>8</v>
      </c>
      <c r="B37" s="4352" t="s">
        <v>169</v>
      </c>
      <c r="C37" s="4352" t="s">
        <v>170</v>
      </c>
      <c r="D37" s="4355" t="s">
        <v>165</v>
      </c>
      <c r="E37" s="991"/>
      <c r="F37" s="992"/>
      <c r="G37" s="992"/>
      <c r="H37" s="992"/>
      <c r="I37" s="992"/>
      <c r="J37" s="2747"/>
      <c r="K37" s="1503"/>
      <c r="L37" s="639"/>
      <c r="M37" s="639"/>
      <c r="N37" s="639"/>
      <c r="O37" s="639"/>
      <c r="P37" s="639"/>
      <c r="Q37" s="639"/>
      <c r="R37" s="639"/>
      <c r="S37" s="639"/>
      <c r="T37" s="639"/>
      <c r="U37" s="639"/>
      <c r="V37" s="639"/>
      <c r="W37" s="639"/>
      <c r="X37" s="315"/>
      <c r="Y37" s="1050"/>
      <c r="Z37" s="1050"/>
      <c r="AA37" s="1050"/>
      <c r="AB37" s="1050"/>
      <c r="AC37" s="2601"/>
      <c r="AD37" s="339"/>
      <c r="AE37" s="339"/>
      <c r="AF37" s="339"/>
    </row>
    <row r="38" spans="1:32" s="365" customFormat="1" ht="13.9" customHeight="1" thickBot="1" x14ac:dyDescent="0.5">
      <c r="A38" s="4350"/>
      <c r="B38" s="4353"/>
      <c r="C38" s="4353"/>
      <c r="D38" s="4356"/>
      <c r="E38" s="1950" t="s">
        <v>103</v>
      </c>
      <c r="F38" s="398" t="s">
        <v>5</v>
      </c>
      <c r="G38" s="403" t="s">
        <v>110</v>
      </c>
      <c r="H38" s="398" t="s">
        <v>70</v>
      </c>
      <c r="I38" s="398" t="s">
        <v>65</v>
      </c>
      <c r="J38" s="1951">
        <v>1</v>
      </c>
      <c r="K38" s="640"/>
      <c r="L38" s="398"/>
      <c r="M38" s="398"/>
      <c r="N38" s="398"/>
      <c r="O38" s="398"/>
      <c r="P38" s="398"/>
      <c r="Q38" s="398">
        <v>3</v>
      </c>
      <c r="R38" s="398"/>
      <c r="S38" s="398"/>
      <c r="T38" s="398"/>
      <c r="U38" s="398"/>
      <c r="V38" s="398"/>
      <c r="W38" s="398"/>
      <c r="X38" s="316"/>
      <c r="Y38" s="651"/>
      <c r="Z38" s="651"/>
      <c r="AA38" s="651"/>
      <c r="AB38" s="651"/>
      <c r="AC38" s="1028">
        <f t="shared" ref="AC38:AC49" si="5">SUM(K38:AB38)</f>
        <v>3</v>
      </c>
      <c r="AD38" s="366"/>
      <c r="AE38" s="366"/>
      <c r="AF38" s="366"/>
    </row>
    <row r="39" spans="1:32" s="365" customFormat="1" ht="13.9" customHeight="1" thickBot="1" x14ac:dyDescent="0.5">
      <c r="A39" s="4350"/>
      <c r="B39" s="4353"/>
      <c r="C39" s="4353"/>
      <c r="D39" s="4356"/>
      <c r="E39" s="1783" t="s">
        <v>124</v>
      </c>
      <c r="F39" s="76" t="s">
        <v>5</v>
      </c>
      <c r="G39" s="76" t="s">
        <v>110</v>
      </c>
      <c r="H39" s="76" t="s">
        <v>70</v>
      </c>
      <c r="I39" s="76" t="s">
        <v>65</v>
      </c>
      <c r="J39" s="144" t="s">
        <v>36</v>
      </c>
      <c r="K39" s="1280"/>
      <c r="L39" s="795"/>
      <c r="M39" s="795"/>
      <c r="N39" s="795"/>
      <c r="O39" s="795"/>
      <c r="P39" s="795"/>
      <c r="Q39" s="795"/>
      <c r="R39" s="316"/>
      <c r="S39" s="316">
        <v>2</v>
      </c>
      <c r="T39" s="398"/>
      <c r="U39" s="398"/>
      <c r="V39" s="398"/>
      <c r="W39" s="398"/>
      <c r="X39" s="316"/>
      <c r="Y39" s="651"/>
      <c r="Z39" s="651"/>
      <c r="AA39" s="651"/>
      <c r="AB39" s="651"/>
      <c r="AC39" s="1028">
        <f t="shared" si="5"/>
        <v>2</v>
      </c>
      <c r="AD39" s="366"/>
      <c r="AE39" s="366"/>
      <c r="AF39" s="366"/>
    </row>
    <row r="40" spans="1:32" s="365" customFormat="1" ht="13.9" customHeight="1" thickBot="1" x14ac:dyDescent="0.5">
      <c r="A40" s="4350"/>
      <c r="B40" s="4353"/>
      <c r="C40" s="4353"/>
      <c r="D40" s="4356"/>
      <c r="E40" s="1950" t="s">
        <v>103</v>
      </c>
      <c r="F40" s="398" t="s">
        <v>5</v>
      </c>
      <c r="G40" s="403" t="s">
        <v>110</v>
      </c>
      <c r="H40" s="398" t="s">
        <v>94</v>
      </c>
      <c r="I40" s="398" t="s">
        <v>65</v>
      </c>
      <c r="J40" s="1951">
        <v>1</v>
      </c>
      <c r="K40" s="1280"/>
      <c r="L40" s="795"/>
      <c r="M40" s="795"/>
      <c r="N40" s="795"/>
      <c r="O40" s="795"/>
      <c r="P40" s="795"/>
      <c r="Q40" s="795">
        <v>3</v>
      </c>
      <c r="R40" s="316"/>
      <c r="S40" s="316"/>
      <c r="T40" s="398"/>
      <c r="U40" s="398"/>
      <c r="V40" s="398"/>
      <c r="W40" s="398"/>
      <c r="X40" s="316"/>
      <c r="Y40" s="651"/>
      <c r="Z40" s="651"/>
      <c r="AA40" s="651"/>
      <c r="AB40" s="651"/>
      <c r="AC40" s="1028">
        <f t="shared" si="5"/>
        <v>3</v>
      </c>
      <c r="AD40" s="366"/>
      <c r="AE40" s="366"/>
      <c r="AF40" s="366"/>
    </row>
    <row r="41" spans="1:32" s="365" customFormat="1" ht="13.9" customHeight="1" thickBot="1" x14ac:dyDescent="0.5">
      <c r="A41" s="4350"/>
      <c r="B41" s="4353"/>
      <c r="C41" s="4353"/>
      <c r="D41" s="4356"/>
      <c r="E41" s="1783" t="s">
        <v>124</v>
      </c>
      <c r="F41" s="76" t="s">
        <v>5</v>
      </c>
      <c r="G41" s="76" t="s">
        <v>110</v>
      </c>
      <c r="H41" s="76" t="s">
        <v>94</v>
      </c>
      <c r="I41" s="76" t="s">
        <v>65</v>
      </c>
      <c r="J41" s="144" t="s">
        <v>36</v>
      </c>
      <c r="K41" s="1280"/>
      <c r="L41" s="795"/>
      <c r="M41" s="795"/>
      <c r="N41" s="795"/>
      <c r="O41" s="795"/>
      <c r="P41" s="795"/>
      <c r="Q41" s="795"/>
      <c r="R41" s="316"/>
      <c r="S41" s="316">
        <v>2</v>
      </c>
      <c r="T41" s="398"/>
      <c r="U41" s="398"/>
      <c r="V41" s="398"/>
      <c r="W41" s="398"/>
      <c r="X41" s="316"/>
      <c r="Y41" s="651"/>
      <c r="Z41" s="651"/>
      <c r="AA41" s="651"/>
      <c r="AB41" s="651"/>
      <c r="AC41" s="1028">
        <f t="shared" si="5"/>
        <v>2</v>
      </c>
      <c r="AD41" s="366"/>
      <c r="AE41" s="366"/>
      <c r="AF41" s="366"/>
    </row>
    <row r="42" spans="1:32" s="365" customFormat="1" ht="13.9" customHeight="1" thickBot="1" x14ac:dyDescent="0.5">
      <c r="A42" s="4350"/>
      <c r="B42" s="4353"/>
      <c r="C42" s="4353"/>
      <c r="D42" s="4356"/>
      <c r="E42" s="1950" t="s">
        <v>221</v>
      </c>
      <c r="F42" s="398" t="s">
        <v>5</v>
      </c>
      <c r="G42" s="403" t="s">
        <v>110</v>
      </c>
      <c r="H42" s="2749" t="s">
        <v>338</v>
      </c>
      <c r="I42" s="398" t="s">
        <v>36</v>
      </c>
      <c r="J42" s="1951">
        <v>128</v>
      </c>
      <c r="K42" s="1252">
        <v>16</v>
      </c>
      <c r="L42" s="457"/>
      <c r="M42" s="171"/>
      <c r="N42" s="171">
        <v>32</v>
      </c>
      <c r="O42" s="171">
        <v>2</v>
      </c>
      <c r="P42" s="457"/>
      <c r="Q42" s="171"/>
      <c r="R42" s="171"/>
      <c r="S42" s="457"/>
      <c r="T42" s="146"/>
      <c r="U42" s="145">
        <v>4</v>
      </c>
      <c r="V42" s="146"/>
      <c r="W42" s="111"/>
      <c r="X42" s="316"/>
      <c r="Y42" s="651"/>
      <c r="Z42" s="651"/>
      <c r="AA42" s="651"/>
      <c r="AB42" s="651"/>
      <c r="AC42" s="1028">
        <f t="shared" si="5"/>
        <v>54</v>
      </c>
      <c r="AD42" s="366"/>
      <c r="AE42" s="366"/>
      <c r="AF42" s="366"/>
    </row>
    <row r="43" spans="1:32" s="365" customFormat="1" ht="13.9" customHeight="1" thickBot="1" x14ac:dyDescent="0.5">
      <c r="A43" s="4350"/>
      <c r="B43" s="4353"/>
      <c r="C43" s="4353"/>
      <c r="D43" s="4356"/>
      <c r="E43" s="1950" t="s">
        <v>221</v>
      </c>
      <c r="F43" s="398" t="s">
        <v>5</v>
      </c>
      <c r="G43" s="403" t="s">
        <v>110</v>
      </c>
      <c r="H43" s="2749" t="s">
        <v>366</v>
      </c>
      <c r="I43" s="398" t="s">
        <v>36</v>
      </c>
      <c r="J43" s="1951">
        <v>16</v>
      </c>
      <c r="K43" s="1252">
        <v>16</v>
      </c>
      <c r="L43" s="457">
        <v>8</v>
      </c>
      <c r="M43" s="171"/>
      <c r="N43" s="171">
        <v>2</v>
      </c>
      <c r="O43" s="171">
        <v>1</v>
      </c>
      <c r="P43" s="457"/>
      <c r="Q43" s="171"/>
      <c r="R43" s="171"/>
      <c r="S43" s="457"/>
      <c r="T43" s="146"/>
      <c r="U43" s="145">
        <v>1</v>
      </c>
      <c r="V43" s="146"/>
      <c r="W43" s="111"/>
      <c r="X43" s="316"/>
      <c r="Y43" s="651"/>
      <c r="Z43" s="651"/>
      <c r="AA43" s="651"/>
      <c r="AB43" s="651"/>
      <c r="AC43" s="1028">
        <f t="shared" si="5"/>
        <v>28</v>
      </c>
      <c r="AD43" s="366"/>
      <c r="AE43" s="366"/>
      <c r="AF43" s="366"/>
    </row>
    <row r="44" spans="1:32" s="365" customFormat="1" ht="13.9" hidden="1" customHeight="1" thickBot="1" x14ac:dyDescent="0.5">
      <c r="A44" s="4350"/>
      <c r="B44" s="4353"/>
      <c r="C44" s="4353"/>
      <c r="D44" s="4356"/>
      <c r="E44" s="1950"/>
      <c r="F44" s="398"/>
      <c r="G44" s="403"/>
      <c r="H44" s="398"/>
      <c r="I44" s="398"/>
      <c r="J44" s="1951"/>
      <c r="K44" s="640"/>
      <c r="L44" s="398"/>
      <c r="M44" s="398"/>
      <c r="N44" s="398"/>
      <c r="O44" s="398"/>
      <c r="P44" s="398"/>
      <c r="Q44" s="398"/>
      <c r="R44" s="398"/>
      <c r="S44" s="398"/>
      <c r="T44" s="398"/>
      <c r="U44" s="398"/>
      <c r="V44" s="398"/>
      <c r="W44" s="398"/>
      <c r="X44" s="316"/>
      <c r="Y44" s="651"/>
      <c r="Z44" s="651"/>
      <c r="AA44" s="651"/>
      <c r="AB44" s="651"/>
      <c r="AC44" s="1028">
        <f t="shared" si="5"/>
        <v>0</v>
      </c>
      <c r="AD44" s="366"/>
      <c r="AE44" s="366"/>
      <c r="AF44" s="366"/>
    </row>
    <row r="45" spans="1:32" s="365" customFormat="1" ht="13.9" hidden="1" customHeight="1" thickBot="1" x14ac:dyDescent="0.5">
      <c r="A45" s="4350"/>
      <c r="B45" s="4353"/>
      <c r="C45" s="4353"/>
      <c r="D45" s="4356"/>
      <c r="E45" s="1831"/>
      <c r="F45" s="1832"/>
      <c r="G45" s="1833"/>
      <c r="H45" s="2748"/>
      <c r="I45" s="1832"/>
      <c r="J45" s="1834"/>
      <c r="K45" s="1835"/>
      <c r="L45" s="1832"/>
      <c r="M45" s="1832"/>
      <c r="N45" s="1841"/>
      <c r="O45" s="1841"/>
      <c r="P45" s="1832"/>
      <c r="Q45" s="1832"/>
      <c r="R45" s="1832"/>
      <c r="S45" s="1832"/>
      <c r="T45" s="1832"/>
      <c r="U45" s="398"/>
      <c r="V45" s="398"/>
      <c r="W45" s="398"/>
      <c r="X45" s="316"/>
      <c r="Y45" s="651"/>
      <c r="Z45" s="651"/>
      <c r="AA45" s="651"/>
      <c r="AB45" s="651"/>
      <c r="AC45" s="1028">
        <f t="shared" si="5"/>
        <v>0</v>
      </c>
      <c r="AD45" s="366"/>
      <c r="AE45" s="366"/>
      <c r="AF45" s="366"/>
    </row>
    <row r="46" spans="1:32" s="365" customFormat="1" ht="13.9" customHeight="1" thickBot="1" x14ac:dyDescent="0.5">
      <c r="A46" s="4350"/>
      <c r="B46" s="4353"/>
      <c r="C46" s="4353"/>
      <c r="D46" s="4356"/>
      <c r="E46" s="1947" t="s">
        <v>265</v>
      </c>
      <c r="F46" s="1832" t="s">
        <v>5</v>
      </c>
      <c r="G46" s="2745" t="s">
        <v>110</v>
      </c>
      <c r="H46" s="2746" t="s">
        <v>94</v>
      </c>
      <c r="I46" s="1832">
        <v>1</v>
      </c>
      <c r="J46" s="1834">
        <v>109</v>
      </c>
      <c r="K46" s="1835">
        <v>16</v>
      </c>
      <c r="L46" s="1832"/>
      <c r="M46" s="1832"/>
      <c r="N46" s="1832"/>
      <c r="O46" s="1832"/>
      <c r="P46" s="1832"/>
      <c r="Q46" s="1832"/>
      <c r="R46" s="1832"/>
      <c r="S46" s="1832"/>
      <c r="T46" s="1832"/>
      <c r="U46" s="1832">
        <v>5</v>
      </c>
      <c r="V46" s="1832"/>
      <c r="W46" s="1832"/>
      <c r="X46" s="1832"/>
      <c r="Y46" s="1842"/>
      <c r="Z46" s="1842"/>
      <c r="AA46" s="1842"/>
      <c r="AB46" s="1842"/>
      <c r="AC46" s="1028">
        <f t="shared" si="5"/>
        <v>21</v>
      </c>
      <c r="AD46" s="366"/>
      <c r="AE46" s="366"/>
      <c r="AF46" s="366"/>
    </row>
    <row r="47" spans="1:32" s="365" customFormat="1" ht="13.9" hidden="1" customHeight="1" thickBot="1" x14ac:dyDescent="0.5">
      <c r="A47" s="4350"/>
      <c r="B47" s="4353"/>
      <c r="C47" s="4353"/>
      <c r="D47" s="4356"/>
      <c r="E47" s="1950"/>
      <c r="F47" s="398"/>
      <c r="G47" s="403"/>
      <c r="H47" s="398"/>
      <c r="I47" s="398"/>
      <c r="J47" s="1951"/>
      <c r="K47" s="1835"/>
      <c r="L47" s="1832"/>
      <c r="M47" s="1832"/>
      <c r="N47" s="1832"/>
      <c r="O47" s="1832"/>
      <c r="P47" s="1832"/>
      <c r="Q47" s="1832"/>
      <c r="R47" s="1832"/>
      <c r="S47" s="1832"/>
      <c r="T47" s="1832"/>
      <c r="U47" s="1832"/>
      <c r="V47" s="1832"/>
      <c r="W47" s="1832"/>
      <c r="X47" s="1832"/>
      <c r="Y47" s="1842"/>
      <c r="Z47" s="1842"/>
      <c r="AA47" s="1842"/>
      <c r="AB47" s="1842"/>
      <c r="AC47" s="1028">
        <f t="shared" si="5"/>
        <v>0</v>
      </c>
      <c r="AD47" s="366"/>
      <c r="AE47" s="366"/>
      <c r="AF47" s="366"/>
    </row>
    <row r="48" spans="1:32" s="365" customFormat="1" ht="13.9" customHeight="1" thickBot="1" x14ac:dyDescent="0.5">
      <c r="A48" s="4350"/>
      <c r="B48" s="4353"/>
      <c r="C48" s="4353"/>
      <c r="D48" s="4356"/>
      <c r="E48" s="2751" t="s">
        <v>81</v>
      </c>
      <c r="F48" s="644" t="s">
        <v>5</v>
      </c>
      <c r="G48" s="643" t="s">
        <v>110</v>
      </c>
      <c r="H48" s="644" t="s">
        <v>70</v>
      </c>
      <c r="I48" s="644">
        <v>3</v>
      </c>
      <c r="J48" s="2752">
        <v>1</v>
      </c>
      <c r="K48" s="1986"/>
      <c r="L48" s="976"/>
      <c r="M48" s="976"/>
      <c r="N48" s="976"/>
      <c r="O48" s="976"/>
      <c r="P48" s="976"/>
      <c r="Q48" s="976"/>
      <c r="R48" s="976"/>
      <c r="S48" s="976"/>
      <c r="T48" s="976"/>
      <c r="U48" s="976"/>
      <c r="V48" s="976"/>
      <c r="W48" s="976">
        <v>3</v>
      </c>
      <c r="X48" s="976"/>
      <c r="Y48" s="1988"/>
      <c r="Z48" s="1988"/>
      <c r="AA48" s="1988"/>
      <c r="AB48" s="1988"/>
      <c r="AC48" s="1028">
        <f t="shared" si="5"/>
        <v>3</v>
      </c>
      <c r="AD48" s="366"/>
      <c r="AE48" s="366"/>
      <c r="AF48" s="366"/>
    </row>
    <row r="49" spans="1:32" s="366" customFormat="1" ht="13.9" customHeight="1" thickBot="1" x14ac:dyDescent="0.45">
      <c r="A49" s="4350"/>
      <c r="B49" s="4353"/>
      <c r="C49" s="4353"/>
      <c r="D49" s="4357"/>
      <c r="E49" s="2621" t="s">
        <v>38</v>
      </c>
      <c r="F49" s="812"/>
      <c r="G49" s="2622"/>
      <c r="H49" s="812"/>
      <c r="I49" s="813"/>
      <c r="J49" s="813"/>
      <c r="K49" s="2324">
        <f>SUM(K37:K48)</f>
        <v>48</v>
      </c>
      <c r="L49" s="2324">
        <f t="shared" ref="L49:AB49" si="6">SUM(L37:L48)</f>
        <v>8</v>
      </c>
      <c r="M49" s="2324">
        <f t="shared" si="6"/>
        <v>0</v>
      </c>
      <c r="N49" s="2324">
        <f t="shared" si="6"/>
        <v>34</v>
      </c>
      <c r="O49" s="2324">
        <f t="shared" si="6"/>
        <v>3</v>
      </c>
      <c r="P49" s="2324">
        <f t="shared" si="6"/>
        <v>0</v>
      </c>
      <c r="Q49" s="2324">
        <f t="shared" si="6"/>
        <v>6</v>
      </c>
      <c r="R49" s="2324">
        <f t="shared" si="6"/>
        <v>0</v>
      </c>
      <c r="S49" s="2324">
        <f t="shared" si="6"/>
        <v>4</v>
      </c>
      <c r="T49" s="2324">
        <f t="shared" si="6"/>
        <v>0</v>
      </c>
      <c r="U49" s="2324">
        <f t="shared" si="6"/>
        <v>10</v>
      </c>
      <c r="V49" s="2324">
        <f t="shared" si="6"/>
        <v>0</v>
      </c>
      <c r="W49" s="2324">
        <f t="shared" si="6"/>
        <v>3</v>
      </c>
      <c r="X49" s="2324">
        <f t="shared" si="6"/>
        <v>0</v>
      </c>
      <c r="Y49" s="2324">
        <f t="shared" si="6"/>
        <v>0</v>
      </c>
      <c r="Z49" s="2324">
        <f t="shared" si="6"/>
        <v>0</v>
      </c>
      <c r="AA49" s="2324">
        <f t="shared" si="6"/>
        <v>0</v>
      </c>
      <c r="AB49" s="2753">
        <f t="shared" si="6"/>
        <v>0</v>
      </c>
      <c r="AC49" s="2750">
        <f t="shared" si="5"/>
        <v>116</v>
      </c>
    </row>
    <row r="50" spans="1:32" s="365" customFormat="1" ht="13.9" hidden="1" customHeight="1" thickBot="1" x14ac:dyDescent="0.5">
      <c r="A50" s="4350"/>
      <c r="B50" s="4353"/>
      <c r="C50" s="4353"/>
      <c r="D50" s="4356"/>
      <c r="E50" s="2163"/>
      <c r="F50" s="639"/>
      <c r="G50" s="2299"/>
      <c r="H50" s="639"/>
      <c r="I50" s="639"/>
      <c r="J50" s="2165"/>
      <c r="K50" s="2300"/>
      <c r="L50" s="2301"/>
      <c r="M50" s="2301"/>
      <c r="N50" s="2301"/>
      <c r="O50" s="2301"/>
      <c r="P50" s="532"/>
      <c r="Q50" s="2301"/>
      <c r="R50" s="2301"/>
      <c r="S50" s="2301"/>
      <c r="T50" s="2301"/>
      <c r="U50" s="2301"/>
      <c r="V50" s="2301"/>
      <c r="W50" s="2301"/>
      <c r="X50" s="2302"/>
      <c r="Y50" s="2303"/>
      <c r="Z50" s="2303"/>
      <c r="AA50" s="2303"/>
      <c r="AB50" s="2303"/>
      <c r="AC50" s="1028">
        <f t="shared" ref="AC50:AC65" si="7">SUM(K50:AB50)</f>
        <v>0</v>
      </c>
      <c r="AD50" s="366"/>
      <c r="AE50" s="366"/>
      <c r="AF50" s="366"/>
    </row>
    <row r="51" spans="1:32" s="365" customFormat="1" ht="13.9" hidden="1" customHeight="1" thickBot="1" x14ac:dyDescent="0.5">
      <c r="A51" s="4350"/>
      <c r="B51" s="4353"/>
      <c r="C51" s="4353"/>
      <c r="D51" s="4356"/>
      <c r="E51" s="2754"/>
      <c r="F51" s="1737"/>
      <c r="G51" s="1737"/>
      <c r="H51" s="2755"/>
      <c r="I51" s="1737"/>
      <c r="J51" s="2756"/>
      <c r="K51" s="2170"/>
      <c r="L51" s="2171"/>
      <c r="M51" s="2171"/>
      <c r="N51" s="2171"/>
      <c r="O51" s="2171"/>
      <c r="P51" s="2171"/>
      <c r="Q51" s="2171"/>
      <c r="R51" s="2172"/>
      <c r="S51" s="2172"/>
      <c r="T51" s="2301"/>
      <c r="U51" s="2301"/>
      <c r="V51" s="2301"/>
      <c r="W51" s="2301"/>
      <c r="X51" s="2302"/>
      <c r="Y51" s="2303"/>
      <c r="Z51" s="2303"/>
      <c r="AA51" s="2303"/>
      <c r="AB51" s="2303"/>
      <c r="AC51" s="1028">
        <f t="shared" si="7"/>
        <v>0</v>
      </c>
      <c r="AD51" s="366"/>
      <c r="AE51" s="366"/>
      <c r="AF51" s="366"/>
    </row>
    <row r="52" spans="1:32" s="365" customFormat="1" ht="13.9" customHeight="1" thickBot="1" x14ac:dyDescent="0.5">
      <c r="A52" s="4350"/>
      <c r="B52" s="4353"/>
      <c r="C52" s="4353"/>
      <c r="D52" s="4356"/>
      <c r="E52" s="2163" t="s">
        <v>81</v>
      </c>
      <c r="F52" s="639" t="s">
        <v>6</v>
      </c>
      <c r="G52" s="2164" t="s">
        <v>110</v>
      </c>
      <c r="H52" s="639" t="s">
        <v>70</v>
      </c>
      <c r="I52" s="639">
        <v>2</v>
      </c>
      <c r="J52" s="2165">
        <v>3</v>
      </c>
      <c r="K52" s="1252"/>
      <c r="L52" s="457"/>
      <c r="M52" s="171"/>
      <c r="N52" s="171"/>
      <c r="O52" s="171"/>
      <c r="P52" s="457"/>
      <c r="Q52" s="171"/>
      <c r="R52" s="171"/>
      <c r="S52" s="457"/>
      <c r="T52" s="146"/>
      <c r="U52" s="145"/>
      <c r="V52" s="146"/>
      <c r="W52" s="111">
        <v>9</v>
      </c>
      <c r="X52" s="2302"/>
      <c r="Y52" s="2303"/>
      <c r="Z52" s="2303"/>
      <c r="AA52" s="2303"/>
      <c r="AB52" s="2303"/>
      <c r="AC52" s="1028">
        <f t="shared" si="7"/>
        <v>9</v>
      </c>
      <c r="AD52" s="366"/>
      <c r="AE52" s="366"/>
      <c r="AF52" s="366"/>
    </row>
    <row r="53" spans="1:32" s="365" customFormat="1" ht="13.9" customHeight="1" thickBot="1" x14ac:dyDescent="0.5">
      <c r="A53" s="4350"/>
      <c r="B53" s="4353"/>
      <c r="C53" s="4353"/>
      <c r="D53" s="4356"/>
      <c r="E53" s="1950" t="s">
        <v>81</v>
      </c>
      <c r="F53" s="398" t="s">
        <v>6</v>
      </c>
      <c r="G53" s="403" t="s">
        <v>110</v>
      </c>
      <c r="H53" s="398" t="s">
        <v>70</v>
      </c>
      <c r="I53" s="398">
        <v>3</v>
      </c>
      <c r="J53" s="641">
        <v>3</v>
      </c>
      <c r="K53" s="754"/>
      <c r="L53" s="457"/>
      <c r="M53" s="457"/>
      <c r="N53" s="457"/>
      <c r="O53" s="457"/>
      <c r="P53" s="457"/>
      <c r="Q53" s="457"/>
      <c r="R53" s="457"/>
      <c r="S53" s="457"/>
      <c r="T53" s="457"/>
      <c r="U53" s="457"/>
      <c r="V53" s="457"/>
      <c r="W53" s="457">
        <v>9</v>
      </c>
      <c r="X53" s="953"/>
      <c r="Y53" s="476"/>
      <c r="Z53" s="476"/>
      <c r="AA53" s="476"/>
      <c r="AB53" s="476"/>
      <c r="AC53" s="817">
        <f t="shared" si="7"/>
        <v>9</v>
      </c>
      <c r="AD53" s="366"/>
      <c r="AE53" s="366"/>
      <c r="AF53" s="366"/>
    </row>
    <row r="54" spans="1:32" s="365" customFormat="1" ht="13.9" hidden="1" customHeight="1" thickBot="1" x14ac:dyDescent="0.5">
      <c r="A54" s="4350"/>
      <c r="B54" s="4353"/>
      <c r="C54" s="4353"/>
      <c r="D54" s="4356"/>
      <c r="E54" s="2304"/>
      <c r="F54" s="1724"/>
      <c r="G54" s="405"/>
      <c r="H54" s="953"/>
      <c r="I54" s="404"/>
      <c r="J54" s="470"/>
      <c r="K54" s="1599"/>
      <c r="L54" s="314"/>
      <c r="M54" s="314"/>
      <c r="N54" s="404"/>
      <c r="O54" s="404"/>
      <c r="P54" s="314"/>
      <c r="Q54" s="314"/>
      <c r="R54" s="314"/>
      <c r="S54" s="314"/>
      <c r="T54" s="314"/>
      <c r="U54" s="314"/>
      <c r="V54" s="314"/>
      <c r="W54" s="314"/>
      <c r="X54" s="2305"/>
      <c r="Y54" s="2305"/>
      <c r="Z54" s="2305"/>
      <c r="AA54" s="2305"/>
      <c r="AB54" s="2305"/>
      <c r="AC54" s="1028">
        <f t="shared" si="7"/>
        <v>0</v>
      </c>
      <c r="AD54" s="366"/>
      <c r="AE54" s="366"/>
      <c r="AF54" s="366"/>
    </row>
    <row r="55" spans="1:32" s="365" customFormat="1" ht="13.9" customHeight="1" thickBot="1" x14ac:dyDescent="0.5">
      <c r="A55" s="4350"/>
      <c r="B55" s="4353"/>
      <c r="C55" s="4353"/>
      <c r="D55" s="4356"/>
      <c r="E55" s="2632" t="s">
        <v>221</v>
      </c>
      <c r="F55" s="758" t="s">
        <v>6</v>
      </c>
      <c r="G55" s="758" t="s">
        <v>110</v>
      </c>
      <c r="H55" s="758" t="s">
        <v>230</v>
      </c>
      <c r="I55" s="758" t="s">
        <v>36</v>
      </c>
      <c r="J55" s="759">
        <v>55</v>
      </c>
      <c r="K55" s="787"/>
      <c r="L55" s="679"/>
      <c r="M55" s="679"/>
      <c r="N55" s="679">
        <v>14</v>
      </c>
      <c r="O55" s="679">
        <v>2</v>
      </c>
      <c r="P55" s="679"/>
      <c r="Q55" s="679"/>
      <c r="R55" s="2761"/>
      <c r="S55" s="2761"/>
      <c r="T55" s="2761"/>
      <c r="U55" s="2761">
        <v>11</v>
      </c>
      <c r="V55" s="2761"/>
      <c r="W55" s="2761"/>
      <c r="X55" s="2307"/>
      <c r="Y55" s="2307"/>
      <c r="Z55" s="2307"/>
      <c r="AA55" s="2307"/>
      <c r="AB55" s="2307"/>
      <c r="AC55" s="1028">
        <f t="shared" si="7"/>
        <v>27</v>
      </c>
      <c r="AD55" s="366"/>
      <c r="AE55" s="366"/>
      <c r="AF55" s="366"/>
    </row>
    <row r="56" spans="1:32" s="365" customFormat="1" ht="13.9" hidden="1" customHeight="1" thickBot="1" x14ac:dyDescent="0.5">
      <c r="A56" s="4350"/>
      <c r="B56" s="4353"/>
      <c r="C56" s="4353"/>
      <c r="D56" s="4356"/>
      <c r="E56" s="2306"/>
      <c r="F56" s="758"/>
      <c r="G56" s="758"/>
      <c r="H56" s="758"/>
      <c r="I56" s="758"/>
      <c r="J56" s="759"/>
      <c r="K56" s="2308"/>
      <c r="L56" s="1027"/>
      <c r="M56" s="1027"/>
      <c r="N56" s="1027"/>
      <c r="O56" s="1027"/>
      <c r="P56" s="1027"/>
      <c r="Q56" s="1027"/>
      <c r="R56" s="2761"/>
      <c r="S56" s="2761"/>
      <c r="T56" s="2761"/>
      <c r="U56" s="2761"/>
      <c r="V56" s="2761"/>
      <c r="W56" s="2761"/>
      <c r="X56" s="2307"/>
      <c r="Y56" s="2307"/>
      <c r="Z56" s="2307"/>
      <c r="AA56" s="2307"/>
      <c r="AB56" s="2307"/>
      <c r="AC56" s="1028">
        <f t="shared" si="7"/>
        <v>0</v>
      </c>
      <c r="AD56" s="366"/>
      <c r="AE56" s="366"/>
      <c r="AF56" s="366"/>
    </row>
    <row r="57" spans="1:32" s="365" customFormat="1" ht="13.9" customHeight="1" thickBot="1" x14ac:dyDescent="0.4">
      <c r="A57" s="4350"/>
      <c r="B57" s="4353"/>
      <c r="C57" s="4353"/>
      <c r="D57" s="4356"/>
      <c r="E57" s="2315" t="s">
        <v>171</v>
      </c>
      <c r="F57" s="976" t="s">
        <v>6</v>
      </c>
      <c r="G57" s="2316" t="s">
        <v>110</v>
      </c>
      <c r="H57" s="976" t="s">
        <v>230</v>
      </c>
      <c r="I57" s="976">
        <v>1</v>
      </c>
      <c r="J57" s="2317" t="s">
        <v>222</v>
      </c>
      <c r="K57" s="2312">
        <v>4</v>
      </c>
      <c r="L57" s="2313">
        <v>8</v>
      </c>
      <c r="M57" s="2038"/>
      <c r="N57" s="2038"/>
      <c r="O57" s="2038"/>
      <c r="P57" s="2038"/>
      <c r="Q57" s="2038"/>
      <c r="R57" s="2330"/>
      <c r="S57" s="2330"/>
      <c r="T57" s="2330"/>
      <c r="U57" s="2330">
        <v>5</v>
      </c>
      <c r="V57" s="2330"/>
      <c r="W57" s="2330"/>
      <c r="X57" s="2314"/>
      <c r="Y57" s="2314"/>
      <c r="Z57" s="2314"/>
      <c r="AA57" s="2314"/>
      <c r="AB57" s="2314"/>
      <c r="AC57" s="2262">
        <f t="shared" si="7"/>
        <v>17</v>
      </c>
      <c r="AD57" s="366"/>
      <c r="AE57" s="366"/>
      <c r="AF57" s="366"/>
    </row>
    <row r="58" spans="1:32" s="2295" customFormat="1" ht="13.9" hidden="1" customHeight="1" thickBot="1" x14ac:dyDescent="0.4">
      <c r="A58" s="4350"/>
      <c r="B58" s="4353"/>
      <c r="C58" s="4353"/>
      <c r="D58" s="4356"/>
      <c r="E58" s="2757"/>
      <c r="F58" s="2758"/>
      <c r="G58" s="2759"/>
      <c r="H58" s="2758"/>
      <c r="I58" s="2758"/>
      <c r="J58" s="2760"/>
      <c r="K58" s="2312"/>
      <c r="L58" s="2313"/>
      <c r="M58" s="2313"/>
      <c r="N58" s="2313"/>
      <c r="O58" s="2313"/>
      <c r="P58" s="1979"/>
      <c r="Q58" s="2313"/>
      <c r="R58" s="2313"/>
      <c r="S58" s="2313"/>
      <c r="T58" s="2313"/>
      <c r="U58" s="1979"/>
      <c r="V58" s="1979"/>
      <c r="W58" s="2313"/>
      <c r="X58" s="2313"/>
      <c r="Y58" s="2313"/>
      <c r="Z58" s="2313"/>
      <c r="AA58" s="2313"/>
      <c r="AB58" s="2313"/>
      <c r="AC58" s="2262">
        <f t="shared" si="7"/>
        <v>0</v>
      </c>
      <c r="AD58" s="2318"/>
      <c r="AE58" s="2318"/>
      <c r="AF58" s="2318"/>
    </row>
    <row r="59" spans="1:32" s="366" customFormat="1" ht="13.9" customHeight="1" thickBot="1" x14ac:dyDescent="0.5">
      <c r="A59" s="4350"/>
      <c r="B59" s="4353"/>
      <c r="C59" s="4353"/>
      <c r="D59" s="4357"/>
      <c r="E59" s="2319" t="s">
        <v>34</v>
      </c>
      <c r="F59" s="2320"/>
      <c r="G59" s="2321"/>
      <c r="H59" s="2322"/>
      <c r="I59" s="2322"/>
      <c r="J59" s="2323"/>
      <c r="K59" s="1038">
        <f>SUM(K50:K58)</f>
        <v>4</v>
      </c>
      <c r="L59" s="1038">
        <f t="shared" ref="L59:AB59" si="8">SUM(L50:L58)</f>
        <v>8</v>
      </c>
      <c r="M59" s="1038">
        <f t="shared" si="8"/>
        <v>0</v>
      </c>
      <c r="N59" s="1038">
        <f t="shared" si="8"/>
        <v>14</v>
      </c>
      <c r="O59" s="1038">
        <f t="shared" si="8"/>
        <v>2</v>
      </c>
      <c r="P59" s="1038">
        <f t="shared" si="8"/>
        <v>0</v>
      </c>
      <c r="Q59" s="1038">
        <f t="shared" si="8"/>
        <v>0</v>
      </c>
      <c r="R59" s="1038">
        <f t="shared" si="8"/>
        <v>0</v>
      </c>
      <c r="S59" s="1038">
        <f t="shared" si="8"/>
        <v>0</v>
      </c>
      <c r="T59" s="1038">
        <f t="shared" si="8"/>
        <v>0</v>
      </c>
      <c r="U59" s="1038">
        <f t="shared" si="8"/>
        <v>16</v>
      </c>
      <c r="V59" s="1038">
        <f t="shared" si="8"/>
        <v>0</v>
      </c>
      <c r="W59" s="1038">
        <f t="shared" si="8"/>
        <v>18</v>
      </c>
      <c r="X59" s="1038">
        <f t="shared" si="8"/>
        <v>0</v>
      </c>
      <c r="Y59" s="1038">
        <f t="shared" si="8"/>
        <v>0</v>
      </c>
      <c r="Z59" s="1038">
        <f t="shared" si="8"/>
        <v>0</v>
      </c>
      <c r="AA59" s="1038">
        <f t="shared" si="8"/>
        <v>0</v>
      </c>
      <c r="AB59" s="1038">
        <f t="shared" si="8"/>
        <v>0</v>
      </c>
      <c r="AC59" s="2325">
        <f t="shared" si="7"/>
        <v>62</v>
      </c>
    </row>
    <row r="60" spans="1:32" s="365" customFormat="1" ht="13.9" hidden="1" customHeight="1" thickBot="1" x14ac:dyDescent="0.5">
      <c r="A60" s="4350"/>
      <c r="B60" s="4353"/>
      <c r="C60" s="4353"/>
      <c r="D60" s="4357"/>
      <c r="E60" s="2608"/>
      <c r="F60" s="529"/>
      <c r="G60" s="2609"/>
      <c r="H60" s="529"/>
      <c r="I60" s="529"/>
      <c r="J60" s="529"/>
      <c r="K60" s="2301"/>
      <c r="L60" s="2301"/>
      <c r="M60" s="2301"/>
      <c r="N60" s="529"/>
      <c r="O60" s="529"/>
      <c r="P60" s="2301"/>
      <c r="Q60" s="2301"/>
      <c r="R60" s="2301"/>
      <c r="S60" s="2301"/>
      <c r="T60" s="2301"/>
      <c r="U60" s="529"/>
      <c r="V60" s="529"/>
      <c r="W60" s="2301"/>
      <c r="X60" s="2301"/>
      <c r="Y60" s="2303"/>
      <c r="Z60" s="2303"/>
      <c r="AA60" s="2303"/>
      <c r="AB60" s="2303"/>
      <c r="AC60" s="1028">
        <f t="shared" si="7"/>
        <v>0</v>
      </c>
      <c r="AD60" s="366"/>
      <c r="AE60" s="366"/>
      <c r="AF60" s="366"/>
    </row>
    <row r="61" spans="1:32" s="365" customFormat="1" ht="13.9" hidden="1" customHeight="1" thickBot="1" x14ac:dyDescent="0.5">
      <c r="A61" s="4350"/>
      <c r="B61" s="4353"/>
      <c r="C61" s="4353"/>
      <c r="D61" s="4357"/>
      <c r="E61" s="2610"/>
      <c r="F61" s="1810"/>
      <c r="G61" s="1810"/>
      <c r="H61" s="1810"/>
      <c r="I61" s="1810"/>
      <c r="J61" s="2611"/>
      <c r="K61" s="2612"/>
      <c r="L61" s="1778"/>
      <c r="M61" s="1778"/>
      <c r="N61" s="1778"/>
      <c r="O61" s="1778"/>
      <c r="P61" s="1778"/>
      <c r="Q61" s="1778"/>
      <c r="R61" s="2301"/>
      <c r="S61" s="2301"/>
      <c r="T61" s="2301"/>
      <c r="U61" s="529"/>
      <c r="V61" s="529"/>
      <c r="W61" s="2301"/>
      <c r="X61" s="2301"/>
      <c r="Y61" s="2303"/>
      <c r="Z61" s="2303"/>
      <c r="AA61" s="2303"/>
      <c r="AB61" s="2303"/>
      <c r="AC61" s="1028">
        <f t="shared" si="7"/>
        <v>0</v>
      </c>
      <c r="AD61" s="366"/>
      <c r="AE61" s="366"/>
      <c r="AF61" s="366"/>
    </row>
    <row r="62" spans="1:32" s="365" customFormat="1" ht="13.9" hidden="1" customHeight="1" thickBot="1" x14ac:dyDescent="0.5">
      <c r="A62" s="4350"/>
      <c r="B62" s="4353"/>
      <c r="C62" s="4353"/>
      <c r="D62" s="4357"/>
      <c r="E62" s="2610"/>
      <c r="F62" s="1810"/>
      <c r="G62" s="1810"/>
      <c r="H62" s="1810"/>
      <c r="I62" s="1810"/>
      <c r="J62" s="2611"/>
      <c r="K62" s="2612"/>
      <c r="L62" s="1778"/>
      <c r="M62" s="1778"/>
      <c r="N62" s="1778"/>
      <c r="O62" s="1778"/>
      <c r="P62" s="1778"/>
      <c r="Q62" s="1778"/>
      <c r="R62" s="2301"/>
      <c r="S62" s="2301"/>
      <c r="T62" s="2301"/>
      <c r="U62" s="529"/>
      <c r="V62" s="529"/>
      <c r="W62" s="2301"/>
      <c r="X62" s="2301"/>
      <c r="Y62" s="2303"/>
      <c r="Z62" s="2303"/>
      <c r="AA62" s="2303"/>
      <c r="AB62" s="2303"/>
      <c r="AC62" s="1028">
        <f t="shared" si="7"/>
        <v>0</v>
      </c>
      <c r="AD62" s="366"/>
      <c r="AE62" s="366"/>
      <c r="AF62" s="366"/>
    </row>
    <row r="63" spans="1:32" s="365" customFormat="1" ht="13.9" hidden="1" customHeight="1" thickBot="1" x14ac:dyDescent="0.5">
      <c r="A63" s="4350"/>
      <c r="B63" s="4353"/>
      <c r="C63" s="4353"/>
      <c r="D63" s="4357"/>
      <c r="E63" s="2613"/>
      <c r="F63" s="398"/>
      <c r="G63" s="2614"/>
      <c r="H63" s="398"/>
      <c r="I63" s="398"/>
      <c r="J63" s="398"/>
      <c r="K63" s="316"/>
      <c r="L63" s="316"/>
      <c r="M63" s="316"/>
      <c r="N63" s="316"/>
      <c r="O63" s="316"/>
      <c r="P63" s="316"/>
      <c r="Q63" s="316"/>
      <c r="R63" s="316"/>
      <c r="S63" s="316"/>
      <c r="T63" s="316"/>
      <c r="U63" s="316"/>
      <c r="V63" s="316"/>
      <c r="W63" s="316"/>
      <c r="X63" s="316"/>
      <c r="Y63" s="651"/>
      <c r="Z63" s="651"/>
      <c r="AA63" s="651"/>
      <c r="AB63" s="651"/>
      <c r="AC63" s="2262">
        <f t="shared" si="7"/>
        <v>0</v>
      </c>
      <c r="AD63" s="366"/>
      <c r="AE63" s="366"/>
      <c r="AF63" s="366"/>
    </row>
    <row r="64" spans="1:32" s="365" customFormat="1" ht="13.9" hidden="1" customHeight="1" thickBot="1" x14ac:dyDescent="0.5">
      <c r="A64" s="4350"/>
      <c r="B64" s="4353"/>
      <c r="C64" s="4353"/>
      <c r="D64" s="4357"/>
      <c r="E64" s="2613"/>
      <c r="F64" s="398"/>
      <c r="G64" s="2614"/>
      <c r="H64" s="398"/>
      <c r="I64" s="398"/>
      <c r="J64" s="398"/>
      <c r="K64" s="316"/>
      <c r="L64" s="316"/>
      <c r="M64" s="316"/>
      <c r="N64" s="316"/>
      <c r="O64" s="316"/>
      <c r="P64" s="316"/>
      <c r="Q64" s="316"/>
      <c r="R64" s="316"/>
      <c r="S64" s="316"/>
      <c r="T64" s="316"/>
      <c r="U64" s="316"/>
      <c r="V64" s="316"/>
      <c r="W64" s="316"/>
      <c r="X64" s="316"/>
      <c r="Y64" s="651"/>
      <c r="Z64" s="651"/>
      <c r="AA64" s="651"/>
      <c r="AB64" s="651"/>
      <c r="AC64" s="2262">
        <f t="shared" si="7"/>
        <v>0</v>
      </c>
      <c r="AD64" s="366"/>
      <c r="AE64" s="366"/>
      <c r="AF64" s="366"/>
    </row>
    <row r="65" spans="1:32" s="365" customFormat="1" ht="13.9" hidden="1" customHeight="1" thickBot="1" x14ac:dyDescent="0.5">
      <c r="A65" s="4350"/>
      <c r="B65" s="4353"/>
      <c r="C65" s="4353"/>
      <c r="D65" s="4357"/>
      <c r="E65" s="2615"/>
      <c r="F65" s="2616"/>
      <c r="G65" s="2617"/>
      <c r="H65" s="2616"/>
      <c r="I65" s="2616"/>
      <c r="J65" s="2618"/>
      <c r="K65" s="2619"/>
      <c r="L65" s="2620"/>
      <c r="M65" s="2620"/>
      <c r="N65" s="2620"/>
      <c r="O65" s="2620"/>
      <c r="P65" s="2619"/>
      <c r="Q65" s="2620"/>
      <c r="R65" s="2620"/>
      <c r="S65" s="2620"/>
      <c r="T65" s="1974"/>
      <c r="U65" s="1974"/>
      <c r="V65" s="1974"/>
      <c r="W65" s="1974"/>
      <c r="X65" s="1974"/>
      <c r="Y65" s="1975"/>
      <c r="Z65" s="1975"/>
      <c r="AA65" s="1975"/>
      <c r="AB65" s="1975"/>
      <c r="AC65" s="1028">
        <f t="shared" si="7"/>
        <v>0</v>
      </c>
      <c r="AD65" s="366"/>
      <c r="AE65" s="366"/>
      <c r="AF65" s="366"/>
    </row>
    <row r="66" spans="1:32" s="366" customFormat="1" ht="13.9" hidden="1" customHeight="1" thickBot="1" x14ac:dyDescent="0.5">
      <c r="A66" s="4350"/>
      <c r="B66" s="4353"/>
      <c r="C66" s="4353"/>
      <c r="D66" s="4357"/>
      <c r="E66" s="2621" t="s">
        <v>35</v>
      </c>
      <c r="F66" s="812"/>
      <c r="G66" s="2622"/>
      <c r="H66" s="812"/>
      <c r="I66" s="813"/>
      <c r="J66" s="813"/>
      <c r="K66" s="2324">
        <f>SUM(K60:K65)</f>
        <v>0</v>
      </c>
      <c r="L66" s="2324">
        <f t="shared" ref="L66:AB66" si="9">SUM(L60:L65)</f>
        <v>0</v>
      </c>
      <c r="M66" s="2324">
        <f t="shared" si="9"/>
        <v>0</v>
      </c>
      <c r="N66" s="2324">
        <f t="shared" si="9"/>
        <v>0</v>
      </c>
      <c r="O66" s="2324">
        <f t="shared" si="9"/>
        <v>0</v>
      </c>
      <c r="P66" s="2324">
        <f t="shared" si="9"/>
        <v>0</v>
      </c>
      <c r="Q66" s="2324">
        <f t="shared" si="9"/>
        <v>0</v>
      </c>
      <c r="R66" s="2324">
        <f t="shared" si="9"/>
        <v>0</v>
      </c>
      <c r="S66" s="2324">
        <f t="shared" si="9"/>
        <v>0</v>
      </c>
      <c r="T66" s="2324">
        <f t="shared" si="9"/>
        <v>0</v>
      </c>
      <c r="U66" s="2324">
        <f t="shared" si="9"/>
        <v>0</v>
      </c>
      <c r="V66" s="2324">
        <f t="shared" si="9"/>
        <v>0</v>
      </c>
      <c r="W66" s="2324">
        <f t="shared" si="9"/>
        <v>0</v>
      </c>
      <c r="X66" s="2324">
        <f t="shared" si="9"/>
        <v>0</v>
      </c>
      <c r="Y66" s="2324">
        <f t="shared" si="9"/>
        <v>0</v>
      </c>
      <c r="Z66" s="2324">
        <f t="shared" si="9"/>
        <v>0</v>
      </c>
      <c r="AA66" s="2324">
        <f t="shared" si="9"/>
        <v>0</v>
      </c>
      <c r="AB66" s="2324">
        <f t="shared" si="9"/>
        <v>0</v>
      </c>
      <c r="AC66" s="1028">
        <f>SUM(K66:AB66)</f>
        <v>0</v>
      </c>
    </row>
    <row r="67" spans="1:32" s="366" customFormat="1" ht="13.9" hidden="1" customHeight="1" thickBot="1" x14ac:dyDescent="0.5">
      <c r="A67" s="4350"/>
      <c r="B67" s="4353"/>
      <c r="C67" s="4353"/>
      <c r="D67" s="4357"/>
      <c r="E67" s="2623"/>
      <c r="F67" s="529"/>
      <c r="G67" s="530"/>
      <c r="H67" s="2624"/>
      <c r="I67" s="2624"/>
      <c r="J67" s="2625"/>
      <c r="K67" s="532"/>
      <c r="L67" s="532"/>
      <c r="M67" s="532"/>
      <c r="N67" s="532"/>
      <c r="O67" s="532"/>
      <c r="P67" s="532"/>
      <c r="Q67" s="532"/>
      <c r="R67" s="532"/>
      <c r="S67" s="532"/>
      <c r="T67" s="532"/>
      <c r="U67" s="532"/>
      <c r="V67" s="532"/>
      <c r="W67" s="532"/>
      <c r="X67" s="533"/>
      <c r="Y67" s="533"/>
      <c r="Z67" s="533"/>
      <c r="AA67" s="533"/>
      <c r="AB67" s="533"/>
      <c r="AC67" s="1028">
        <f>SUM(K67:AB67)</f>
        <v>0</v>
      </c>
    </row>
    <row r="68" spans="1:32" s="366" customFormat="1" ht="13.9" customHeight="1" thickBot="1" x14ac:dyDescent="0.45">
      <c r="A68" s="4350"/>
      <c r="B68" s="4353"/>
      <c r="C68" s="4353"/>
      <c r="D68" s="4357"/>
      <c r="E68" s="2626" t="s">
        <v>39</v>
      </c>
      <c r="F68" s="2627"/>
      <c r="G68" s="2627"/>
      <c r="H68" s="2627"/>
      <c r="I68" s="2627"/>
      <c r="J68" s="2627"/>
      <c r="K68" s="651">
        <f>K49+K59+K66+K67</f>
        <v>52</v>
      </c>
      <c r="L68" s="651">
        <f t="shared" ref="L68:AB68" si="10">L49+L59+L66+L67</f>
        <v>16</v>
      </c>
      <c r="M68" s="651">
        <f t="shared" si="10"/>
        <v>0</v>
      </c>
      <c r="N68" s="651">
        <f t="shared" si="10"/>
        <v>48</v>
      </c>
      <c r="O68" s="651">
        <f t="shared" si="10"/>
        <v>5</v>
      </c>
      <c r="P68" s="651">
        <f t="shared" si="10"/>
        <v>0</v>
      </c>
      <c r="Q68" s="651">
        <f t="shared" si="10"/>
        <v>6</v>
      </c>
      <c r="R68" s="651">
        <f t="shared" si="10"/>
        <v>0</v>
      </c>
      <c r="S68" s="651">
        <f t="shared" si="10"/>
        <v>4</v>
      </c>
      <c r="T68" s="651">
        <f t="shared" si="10"/>
        <v>0</v>
      </c>
      <c r="U68" s="651">
        <f t="shared" si="10"/>
        <v>26</v>
      </c>
      <c r="V68" s="651">
        <f t="shared" si="10"/>
        <v>0</v>
      </c>
      <c r="W68" s="651">
        <f t="shared" si="10"/>
        <v>21</v>
      </c>
      <c r="X68" s="651">
        <f t="shared" si="10"/>
        <v>0</v>
      </c>
      <c r="Y68" s="651">
        <f t="shared" si="10"/>
        <v>0</v>
      </c>
      <c r="Z68" s="651">
        <f t="shared" si="10"/>
        <v>0</v>
      </c>
      <c r="AA68" s="651">
        <f t="shared" si="10"/>
        <v>0</v>
      </c>
      <c r="AB68" s="651">
        <f t="shared" si="10"/>
        <v>0</v>
      </c>
      <c r="AC68" s="2763">
        <f>SUM(K68:AB68)</f>
        <v>178</v>
      </c>
    </row>
    <row r="69" spans="1:32" s="366" customFormat="1" ht="13.9" customHeight="1" thickBot="1" x14ac:dyDescent="0.45">
      <c r="A69" s="4351"/>
      <c r="B69" s="4354"/>
      <c r="C69" s="4354"/>
      <c r="D69" s="4358"/>
      <c r="E69" s="2629" t="s">
        <v>40</v>
      </c>
      <c r="F69" s="2630"/>
      <c r="G69" s="2630"/>
      <c r="H69" s="2630"/>
      <c r="I69" s="316"/>
      <c r="J69" s="316"/>
      <c r="K69" s="2762">
        <f t="shared" ref="K69:AB69" si="11">K35+K68</f>
        <v>136</v>
      </c>
      <c r="L69" s="2762">
        <f t="shared" si="11"/>
        <v>102</v>
      </c>
      <c r="M69" s="2762">
        <f t="shared" si="11"/>
        <v>0</v>
      </c>
      <c r="N69" s="2762">
        <f t="shared" si="11"/>
        <v>152</v>
      </c>
      <c r="O69" s="2762">
        <f t="shared" si="11"/>
        <v>23</v>
      </c>
      <c r="P69" s="2762">
        <f t="shared" si="11"/>
        <v>4</v>
      </c>
      <c r="Q69" s="2762">
        <f t="shared" si="11"/>
        <v>59</v>
      </c>
      <c r="R69" s="2762">
        <f t="shared" si="11"/>
        <v>0</v>
      </c>
      <c r="S69" s="2762">
        <f t="shared" si="11"/>
        <v>19</v>
      </c>
      <c r="T69" s="2762">
        <f t="shared" si="11"/>
        <v>0</v>
      </c>
      <c r="U69" s="2762">
        <f t="shared" si="11"/>
        <v>74</v>
      </c>
      <c r="V69" s="2762">
        <f t="shared" si="11"/>
        <v>0</v>
      </c>
      <c r="W69" s="2762">
        <f t="shared" si="11"/>
        <v>21</v>
      </c>
      <c r="X69" s="2762">
        <f t="shared" si="11"/>
        <v>0</v>
      </c>
      <c r="Y69" s="2762">
        <f t="shared" si="11"/>
        <v>0</v>
      </c>
      <c r="Z69" s="2762">
        <f t="shared" si="11"/>
        <v>0</v>
      </c>
      <c r="AA69" s="2762">
        <f t="shared" si="11"/>
        <v>0</v>
      </c>
      <c r="AB69" s="2762">
        <f t="shared" si="11"/>
        <v>0</v>
      </c>
      <c r="AC69" s="2763">
        <f>SUM(K69:AB69)</f>
        <v>590</v>
      </c>
    </row>
    <row r="70" spans="1:32" hidden="1" x14ac:dyDescent="0.35"/>
    <row r="71" spans="1:32" s="346" customFormat="1" ht="13.9" x14ac:dyDescent="0.4">
      <c r="A71" s="3993" t="s">
        <v>311</v>
      </c>
      <c r="B71" s="3993"/>
      <c r="C71" s="3993"/>
      <c r="D71" s="3993"/>
      <c r="E71" s="3993"/>
      <c r="F71" s="3993"/>
      <c r="G71" s="3993"/>
      <c r="H71" s="3993"/>
      <c r="I71" s="3993"/>
      <c r="J71" s="3993"/>
      <c r="K71" s="3993"/>
      <c r="L71" s="3993"/>
      <c r="M71" s="3993"/>
      <c r="N71" s="3993"/>
      <c r="O71" s="3993"/>
      <c r="P71" s="3993"/>
      <c r="Q71" s="3993"/>
      <c r="R71" s="3993"/>
      <c r="S71" s="3993"/>
      <c r="T71" s="3993"/>
      <c r="U71" s="3993"/>
      <c r="V71" s="3993"/>
      <c r="W71" s="3993"/>
      <c r="X71" s="3993"/>
      <c r="Y71" s="3993"/>
      <c r="Z71" s="3993"/>
      <c r="AA71" s="3993"/>
      <c r="AB71" s="3993"/>
      <c r="AC71" s="3993"/>
      <c r="AD71" s="345"/>
      <c r="AE71" s="345"/>
      <c r="AF71" s="345"/>
    </row>
    <row r="72" spans="1:32" s="346" customFormat="1" ht="13.9" x14ac:dyDescent="0.4">
      <c r="A72" s="27"/>
      <c r="B72" s="29"/>
      <c r="C72" s="29"/>
      <c r="D72" s="29"/>
      <c r="E72" s="29"/>
      <c r="F72" s="29"/>
      <c r="G72" s="29"/>
      <c r="H72" s="29"/>
      <c r="I72" s="29"/>
      <c r="J72" s="29"/>
      <c r="K72" s="27" t="s">
        <v>201</v>
      </c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27"/>
      <c r="AD72" s="345"/>
      <c r="AE72" s="345"/>
      <c r="AF72" s="345"/>
    </row>
    <row r="73" spans="1:32" s="346" customFormat="1" ht="13.9" hidden="1" x14ac:dyDescent="0.4">
      <c r="A73" s="27"/>
      <c r="B73" s="29"/>
      <c r="C73" s="29"/>
      <c r="D73" s="294"/>
      <c r="E73" s="29"/>
      <c r="F73" s="29"/>
      <c r="G73" s="29"/>
      <c r="H73" s="29"/>
      <c r="I73" s="29"/>
      <c r="J73" s="29"/>
      <c r="K73" s="926"/>
      <c r="L73" s="31"/>
      <c r="M73" s="31"/>
      <c r="N73" s="31"/>
      <c r="O73" s="31"/>
      <c r="P73" s="79"/>
      <c r="Q73" s="79"/>
      <c r="R73" s="79"/>
      <c r="S73" s="31"/>
      <c r="T73" s="31"/>
      <c r="U73" s="31"/>
      <c r="V73" s="27"/>
      <c r="AD73" s="345"/>
      <c r="AE73" s="345"/>
      <c r="AF73" s="345"/>
    </row>
    <row r="74" spans="1:32" s="346" customFormat="1" ht="23.45" customHeight="1" x14ac:dyDescent="0.4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160" t="s">
        <v>187</v>
      </c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80"/>
      <c r="AD74" s="345"/>
      <c r="AE74" s="345"/>
      <c r="AF74" s="345"/>
    </row>
    <row r="75" spans="1:32" s="346" customFormat="1" ht="13.9" hidden="1" x14ac:dyDescent="0.4">
      <c r="A75" s="347"/>
      <c r="B75" s="347"/>
      <c r="C75" s="347"/>
      <c r="D75" s="347"/>
      <c r="E75" s="347"/>
      <c r="F75" s="347"/>
      <c r="G75" s="347"/>
      <c r="H75" s="347"/>
      <c r="I75" s="347"/>
      <c r="J75" s="347"/>
      <c r="K75" s="347"/>
      <c r="L75" s="347"/>
      <c r="M75" s="347"/>
      <c r="N75" s="347"/>
      <c r="O75" s="347"/>
      <c r="P75" s="347"/>
      <c r="Q75" s="347"/>
      <c r="R75" s="349"/>
      <c r="S75" s="349"/>
      <c r="T75" s="349"/>
      <c r="U75" s="349"/>
      <c r="V75" s="349"/>
      <c r="W75" s="349"/>
      <c r="X75" s="349"/>
      <c r="Y75" s="349"/>
      <c r="Z75" s="349"/>
      <c r="AA75" s="349"/>
      <c r="AB75" s="349"/>
      <c r="AC75" s="347"/>
      <c r="AD75" s="345"/>
      <c r="AE75" s="345"/>
      <c r="AF75" s="345"/>
    </row>
    <row r="76" spans="1:32" s="346" customFormat="1" ht="13.9" hidden="1" x14ac:dyDescent="0.4">
      <c r="A76" s="347"/>
      <c r="B76" s="347"/>
      <c r="C76" s="347"/>
      <c r="D76" s="347"/>
      <c r="E76" s="347"/>
      <c r="F76" s="347"/>
      <c r="G76" s="347"/>
      <c r="H76" s="347"/>
      <c r="I76" s="347"/>
      <c r="J76" s="347"/>
      <c r="K76" s="347"/>
      <c r="L76" s="347"/>
      <c r="M76" s="347"/>
      <c r="N76" s="347"/>
      <c r="O76" s="347"/>
      <c r="P76" s="347"/>
      <c r="Q76" s="347"/>
      <c r="R76" s="4263"/>
      <c r="S76" s="4263"/>
      <c r="T76" s="4263"/>
      <c r="U76" s="4263"/>
      <c r="V76" s="4263"/>
      <c r="W76" s="4263"/>
      <c r="X76" s="4263"/>
      <c r="Y76" s="4263"/>
      <c r="Z76" s="4263"/>
      <c r="AA76" s="4263"/>
      <c r="AB76" s="4263"/>
      <c r="AC76" s="347"/>
      <c r="AD76" s="345"/>
      <c r="AE76" s="345"/>
      <c r="AF76" s="345"/>
    </row>
    <row r="77" spans="1:32" s="346" customFormat="1" ht="13.9" hidden="1" x14ac:dyDescent="0.4">
      <c r="A77" s="347"/>
      <c r="B77" s="347"/>
      <c r="C77" s="347"/>
      <c r="D77" s="347"/>
      <c r="E77" s="347"/>
      <c r="F77" s="347"/>
      <c r="G77" s="347"/>
      <c r="H77" s="347"/>
      <c r="I77" s="347"/>
      <c r="J77" s="347"/>
      <c r="K77" s="347"/>
      <c r="L77" s="347"/>
      <c r="M77" s="347"/>
      <c r="N77" s="347"/>
      <c r="O77" s="347"/>
      <c r="P77" s="347"/>
      <c r="Q77" s="347"/>
      <c r="R77" s="350"/>
      <c r="S77" s="350"/>
      <c r="T77" s="350"/>
      <c r="U77" s="350"/>
      <c r="V77" s="4346"/>
      <c r="W77" s="4346"/>
      <c r="X77" s="4346"/>
      <c r="Y77" s="4346"/>
      <c r="Z77" s="350"/>
      <c r="AA77" s="350"/>
      <c r="AB77" s="350"/>
      <c r="AC77" s="347"/>
      <c r="AD77" s="345"/>
      <c r="AE77" s="345"/>
      <c r="AF77" s="345"/>
    </row>
    <row r="78" spans="1:32" s="346" customFormat="1" ht="13.9" hidden="1" x14ac:dyDescent="0.4">
      <c r="A78" s="347"/>
      <c r="B78" s="347"/>
      <c r="C78" s="347"/>
      <c r="D78" s="347"/>
      <c r="E78" s="347"/>
      <c r="F78" s="347"/>
      <c r="G78" s="347"/>
      <c r="H78" s="347"/>
      <c r="I78" s="347"/>
      <c r="J78" s="347"/>
      <c r="K78" s="347"/>
      <c r="L78" s="347"/>
      <c r="M78" s="347"/>
      <c r="N78" s="347"/>
      <c r="O78" s="347"/>
      <c r="P78" s="347"/>
      <c r="Q78" s="347"/>
      <c r="R78" s="350"/>
      <c r="S78" s="350"/>
      <c r="T78" s="350"/>
      <c r="U78" s="350"/>
      <c r="V78" s="350"/>
      <c r="W78" s="350"/>
      <c r="X78" s="350"/>
      <c r="Y78" s="350"/>
      <c r="Z78" s="350"/>
      <c r="AA78" s="350"/>
      <c r="AB78" s="350"/>
      <c r="AC78" s="347"/>
      <c r="AD78" s="345"/>
      <c r="AE78" s="345"/>
      <c r="AF78" s="345"/>
    </row>
    <row r="79" spans="1:32" s="346" customFormat="1" ht="13.9" hidden="1" x14ac:dyDescent="0.4">
      <c r="R79" s="351"/>
      <c r="S79" s="352"/>
      <c r="T79" s="352"/>
      <c r="U79" s="4347"/>
      <c r="V79" s="4347"/>
      <c r="W79" s="4347"/>
      <c r="X79" s="4347"/>
      <c r="Y79" s="4347"/>
      <c r="Z79" s="4347"/>
      <c r="AA79" s="348"/>
      <c r="AB79" s="351"/>
      <c r="AD79" s="345"/>
      <c r="AE79" s="345"/>
      <c r="AF79" s="345"/>
    </row>
    <row r="80" spans="1:32" s="346" customFormat="1" ht="13.9" x14ac:dyDescent="0.4">
      <c r="A80" s="345"/>
      <c r="B80" s="345"/>
      <c r="C80" s="345"/>
    </row>
  </sheetData>
  <sheetProtection selectLockedCells="1" selectUnlockedCells="1"/>
  <mergeCells count="28">
    <mergeCell ref="A1:AC1"/>
    <mergeCell ref="A2:AC2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AB4"/>
    <mergeCell ref="AC4:AC5"/>
    <mergeCell ref="A6:AC6"/>
    <mergeCell ref="A7:A35"/>
    <mergeCell ref="B7:B35"/>
    <mergeCell ref="C7:C35"/>
    <mergeCell ref="D7:D35"/>
    <mergeCell ref="R76:AB76"/>
    <mergeCell ref="V77:Y77"/>
    <mergeCell ref="U79:Z79"/>
    <mergeCell ref="A36:AC36"/>
    <mergeCell ref="A37:A69"/>
    <mergeCell ref="B37:B69"/>
    <mergeCell ref="C37:C69"/>
    <mergeCell ref="D37:D69"/>
    <mergeCell ref="A71:AC71"/>
  </mergeCells>
  <conditionalFormatting sqref="K52:W52">
    <cfRule type="cellIs" dxfId="25" priority="1" stopIfTrue="1" operator="equal">
      <formula>0</formula>
    </cfRule>
  </conditionalFormatting>
  <pageMargins left="0.19685039370078741" right="0.19685039370078741" top="0.78740157480314965" bottom="0.39370078740157483" header="0.51181102362204722" footer="0.51181102362204722"/>
  <pageSetup paperSize="9" scale="75" firstPageNumber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80"/>
  <sheetViews>
    <sheetView view="pageBreakPreview" topLeftCell="E4" zoomScale="80" zoomScaleNormal="80" zoomScaleSheetLayoutView="80" zoomScalePageLayoutView="82" workbookViewId="0">
      <selection activeCell="N74" sqref="N74"/>
    </sheetView>
  </sheetViews>
  <sheetFormatPr defaultColWidth="9.1328125" defaultRowHeight="12.75" x14ac:dyDescent="0.35"/>
  <cols>
    <col min="1" max="1" width="4.1328125" style="362" customWidth="1"/>
    <col min="2" max="2" width="17.73046875" style="362" customWidth="1"/>
    <col min="3" max="3" width="16.1328125" style="362" customWidth="1"/>
    <col min="4" max="4" width="4.1328125" style="362" customWidth="1"/>
    <col min="5" max="5" width="39.86328125" style="362" customWidth="1"/>
    <col min="6" max="6" width="3.265625" style="362" customWidth="1"/>
    <col min="7" max="7" width="5.3984375" style="362" customWidth="1"/>
    <col min="8" max="8" width="11.86328125" style="362" customWidth="1"/>
    <col min="9" max="9" width="3.3984375" style="362" customWidth="1"/>
    <col min="10" max="11" width="5.265625" style="362" customWidth="1"/>
    <col min="12" max="12" width="5.73046875" style="362" customWidth="1"/>
    <col min="13" max="13" width="3.3984375" style="362" customWidth="1"/>
    <col min="14" max="14" width="4.1328125" style="362" customWidth="1"/>
    <col min="15" max="15" width="5" style="362" customWidth="1"/>
    <col min="16" max="16" width="3.265625" style="362" customWidth="1"/>
    <col min="17" max="17" width="4.73046875" style="362" customWidth="1"/>
    <col min="18" max="18" width="3.86328125" style="362" customWidth="1"/>
    <col min="19" max="19" width="3.73046875" style="362" customWidth="1"/>
    <col min="20" max="20" width="3.59765625" style="362" customWidth="1"/>
    <col min="21" max="21" width="4.59765625" style="362" customWidth="1"/>
    <col min="22" max="22" width="3.1328125" style="362" customWidth="1"/>
    <col min="23" max="23" width="3.59765625" style="362" customWidth="1"/>
    <col min="24" max="24" width="4.59765625" style="362" customWidth="1"/>
    <col min="25" max="25" width="4.3984375" style="362" customWidth="1"/>
    <col min="26" max="26" width="5" style="362" customWidth="1"/>
    <col min="27" max="27" width="4.73046875" style="362" customWidth="1"/>
    <col min="28" max="28" width="5.1328125" style="362" customWidth="1"/>
    <col min="29" max="29" width="4.86328125" style="362" customWidth="1"/>
    <col min="30" max="30" width="6.1328125" style="362" customWidth="1"/>
    <col min="31" max="31" width="4.3984375" style="362" customWidth="1"/>
    <col min="32" max="33" width="5.1328125" style="352" customWidth="1"/>
    <col min="34" max="34" width="8.1328125" style="352" customWidth="1"/>
    <col min="35" max="35" width="6.86328125" style="352" customWidth="1"/>
    <col min="36" max="36" width="6.265625" style="352" customWidth="1"/>
    <col min="37" max="16384" width="9.1328125" style="352"/>
  </cols>
  <sheetData>
    <row r="1" spans="1:32" s="377" customFormat="1" ht="15.75" customHeight="1" x14ac:dyDescent="0.35">
      <c r="A1" s="4363" t="s">
        <v>89</v>
      </c>
      <c r="B1" s="4363"/>
      <c r="C1" s="4363"/>
      <c r="D1" s="4363"/>
      <c r="E1" s="4363"/>
      <c r="F1" s="4363"/>
      <c r="G1" s="4363"/>
      <c r="H1" s="4363"/>
      <c r="I1" s="4363"/>
      <c r="J1" s="4363"/>
      <c r="K1" s="4363"/>
      <c r="L1" s="4363"/>
      <c r="M1" s="4363"/>
      <c r="N1" s="4363"/>
      <c r="O1" s="4363"/>
      <c r="P1" s="4363"/>
      <c r="Q1" s="4363"/>
      <c r="R1" s="4363"/>
      <c r="S1" s="4363"/>
      <c r="T1" s="4363"/>
      <c r="U1" s="4363"/>
      <c r="V1" s="4363"/>
      <c r="W1" s="4363"/>
      <c r="X1" s="4363"/>
      <c r="Y1" s="4363"/>
      <c r="Z1" s="4363"/>
      <c r="AA1" s="4363"/>
      <c r="AB1" s="4363"/>
      <c r="AC1" s="4363"/>
    </row>
    <row r="2" spans="1:32" s="377" customFormat="1" ht="17.25" customHeight="1" x14ac:dyDescent="0.35">
      <c r="A2" s="4375" t="s">
        <v>380</v>
      </c>
      <c r="B2" s="4375"/>
      <c r="C2" s="4375"/>
      <c r="D2" s="4375"/>
      <c r="E2" s="4375"/>
      <c r="F2" s="4375"/>
      <c r="G2" s="4375"/>
      <c r="H2" s="4375"/>
      <c r="I2" s="4375"/>
      <c r="J2" s="4375"/>
      <c r="K2" s="4375"/>
      <c r="L2" s="4375"/>
      <c r="M2" s="4375"/>
      <c r="N2" s="4375"/>
      <c r="O2" s="4375"/>
      <c r="P2" s="4375"/>
      <c r="Q2" s="4375"/>
      <c r="R2" s="4375"/>
      <c r="S2" s="4375"/>
      <c r="T2" s="4375"/>
      <c r="U2" s="4375"/>
      <c r="V2" s="4375"/>
      <c r="W2" s="4375"/>
      <c r="X2" s="4375"/>
      <c r="Y2" s="4375"/>
      <c r="Z2" s="4375"/>
      <c r="AA2" s="4375"/>
      <c r="AB2" s="4375"/>
      <c r="AC2" s="4375"/>
    </row>
    <row r="3" spans="1:32" ht="12.75" customHeight="1" thickBot="1" x14ac:dyDescent="0.5">
      <c r="A3" s="351"/>
      <c r="B3" s="351"/>
      <c r="C3" s="351"/>
      <c r="D3" s="351"/>
      <c r="E3" s="386"/>
      <c r="F3" s="387"/>
      <c r="G3" s="387"/>
      <c r="H3" s="387"/>
      <c r="I3" s="351"/>
      <c r="J3" s="351"/>
      <c r="K3" s="351"/>
      <c r="L3" s="351"/>
      <c r="M3" s="351"/>
      <c r="N3" s="351"/>
      <c r="O3" s="351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33"/>
      <c r="AE3" s="333"/>
      <c r="AF3" s="333"/>
    </row>
    <row r="4" spans="1:32" ht="14.25" customHeight="1" thickBot="1" x14ac:dyDescent="0.5">
      <c r="A4" s="4365" t="s">
        <v>8</v>
      </c>
      <c r="B4" s="4366" t="s">
        <v>9</v>
      </c>
      <c r="C4" s="4366" t="s">
        <v>10</v>
      </c>
      <c r="D4" s="4367" t="s">
        <v>11</v>
      </c>
      <c r="E4" s="4368" t="s">
        <v>7</v>
      </c>
      <c r="F4" s="4369" t="s">
        <v>0</v>
      </c>
      <c r="G4" s="4370" t="s">
        <v>3</v>
      </c>
      <c r="H4" s="4370" t="s">
        <v>12</v>
      </c>
      <c r="I4" s="4369" t="s">
        <v>1</v>
      </c>
      <c r="J4" s="4371" t="s">
        <v>13</v>
      </c>
      <c r="K4" s="4372" t="s">
        <v>14</v>
      </c>
      <c r="L4" s="4372"/>
      <c r="M4" s="4372"/>
      <c r="N4" s="4372"/>
      <c r="O4" s="4372"/>
      <c r="P4" s="4372"/>
      <c r="Q4" s="4372"/>
      <c r="R4" s="4372"/>
      <c r="S4" s="4372"/>
      <c r="T4" s="4372"/>
      <c r="U4" s="4372"/>
      <c r="V4" s="4372"/>
      <c r="W4" s="4372"/>
      <c r="X4" s="4372"/>
      <c r="Y4" s="4372"/>
      <c r="Z4" s="4372"/>
      <c r="AA4" s="4372"/>
      <c r="AB4" s="4372"/>
      <c r="AC4" s="4373" t="s">
        <v>15</v>
      </c>
      <c r="AD4" s="333"/>
      <c r="AE4" s="333"/>
      <c r="AF4" s="333"/>
    </row>
    <row r="5" spans="1:32" s="368" customFormat="1" ht="116.25" customHeight="1" thickBot="1" x14ac:dyDescent="0.35">
      <c r="A5" s="4365"/>
      <c r="B5" s="4366"/>
      <c r="C5" s="4366"/>
      <c r="D5" s="4367"/>
      <c r="E5" s="4368"/>
      <c r="F5" s="4369"/>
      <c r="G5" s="4370"/>
      <c r="H5" s="4370"/>
      <c r="I5" s="4369"/>
      <c r="J5" s="4371"/>
      <c r="K5" s="354" t="s">
        <v>16</v>
      </c>
      <c r="L5" s="355" t="s">
        <v>17</v>
      </c>
      <c r="M5" s="355" t="s">
        <v>18</v>
      </c>
      <c r="N5" s="355" t="s">
        <v>19</v>
      </c>
      <c r="O5" s="355" t="s">
        <v>20</v>
      </c>
      <c r="P5" s="355" t="s">
        <v>21</v>
      </c>
      <c r="Q5" s="355" t="s">
        <v>166</v>
      </c>
      <c r="R5" s="388" t="s">
        <v>109</v>
      </c>
      <c r="S5" s="355" t="s">
        <v>23</v>
      </c>
      <c r="T5" s="355" t="s">
        <v>24</v>
      </c>
      <c r="U5" s="355" t="s">
        <v>25</v>
      </c>
      <c r="V5" s="355" t="s">
        <v>26</v>
      </c>
      <c r="W5" s="355" t="s">
        <v>27</v>
      </c>
      <c r="X5" s="355" t="s">
        <v>28</v>
      </c>
      <c r="Y5" s="355" t="s">
        <v>29</v>
      </c>
      <c r="Z5" s="355" t="s">
        <v>30</v>
      </c>
      <c r="AA5" s="355" t="s">
        <v>31</v>
      </c>
      <c r="AB5" s="355" t="s">
        <v>32</v>
      </c>
      <c r="AC5" s="4373"/>
      <c r="AD5" s="369"/>
      <c r="AE5" s="369"/>
      <c r="AF5" s="369"/>
    </row>
    <row r="6" spans="1:32" s="365" customFormat="1" ht="14.25" customHeight="1" thickBot="1" x14ac:dyDescent="0.4">
      <c r="A6" s="4359" t="s">
        <v>33</v>
      </c>
      <c r="B6" s="4359"/>
      <c r="C6" s="4359"/>
      <c r="D6" s="4359"/>
      <c r="E6" s="4359"/>
      <c r="F6" s="4359"/>
      <c r="G6" s="4359"/>
      <c r="H6" s="4359"/>
      <c r="I6" s="4359"/>
      <c r="J6" s="4359"/>
      <c r="K6" s="4359"/>
      <c r="L6" s="4359"/>
      <c r="M6" s="4359"/>
      <c r="N6" s="4359"/>
      <c r="O6" s="4359"/>
      <c r="P6" s="4359"/>
      <c r="Q6" s="4359"/>
      <c r="R6" s="4359"/>
      <c r="S6" s="4359"/>
      <c r="T6" s="4359"/>
      <c r="U6" s="4359"/>
      <c r="V6" s="4359"/>
      <c r="W6" s="4359"/>
      <c r="X6" s="4359"/>
      <c r="Y6" s="4359"/>
      <c r="Z6" s="4359"/>
      <c r="AA6" s="4359"/>
      <c r="AB6" s="4359"/>
      <c r="AC6" s="4359"/>
      <c r="AD6" s="366"/>
      <c r="AE6" s="366"/>
      <c r="AF6" s="366"/>
    </row>
    <row r="7" spans="1:32" s="365" customFormat="1" ht="17.25" customHeight="1" thickBot="1" x14ac:dyDescent="0.45">
      <c r="A7" s="4360">
        <v>15</v>
      </c>
      <c r="B7" s="4361" t="s">
        <v>169</v>
      </c>
      <c r="C7" s="4361" t="s">
        <v>394</v>
      </c>
      <c r="D7" s="4362">
        <v>0.5</v>
      </c>
      <c r="E7" s="2565" t="s">
        <v>171</v>
      </c>
      <c r="F7" s="1746" t="s">
        <v>5</v>
      </c>
      <c r="G7" s="1792" t="s">
        <v>110</v>
      </c>
      <c r="H7" s="1793" t="s">
        <v>232</v>
      </c>
      <c r="I7" s="1794">
        <v>2</v>
      </c>
      <c r="J7" s="1739">
        <v>118</v>
      </c>
      <c r="K7" s="1867">
        <v>32</v>
      </c>
      <c r="L7" s="1746"/>
      <c r="M7" s="1746"/>
      <c r="N7" s="1746"/>
      <c r="O7" s="1746"/>
      <c r="P7" s="1746"/>
      <c r="Q7" s="1746"/>
      <c r="R7" s="1746"/>
      <c r="S7" s="1746"/>
      <c r="T7" s="1746"/>
      <c r="U7" s="1746">
        <v>5</v>
      </c>
      <c r="V7" s="2568"/>
      <c r="W7" s="1746"/>
      <c r="X7" s="1746"/>
      <c r="Y7" s="1746"/>
      <c r="Z7" s="1746"/>
      <c r="AA7" s="1746"/>
      <c r="AB7" s="1795"/>
      <c r="AC7" s="1796">
        <f t="shared" ref="AC7:AC35" si="0">SUM(K7:AB7)</f>
        <v>37</v>
      </c>
      <c r="AD7" s="366"/>
      <c r="AE7" s="366"/>
      <c r="AF7" s="366"/>
    </row>
    <row r="8" spans="1:32" s="365" customFormat="1" ht="14.25" hidden="1" customHeight="1" thickBot="1" x14ac:dyDescent="0.45">
      <c r="A8" s="4360"/>
      <c r="B8" s="4361"/>
      <c r="C8" s="4361"/>
      <c r="D8" s="4362"/>
      <c r="E8" s="918"/>
      <c r="F8" s="404"/>
      <c r="G8" s="405"/>
      <c r="H8" s="953"/>
      <c r="I8" s="996"/>
      <c r="J8" s="1727"/>
      <c r="K8" s="1599"/>
      <c r="L8" s="404"/>
      <c r="M8" s="404"/>
      <c r="N8" s="404"/>
      <c r="O8" s="404"/>
      <c r="P8" s="404"/>
      <c r="Q8" s="404"/>
      <c r="R8" s="404"/>
      <c r="S8" s="404"/>
      <c r="T8" s="404"/>
      <c r="U8" s="404"/>
      <c r="V8" s="404"/>
      <c r="W8" s="404"/>
      <c r="X8" s="1679"/>
      <c r="Y8" s="1679"/>
      <c r="Z8" s="1679"/>
      <c r="AA8" s="1679"/>
      <c r="AB8" s="1653"/>
      <c r="AC8" s="1796">
        <f t="shared" si="0"/>
        <v>0</v>
      </c>
      <c r="AD8" s="366"/>
      <c r="AE8" s="366"/>
      <c r="AF8" s="366"/>
    </row>
    <row r="9" spans="1:32" s="365" customFormat="1" ht="18" hidden="1" customHeight="1" thickBot="1" x14ac:dyDescent="0.45">
      <c r="A9" s="4360"/>
      <c r="B9" s="4361"/>
      <c r="C9" s="4361"/>
      <c r="D9" s="4362"/>
      <c r="E9" s="918"/>
      <c r="F9" s="404"/>
      <c r="G9" s="405"/>
      <c r="H9" s="953"/>
      <c r="I9" s="996"/>
      <c r="J9" s="1727"/>
      <c r="K9" s="1599"/>
      <c r="L9" s="404"/>
      <c r="M9" s="404"/>
      <c r="N9" s="404"/>
      <c r="O9" s="404"/>
      <c r="P9" s="404"/>
      <c r="Q9" s="404"/>
      <c r="R9" s="404"/>
      <c r="S9" s="404"/>
      <c r="T9" s="404"/>
      <c r="U9" s="404"/>
      <c r="V9" s="434"/>
      <c r="W9" s="434"/>
      <c r="X9" s="434"/>
      <c r="Y9" s="434"/>
      <c r="Z9" s="434"/>
      <c r="AA9" s="434"/>
      <c r="AB9" s="440"/>
      <c r="AC9" s="1796">
        <f t="shared" si="0"/>
        <v>0</v>
      </c>
      <c r="AD9" s="366"/>
      <c r="AE9" s="366"/>
      <c r="AF9" s="366"/>
    </row>
    <row r="10" spans="1:32" s="365" customFormat="1" ht="19.5" hidden="1" customHeight="1" thickBot="1" x14ac:dyDescent="0.45">
      <c r="A10" s="4360"/>
      <c r="B10" s="4361"/>
      <c r="C10" s="4361"/>
      <c r="D10" s="4362"/>
      <c r="E10" s="2661"/>
      <c r="F10" s="2660"/>
      <c r="G10" s="2660"/>
      <c r="H10" s="2660"/>
      <c r="I10" s="2660"/>
      <c r="J10" s="2666"/>
      <c r="K10" s="2662"/>
      <c r="L10" s="2660"/>
      <c r="M10" s="2660"/>
      <c r="N10" s="2660"/>
      <c r="O10" s="2660"/>
      <c r="P10" s="2660"/>
      <c r="Q10" s="2660"/>
      <c r="R10" s="2660"/>
      <c r="S10" s="2660"/>
      <c r="T10" s="2660"/>
      <c r="U10" s="2660"/>
      <c r="V10" s="404"/>
      <c r="W10" s="404"/>
      <c r="X10" s="1679"/>
      <c r="Y10" s="1679"/>
      <c r="Z10" s="1679"/>
      <c r="AA10" s="1679"/>
      <c r="AB10" s="1653"/>
      <c r="AC10" s="1796">
        <f t="shared" si="0"/>
        <v>0</v>
      </c>
      <c r="AD10" s="366"/>
      <c r="AE10" s="366"/>
      <c r="AF10" s="366"/>
    </row>
    <row r="11" spans="1:32" s="365" customFormat="1" ht="19.5" hidden="1" customHeight="1" thickBot="1" x14ac:dyDescent="0.45">
      <c r="A11" s="4360"/>
      <c r="B11" s="4361"/>
      <c r="C11" s="4361"/>
      <c r="D11" s="4362"/>
      <c r="E11" s="918"/>
      <c r="F11" s="404"/>
      <c r="G11" s="405"/>
      <c r="H11" s="953"/>
      <c r="I11" s="996"/>
      <c r="J11" s="1727"/>
      <c r="K11" s="1599"/>
      <c r="L11" s="404"/>
      <c r="M11" s="404"/>
      <c r="N11" s="404"/>
      <c r="O11" s="404"/>
      <c r="P11" s="404"/>
      <c r="Q11" s="404"/>
      <c r="R11" s="404"/>
      <c r="S11" s="404"/>
      <c r="T11" s="404"/>
      <c r="U11" s="404"/>
      <c r="V11" s="404"/>
      <c r="W11" s="404"/>
      <c r="X11" s="1679"/>
      <c r="Y11" s="1679"/>
      <c r="Z11" s="1679"/>
      <c r="AA11" s="1679"/>
      <c r="AB11" s="1653"/>
      <c r="AC11" s="1796">
        <f t="shared" si="0"/>
        <v>0</v>
      </c>
      <c r="AD11" s="366"/>
      <c r="AE11" s="366"/>
      <c r="AF11" s="366"/>
    </row>
    <row r="12" spans="1:32" s="365" customFormat="1" ht="19.5" hidden="1" customHeight="1" thickBot="1" x14ac:dyDescent="0.45">
      <c r="A12" s="4360"/>
      <c r="B12" s="4361"/>
      <c r="C12" s="4361"/>
      <c r="D12" s="4362"/>
      <c r="E12" s="918"/>
      <c r="F12" s="404"/>
      <c r="G12" s="405"/>
      <c r="H12" s="953"/>
      <c r="I12" s="996"/>
      <c r="J12" s="1727"/>
      <c r="K12" s="1599"/>
      <c r="L12" s="404"/>
      <c r="M12" s="404"/>
      <c r="N12" s="404"/>
      <c r="O12" s="404"/>
      <c r="P12" s="404"/>
      <c r="Q12" s="404"/>
      <c r="R12" s="404"/>
      <c r="S12" s="404"/>
      <c r="T12" s="404"/>
      <c r="U12" s="404"/>
      <c r="V12" s="404"/>
      <c r="W12" s="404"/>
      <c r="X12" s="1679"/>
      <c r="Y12" s="1679"/>
      <c r="Z12" s="1679"/>
      <c r="AA12" s="1679"/>
      <c r="AB12" s="1653"/>
      <c r="AC12" s="1796">
        <f t="shared" si="0"/>
        <v>0</v>
      </c>
      <c r="AD12" s="366"/>
      <c r="AE12" s="366"/>
      <c r="AF12" s="366"/>
    </row>
    <row r="13" spans="1:32" s="365" customFormat="1" ht="19.5" hidden="1" customHeight="1" thickBot="1" x14ac:dyDescent="0.45">
      <c r="A13" s="4360"/>
      <c r="B13" s="4361"/>
      <c r="C13" s="4361"/>
      <c r="D13" s="4362"/>
      <c r="E13" s="918"/>
      <c r="F13" s="404"/>
      <c r="G13" s="405"/>
      <c r="H13" s="953"/>
      <c r="I13" s="996"/>
      <c r="J13" s="1727"/>
      <c r="K13" s="2663"/>
      <c r="L13" s="314"/>
      <c r="M13" s="314"/>
      <c r="N13" s="314"/>
      <c r="O13" s="314"/>
      <c r="P13" s="314"/>
      <c r="Q13" s="314"/>
      <c r="R13" s="314"/>
      <c r="S13" s="314"/>
      <c r="T13" s="314"/>
      <c r="U13" s="314"/>
      <c r="V13" s="314"/>
      <c r="W13" s="314"/>
      <c r="X13" s="314"/>
      <c r="Y13" s="314"/>
      <c r="Z13" s="314"/>
      <c r="AA13" s="314"/>
      <c r="AB13" s="2504"/>
      <c r="AC13" s="1796">
        <f t="shared" si="0"/>
        <v>0</v>
      </c>
      <c r="AD13" s="366"/>
      <c r="AE13" s="366"/>
      <c r="AF13" s="366"/>
    </row>
    <row r="14" spans="1:32" s="365" customFormat="1" ht="18" hidden="1" customHeight="1" thickBot="1" x14ac:dyDescent="0.45">
      <c r="A14" s="4360"/>
      <c r="B14" s="4361"/>
      <c r="C14" s="4361"/>
      <c r="D14" s="4362"/>
      <c r="E14" s="918"/>
      <c r="F14" s="404"/>
      <c r="G14" s="405"/>
      <c r="H14" s="953"/>
      <c r="I14" s="996"/>
      <c r="J14" s="1727"/>
      <c r="K14" s="1599"/>
      <c r="L14" s="404"/>
      <c r="M14" s="404"/>
      <c r="N14" s="404"/>
      <c r="O14" s="404"/>
      <c r="P14" s="404"/>
      <c r="Q14" s="404"/>
      <c r="R14" s="404"/>
      <c r="S14" s="404"/>
      <c r="T14" s="404"/>
      <c r="U14" s="404"/>
      <c r="V14" s="404"/>
      <c r="W14" s="404"/>
      <c r="X14" s="404"/>
      <c r="Y14" s="404"/>
      <c r="Z14" s="404"/>
      <c r="AA14" s="404"/>
      <c r="AB14" s="470"/>
      <c r="AC14" s="1796">
        <f t="shared" si="0"/>
        <v>0</v>
      </c>
      <c r="AD14" s="366"/>
      <c r="AE14" s="366"/>
      <c r="AF14" s="366"/>
    </row>
    <row r="15" spans="1:32" s="365" customFormat="1" ht="18" hidden="1" customHeight="1" thickBot="1" x14ac:dyDescent="0.45">
      <c r="A15" s="4360"/>
      <c r="B15" s="4361"/>
      <c r="C15" s="4361"/>
      <c r="D15" s="4362"/>
      <c r="E15" s="918"/>
      <c r="F15" s="404"/>
      <c r="G15" s="405"/>
      <c r="H15" s="953"/>
      <c r="I15" s="996"/>
      <c r="J15" s="1727"/>
      <c r="K15" s="1599"/>
      <c r="L15" s="404"/>
      <c r="M15" s="404"/>
      <c r="N15" s="404"/>
      <c r="O15" s="404"/>
      <c r="P15" s="404"/>
      <c r="Q15" s="404"/>
      <c r="R15" s="404"/>
      <c r="S15" s="404"/>
      <c r="T15" s="404"/>
      <c r="U15" s="404"/>
      <c r="V15" s="404"/>
      <c r="W15" s="404"/>
      <c r="X15" s="404"/>
      <c r="Y15" s="404"/>
      <c r="Z15" s="404"/>
      <c r="AA15" s="404"/>
      <c r="AB15" s="470"/>
      <c r="AC15" s="1796">
        <f t="shared" si="0"/>
        <v>0</v>
      </c>
      <c r="AD15" s="366"/>
      <c r="AE15" s="366"/>
      <c r="AF15" s="366"/>
    </row>
    <row r="16" spans="1:32" s="365" customFormat="1" ht="18" hidden="1" customHeight="1" thickBot="1" x14ac:dyDescent="0.45">
      <c r="A16" s="4360"/>
      <c r="B16" s="4361"/>
      <c r="C16" s="4361"/>
      <c r="D16" s="4362"/>
      <c r="E16" s="2222"/>
      <c r="F16" s="1709"/>
      <c r="G16" s="1709"/>
      <c r="H16" s="1709"/>
      <c r="I16" s="1709"/>
      <c r="J16" s="1711"/>
      <c r="K16" s="283"/>
      <c r="L16" s="173"/>
      <c r="M16" s="172"/>
      <c r="N16" s="172"/>
      <c r="O16" s="172"/>
      <c r="P16" s="173"/>
      <c r="Q16" s="172"/>
      <c r="R16" s="172"/>
      <c r="S16" s="172"/>
      <c r="T16" s="172"/>
      <c r="U16" s="173"/>
      <c r="V16" s="404"/>
      <c r="W16" s="404"/>
      <c r="X16" s="404"/>
      <c r="Y16" s="404"/>
      <c r="Z16" s="404"/>
      <c r="AA16" s="404"/>
      <c r="AB16" s="470"/>
      <c r="AC16" s="1796">
        <f t="shared" si="0"/>
        <v>0</v>
      </c>
      <c r="AD16" s="366"/>
      <c r="AE16" s="366"/>
      <c r="AF16" s="366"/>
    </row>
    <row r="17" spans="1:32" s="365" customFormat="1" ht="18" hidden="1" customHeight="1" thickBot="1" x14ac:dyDescent="0.45">
      <c r="A17" s="4360"/>
      <c r="B17" s="4361"/>
      <c r="C17" s="4361"/>
      <c r="D17" s="4362"/>
      <c r="E17" s="918"/>
      <c r="F17" s="404"/>
      <c r="G17" s="405"/>
      <c r="H17" s="457"/>
      <c r="I17" s="996"/>
      <c r="J17" s="470"/>
      <c r="K17" s="1839"/>
      <c r="L17" s="476"/>
      <c r="M17" s="476"/>
      <c r="N17" s="476"/>
      <c r="O17" s="476"/>
      <c r="P17" s="476"/>
      <c r="Q17" s="404"/>
      <c r="R17" s="476"/>
      <c r="S17" s="476"/>
      <c r="T17" s="476"/>
      <c r="U17" s="476"/>
      <c r="V17" s="476"/>
      <c r="W17" s="476"/>
      <c r="X17" s="476"/>
      <c r="Y17" s="476"/>
      <c r="Z17" s="476"/>
      <c r="AA17" s="476"/>
      <c r="AB17" s="1253"/>
      <c r="AC17" s="1796">
        <f t="shared" si="0"/>
        <v>0</v>
      </c>
      <c r="AD17" s="366"/>
      <c r="AE17" s="366"/>
      <c r="AF17" s="366"/>
    </row>
    <row r="18" spans="1:32" s="365" customFormat="1" ht="17.25" hidden="1" customHeight="1" thickBot="1" x14ac:dyDescent="0.45">
      <c r="A18" s="4360"/>
      <c r="B18" s="4361"/>
      <c r="C18" s="4361"/>
      <c r="D18" s="4362"/>
      <c r="E18" s="1026"/>
      <c r="F18" s="433"/>
      <c r="G18" s="994"/>
      <c r="H18" s="1666"/>
      <c r="I18" s="1304"/>
      <c r="J18" s="1177"/>
      <c r="K18" s="2664"/>
      <c r="L18" s="433"/>
      <c r="M18" s="433"/>
      <c r="N18" s="433"/>
      <c r="O18" s="433"/>
      <c r="P18" s="433"/>
      <c r="Q18" s="433"/>
      <c r="R18" s="433"/>
      <c r="S18" s="433"/>
      <c r="T18" s="433"/>
      <c r="U18" s="433"/>
      <c r="V18" s="433"/>
      <c r="W18" s="433"/>
      <c r="X18" s="433"/>
      <c r="Y18" s="433"/>
      <c r="Z18" s="433"/>
      <c r="AA18" s="433"/>
      <c r="AB18" s="2291"/>
      <c r="AC18" s="1796">
        <f t="shared" si="0"/>
        <v>0</v>
      </c>
      <c r="AD18" s="366"/>
      <c r="AE18" s="366"/>
      <c r="AF18" s="366"/>
    </row>
    <row r="19" spans="1:32" s="1803" customFormat="1" ht="15.75" customHeight="1" thickBot="1" x14ac:dyDescent="0.4">
      <c r="A19" s="4360"/>
      <c r="B19" s="4361"/>
      <c r="C19" s="4361"/>
      <c r="D19" s="4362"/>
      <c r="E19" s="2743" t="s">
        <v>38</v>
      </c>
      <c r="F19" s="462"/>
      <c r="G19" s="2744"/>
      <c r="H19" s="462"/>
      <c r="I19" s="462"/>
      <c r="J19" s="2737"/>
      <c r="K19" s="1263">
        <f>SUM(K7:K18)</f>
        <v>32</v>
      </c>
      <c r="L19" s="462">
        <f>SUM(L7:L18)</f>
        <v>0</v>
      </c>
      <c r="M19" s="462">
        <f t="shared" ref="M19:AB19" si="1">SUM(M7:M18)</f>
        <v>0</v>
      </c>
      <c r="N19" s="462">
        <f t="shared" si="1"/>
        <v>0</v>
      </c>
      <c r="O19" s="462">
        <f t="shared" si="1"/>
        <v>0</v>
      </c>
      <c r="P19" s="462">
        <f t="shared" si="1"/>
        <v>0</v>
      </c>
      <c r="Q19" s="462">
        <f t="shared" si="1"/>
        <v>0</v>
      </c>
      <c r="R19" s="462">
        <f t="shared" si="1"/>
        <v>0</v>
      </c>
      <c r="S19" s="462">
        <f t="shared" si="1"/>
        <v>0</v>
      </c>
      <c r="T19" s="462">
        <f t="shared" si="1"/>
        <v>0</v>
      </c>
      <c r="U19" s="462">
        <f t="shared" si="1"/>
        <v>5</v>
      </c>
      <c r="V19" s="462">
        <f t="shared" si="1"/>
        <v>0</v>
      </c>
      <c r="W19" s="462">
        <f t="shared" si="1"/>
        <v>0</v>
      </c>
      <c r="X19" s="462">
        <f t="shared" si="1"/>
        <v>0</v>
      </c>
      <c r="Y19" s="462">
        <f t="shared" si="1"/>
        <v>0</v>
      </c>
      <c r="Z19" s="462">
        <f t="shared" si="1"/>
        <v>0</v>
      </c>
      <c r="AA19" s="462">
        <f t="shared" si="1"/>
        <v>0</v>
      </c>
      <c r="AB19" s="2737">
        <f t="shared" si="1"/>
        <v>0</v>
      </c>
      <c r="AC19" s="1802">
        <f>SUM(K19:AB19)</f>
        <v>37</v>
      </c>
    </row>
    <row r="20" spans="1:32" s="365" customFormat="1" ht="15.75" hidden="1" customHeight="1" thickBot="1" x14ac:dyDescent="0.45">
      <c r="A20" s="4360"/>
      <c r="B20" s="4361"/>
      <c r="C20" s="4361"/>
      <c r="D20" s="4362"/>
      <c r="E20" s="2569"/>
      <c r="F20" s="2570"/>
      <c r="G20" s="2571"/>
      <c r="H20" s="2570"/>
      <c r="I20" s="459"/>
      <c r="J20" s="1687"/>
      <c r="K20" s="2567"/>
      <c r="L20" s="1746"/>
      <c r="M20" s="1804"/>
      <c r="N20" s="1804"/>
      <c r="O20" s="1804"/>
      <c r="P20" s="1804"/>
      <c r="Q20" s="1804"/>
      <c r="R20" s="1804"/>
      <c r="S20" s="1804"/>
      <c r="T20" s="1804"/>
      <c r="U20" s="1746"/>
      <c r="V20" s="1804"/>
      <c r="W20" s="1804"/>
      <c r="X20" s="1804"/>
      <c r="Y20" s="1804"/>
      <c r="Z20" s="1804"/>
      <c r="AA20" s="1804"/>
      <c r="AB20" s="2572"/>
      <c r="AC20" s="1796">
        <f t="shared" si="0"/>
        <v>0</v>
      </c>
      <c r="AD20" s="366"/>
      <c r="AE20" s="366"/>
      <c r="AF20" s="366"/>
    </row>
    <row r="21" spans="1:32" s="365" customFormat="1" ht="15.75" hidden="1" customHeight="1" thickBot="1" x14ac:dyDescent="0.45">
      <c r="A21" s="4360"/>
      <c r="B21" s="4361"/>
      <c r="C21" s="4361"/>
      <c r="D21" s="4362"/>
      <c r="E21" s="2569"/>
      <c r="F21" s="2570"/>
      <c r="G21" s="2571"/>
      <c r="H21" s="2570"/>
      <c r="I21" s="459"/>
      <c r="J21" s="1687"/>
      <c r="K21" s="469"/>
      <c r="L21" s="459"/>
      <c r="M21" s="827"/>
      <c r="N21" s="827"/>
      <c r="O21" s="827"/>
      <c r="P21" s="827"/>
      <c r="Q21" s="827"/>
      <c r="R21" s="827"/>
      <c r="S21" s="827"/>
      <c r="T21" s="827"/>
      <c r="U21" s="459"/>
      <c r="V21" s="827"/>
      <c r="W21" s="827"/>
      <c r="X21" s="827"/>
      <c r="Y21" s="827"/>
      <c r="Z21" s="827"/>
      <c r="AA21" s="827"/>
      <c r="AB21" s="2573"/>
      <c r="AC21" s="1796">
        <f t="shared" si="0"/>
        <v>0</v>
      </c>
      <c r="AD21" s="366"/>
      <c r="AE21" s="366"/>
      <c r="AF21" s="366"/>
    </row>
    <row r="22" spans="1:32" s="365" customFormat="1" ht="13.9" hidden="1" customHeight="1" thickBot="1" x14ac:dyDescent="0.4">
      <c r="A22" s="4360"/>
      <c r="B22" s="4361"/>
      <c r="C22" s="4361"/>
      <c r="D22" s="4362"/>
      <c r="E22" s="2574"/>
      <c r="F22" s="2570"/>
      <c r="G22" s="2571"/>
      <c r="H22" s="2570"/>
      <c r="I22" s="826"/>
      <c r="J22" s="2575"/>
      <c r="K22" s="1252"/>
      <c r="L22" s="457"/>
      <c r="M22" s="314"/>
      <c r="N22" s="314"/>
      <c r="O22" s="314"/>
      <c r="P22" s="314"/>
      <c r="Q22" s="314"/>
      <c r="R22" s="314"/>
      <c r="S22" s="314"/>
      <c r="T22" s="314"/>
      <c r="U22" s="457"/>
      <c r="V22" s="314"/>
      <c r="W22" s="314"/>
      <c r="X22" s="314"/>
      <c r="Y22" s="314"/>
      <c r="Z22" s="314"/>
      <c r="AA22" s="314"/>
      <c r="AB22" s="2504"/>
      <c r="AC22" s="1796">
        <f t="shared" si="0"/>
        <v>0</v>
      </c>
      <c r="AD22" s="366"/>
      <c r="AE22" s="366"/>
      <c r="AF22" s="366"/>
    </row>
    <row r="23" spans="1:32" s="1807" customFormat="1" ht="19.5" hidden="1" customHeight="1" thickBot="1" x14ac:dyDescent="0.45">
      <c r="A23" s="4360"/>
      <c r="B23" s="4361"/>
      <c r="C23" s="4361"/>
      <c r="D23" s="4362"/>
      <c r="E23" s="918"/>
      <c r="F23" s="1724"/>
      <c r="G23" s="1805"/>
      <c r="H23" s="953"/>
      <c r="I23" s="404"/>
      <c r="J23" s="1723"/>
      <c r="K23" s="1798"/>
      <c r="L23" s="476"/>
      <c r="M23" s="476"/>
      <c r="N23" s="476"/>
      <c r="O23" s="476"/>
      <c r="P23" s="476"/>
      <c r="Q23" s="476"/>
      <c r="R23" s="476"/>
      <c r="S23" s="476"/>
      <c r="T23" s="476"/>
      <c r="U23" s="476"/>
      <c r="V23" s="476"/>
      <c r="W23" s="476"/>
      <c r="X23" s="476"/>
      <c r="Y23" s="476"/>
      <c r="Z23" s="476"/>
      <c r="AA23" s="476"/>
      <c r="AB23" s="1253"/>
      <c r="AC23" s="1796">
        <f t="shared" si="0"/>
        <v>0</v>
      </c>
      <c r="AD23" s="1806"/>
      <c r="AE23" s="1806"/>
      <c r="AF23" s="1806"/>
    </row>
    <row r="24" spans="1:32" s="1807" customFormat="1" ht="17.25" hidden="1" customHeight="1" thickBot="1" x14ac:dyDescent="0.45">
      <c r="A24" s="4360"/>
      <c r="B24" s="4361"/>
      <c r="C24" s="4361"/>
      <c r="D24" s="4362"/>
      <c r="E24" s="1775"/>
      <c r="F24" s="1090"/>
      <c r="G24" s="405"/>
      <c r="H24" s="953"/>
      <c r="I24" s="404"/>
      <c r="J24" s="1703"/>
      <c r="K24" s="1660"/>
      <c r="L24" s="404"/>
      <c r="M24" s="404"/>
      <c r="N24" s="404"/>
      <c r="O24" s="404"/>
      <c r="P24" s="313"/>
      <c r="Q24" s="404"/>
      <c r="R24" s="404"/>
      <c r="S24" s="404"/>
      <c r="T24" s="956"/>
      <c r="U24" s="956"/>
      <c r="V24" s="404"/>
      <c r="W24" s="404"/>
      <c r="X24" s="434"/>
      <c r="Y24" s="434"/>
      <c r="Z24" s="434"/>
      <c r="AA24" s="434"/>
      <c r="AB24" s="440"/>
      <c r="AC24" s="1796">
        <f t="shared" si="0"/>
        <v>0</v>
      </c>
      <c r="AD24" s="1806"/>
      <c r="AE24" s="1806"/>
      <c r="AF24" s="1806"/>
    </row>
    <row r="25" spans="1:32" s="1807" customFormat="1" ht="17.25" hidden="1" customHeight="1" thickBot="1" x14ac:dyDescent="0.45">
      <c r="A25" s="4360"/>
      <c r="B25" s="4361"/>
      <c r="C25" s="4361"/>
      <c r="D25" s="4362"/>
      <c r="E25" s="2576"/>
      <c r="F25" s="1724"/>
      <c r="G25" s="405"/>
      <c r="H25" s="953"/>
      <c r="I25" s="404"/>
      <c r="J25" s="1703"/>
      <c r="K25" s="1660"/>
      <c r="L25" s="404"/>
      <c r="M25" s="404"/>
      <c r="N25" s="404"/>
      <c r="O25" s="404"/>
      <c r="P25" s="404"/>
      <c r="Q25" s="404"/>
      <c r="R25" s="404"/>
      <c r="S25" s="404"/>
      <c r="T25" s="404"/>
      <c r="U25" s="404"/>
      <c r="V25" s="404"/>
      <c r="W25" s="404"/>
      <c r="X25" s="434"/>
      <c r="Y25" s="434"/>
      <c r="Z25" s="434"/>
      <c r="AA25" s="434"/>
      <c r="AB25" s="440"/>
      <c r="AC25" s="1796">
        <f t="shared" si="0"/>
        <v>0</v>
      </c>
      <c r="AD25" s="1806"/>
      <c r="AE25" s="1806"/>
      <c r="AF25" s="1806"/>
    </row>
    <row r="26" spans="1:32" s="1807" customFormat="1" ht="17.25" hidden="1" customHeight="1" thickBot="1" x14ac:dyDescent="0.45">
      <c r="A26" s="4360"/>
      <c r="B26" s="4361"/>
      <c r="C26" s="4361"/>
      <c r="D26" s="4362"/>
      <c r="E26" s="1887"/>
      <c r="F26" s="76"/>
      <c r="G26" s="76"/>
      <c r="H26" s="76"/>
      <c r="I26" s="76"/>
      <c r="J26" s="152"/>
      <c r="K26" s="1229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404"/>
      <c r="W26" s="404"/>
      <c r="X26" s="434"/>
      <c r="Y26" s="434"/>
      <c r="Z26" s="434"/>
      <c r="AA26" s="434"/>
      <c r="AB26" s="440"/>
      <c r="AC26" s="1796">
        <f t="shared" si="0"/>
        <v>0</v>
      </c>
      <c r="AD26" s="1806"/>
      <c r="AE26" s="1806"/>
      <c r="AF26" s="1806"/>
    </row>
    <row r="27" spans="1:32" s="1807" customFormat="1" ht="17.25" customHeight="1" thickBot="1" x14ac:dyDescent="0.4">
      <c r="A27" s="4360"/>
      <c r="B27" s="4361"/>
      <c r="C27" s="4361"/>
      <c r="D27" s="4362"/>
      <c r="E27" s="309" t="s">
        <v>173</v>
      </c>
      <c r="F27" s="1749" t="s">
        <v>90</v>
      </c>
      <c r="G27" s="1749" t="s">
        <v>70</v>
      </c>
      <c r="H27" s="1749" t="s">
        <v>70</v>
      </c>
      <c r="I27" s="1749" t="s">
        <v>332</v>
      </c>
      <c r="J27" s="2535">
        <v>104</v>
      </c>
      <c r="K27" s="2297">
        <v>2</v>
      </c>
      <c r="L27" s="16">
        <v>6</v>
      </c>
      <c r="M27" s="16"/>
      <c r="N27" s="16">
        <v>26</v>
      </c>
      <c r="O27" s="16">
        <v>2</v>
      </c>
      <c r="P27" s="16"/>
      <c r="Q27" s="16"/>
      <c r="R27" s="16"/>
      <c r="S27" s="16"/>
      <c r="T27" s="16"/>
      <c r="U27" s="16">
        <v>15</v>
      </c>
      <c r="V27" s="956"/>
      <c r="W27" s="956"/>
      <c r="X27" s="956"/>
      <c r="Y27" s="956"/>
      <c r="Z27" s="956"/>
      <c r="AA27" s="956"/>
      <c r="AB27" s="1754"/>
      <c r="AC27" s="1796">
        <f t="shared" si="0"/>
        <v>51</v>
      </c>
      <c r="AD27" s="1806"/>
      <c r="AE27" s="1806"/>
      <c r="AF27" s="1806"/>
    </row>
    <row r="28" spans="1:32" s="1807" customFormat="1" ht="17.25" customHeight="1" thickBot="1" x14ac:dyDescent="0.4">
      <c r="A28" s="4360"/>
      <c r="B28" s="4361"/>
      <c r="C28" s="4361"/>
      <c r="D28" s="4362"/>
      <c r="E28" s="1808" t="s">
        <v>173</v>
      </c>
      <c r="F28" s="1749" t="s">
        <v>90</v>
      </c>
      <c r="G28" s="1749" t="s">
        <v>334</v>
      </c>
      <c r="H28" s="1749" t="s">
        <v>333</v>
      </c>
      <c r="I28" s="1749" t="s">
        <v>332</v>
      </c>
      <c r="J28" s="2535">
        <v>65</v>
      </c>
      <c r="K28" s="2297">
        <v>2</v>
      </c>
      <c r="L28" s="16">
        <v>4</v>
      </c>
      <c r="M28" s="16"/>
      <c r="N28" s="16">
        <v>17</v>
      </c>
      <c r="O28" s="16">
        <v>2</v>
      </c>
      <c r="P28" s="16"/>
      <c r="Q28" s="16"/>
      <c r="R28" s="16"/>
      <c r="S28" s="16"/>
      <c r="T28" s="16"/>
      <c r="U28" s="16">
        <v>10</v>
      </c>
      <c r="V28" s="956"/>
      <c r="W28" s="956"/>
      <c r="X28" s="956"/>
      <c r="Y28" s="956"/>
      <c r="Z28" s="956"/>
      <c r="AA28" s="956"/>
      <c r="AB28" s="1754"/>
      <c r="AC28" s="1796">
        <f t="shared" si="0"/>
        <v>35</v>
      </c>
      <c r="AD28" s="1806"/>
      <c r="AE28" s="1806"/>
      <c r="AF28" s="1806"/>
    </row>
    <row r="29" spans="1:32" s="1807" customFormat="1" ht="17.25" customHeight="1" thickBot="1" x14ac:dyDescent="0.5">
      <c r="A29" s="4360"/>
      <c r="B29" s="4361"/>
      <c r="C29" s="4361"/>
      <c r="D29" s="4362"/>
      <c r="E29" s="1680" t="s">
        <v>103</v>
      </c>
      <c r="F29" s="76" t="s">
        <v>6</v>
      </c>
      <c r="G29" s="76" t="s">
        <v>110</v>
      </c>
      <c r="H29" s="76" t="s">
        <v>205</v>
      </c>
      <c r="I29" s="76" t="s">
        <v>69</v>
      </c>
      <c r="J29" s="144" t="s">
        <v>73</v>
      </c>
      <c r="K29" s="1681"/>
      <c r="L29" s="110"/>
      <c r="M29" s="111"/>
      <c r="N29" s="111"/>
      <c r="O29" s="111"/>
      <c r="P29" s="111"/>
      <c r="Q29" s="111">
        <v>31</v>
      </c>
      <c r="R29" s="2277"/>
      <c r="S29" s="2277"/>
      <c r="T29" s="2277"/>
      <c r="U29" s="940"/>
      <c r="V29" s="940"/>
      <c r="W29" s="2277"/>
      <c r="X29" s="2277"/>
      <c r="Y29" s="2277"/>
      <c r="Z29" s="2277"/>
      <c r="AA29" s="2277"/>
      <c r="AB29" s="2278"/>
      <c r="AC29" s="1796">
        <f t="shared" si="0"/>
        <v>31</v>
      </c>
      <c r="AD29" s="1806"/>
      <c r="AE29" s="1806"/>
      <c r="AF29" s="1806"/>
    </row>
    <row r="30" spans="1:32" s="1807" customFormat="1" ht="17.25" customHeight="1" thickBot="1" x14ac:dyDescent="0.45">
      <c r="A30" s="4360"/>
      <c r="B30" s="4361"/>
      <c r="C30" s="4361"/>
      <c r="D30" s="4362"/>
      <c r="E30" s="2576" t="s">
        <v>143</v>
      </c>
      <c r="F30" s="1724" t="s">
        <v>6</v>
      </c>
      <c r="G30" s="405" t="s">
        <v>110</v>
      </c>
      <c r="H30" s="953" t="s">
        <v>410</v>
      </c>
      <c r="I30" s="76" t="s">
        <v>69</v>
      </c>
      <c r="J30" s="1703">
        <v>3</v>
      </c>
      <c r="K30" s="2249"/>
      <c r="L30" s="463"/>
      <c r="M30" s="463"/>
      <c r="N30" s="463"/>
      <c r="O30" s="463"/>
      <c r="P30" s="463"/>
      <c r="Q30" s="463"/>
      <c r="R30" s="463"/>
      <c r="S30" s="463">
        <v>9</v>
      </c>
      <c r="T30" s="2739"/>
      <c r="U30" s="2740"/>
      <c r="V30" s="2740"/>
      <c r="W30" s="2739"/>
      <c r="X30" s="2739"/>
      <c r="Y30" s="2739"/>
      <c r="Z30" s="2739"/>
      <c r="AA30" s="2739"/>
      <c r="AB30" s="2741"/>
      <c r="AC30" s="1796">
        <f t="shared" si="0"/>
        <v>9</v>
      </c>
      <c r="AD30" s="1806"/>
      <c r="AE30" s="1806"/>
      <c r="AF30" s="1806"/>
    </row>
    <row r="31" spans="1:32" s="2583" customFormat="1" ht="17.25" customHeight="1" thickBot="1" x14ac:dyDescent="0.4">
      <c r="A31" s="4360"/>
      <c r="B31" s="4361"/>
      <c r="C31" s="4361"/>
      <c r="D31" s="4362"/>
      <c r="E31" s="2578" t="s">
        <v>34</v>
      </c>
      <c r="F31" s="2579"/>
      <c r="G31" s="2580"/>
      <c r="H31" s="2579"/>
      <c r="I31" s="2581"/>
      <c r="J31" s="2738"/>
      <c r="K31" s="1267">
        <f>SUM(K20:K30)</f>
        <v>4</v>
      </c>
      <c r="L31" s="2581">
        <f t="shared" ref="L31:AB31" si="2">SUM(L20:L30)</f>
        <v>10</v>
      </c>
      <c r="M31" s="2581">
        <f t="shared" si="2"/>
        <v>0</v>
      </c>
      <c r="N31" s="2581">
        <f t="shared" si="2"/>
        <v>43</v>
      </c>
      <c r="O31" s="2581">
        <f t="shared" si="2"/>
        <v>4</v>
      </c>
      <c r="P31" s="2581">
        <f t="shared" si="2"/>
        <v>0</v>
      </c>
      <c r="Q31" s="2581">
        <f t="shared" si="2"/>
        <v>31</v>
      </c>
      <c r="R31" s="2581">
        <f t="shared" si="2"/>
        <v>0</v>
      </c>
      <c r="S31" s="2581">
        <f t="shared" si="2"/>
        <v>9</v>
      </c>
      <c r="T31" s="2581">
        <f t="shared" si="2"/>
        <v>0</v>
      </c>
      <c r="U31" s="2581">
        <f t="shared" si="2"/>
        <v>25</v>
      </c>
      <c r="V31" s="2581">
        <f t="shared" si="2"/>
        <v>0</v>
      </c>
      <c r="W31" s="2581">
        <f t="shared" si="2"/>
        <v>0</v>
      </c>
      <c r="X31" s="2581">
        <f t="shared" si="2"/>
        <v>0</v>
      </c>
      <c r="Y31" s="2581">
        <f t="shared" si="2"/>
        <v>0</v>
      </c>
      <c r="Z31" s="2581">
        <f t="shared" si="2"/>
        <v>0</v>
      </c>
      <c r="AA31" s="2581">
        <f t="shared" si="2"/>
        <v>0</v>
      </c>
      <c r="AB31" s="2742">
        <f t="shared" si="2"/>
        <v>0</v>
      </c>
      <c r="AC31" s="2582">
        <f t="shared" si="0"/>
        <v>126</v>
      </c>
    </row>
    <row r="32" spans="1:32" s="365" customFormat="1" ht="20.25" hidden="1" customHeight="1" thickBot="1" x14ac:dyDescent="0.45">
      <c r="A32" s="4360"/>
      <c r="B32" s="4361"/>
      <c r="C32" s="4361"/>
      <c r="D32" s="4362"/>
      <c r="E32" s="2569"/>
      <c r="F32" s="1686"/>
      <c r="G32" s="460"/>
      <c r="H32" s="1686"/>
      <c r="I32" s="2584"/>
      <c r="J32" s="2585"/>
      <c r="K32" s="2567"/>
      <c r="L32" s="1746"/>
      <c r="M32" s="1746"/>
      <c r="N32" s="1746"/>
      <c r="O32" s="1746"/>
      <c r="P32" s="1746"/>
      <c r="Q32" s="1746"/>
      <c r="R32" s="1746"/>
      <c r="S32" s="1746"/>
      <c r="T32" s="1746"/>
      <c r="U32" s="1746"/>
      <c r="V32" s="1746"/>
      <c r="W32" s="2568"/>
      <c r="X32" s="1997"/>
      <c r="Y32" s="1997"/>
      <c r="Z32" s="1997"/>
      <c r="AA32" s="1997"/>
      <c r="AB32" s="1998"/>
      <c r="AC32" s="1796">
        <f t="shared" si="0"/>
        <v>0</v>
      </c>
      <c r="AD32" s="366"/>
      <c r="AE32" s="366"/>
      <c r="AF32" s="366"/>
    </row>
    <row r="33" spans="1:32" s="365" customFormat="1" ht="18.75" hidden="1" customHeight="1" thickBot="1" x14ac:dyDescent="0.45">
      <c r="A33" s="4360"/>
      <c r="B33" s="4361"/>
      <c r="C33" s="4361"/>
      <c r="D33" s="4362"/>
      <c r="E33" s="2586"/>
      <c r="F33" s="463"/>
      <c r="G33" s="2587"/>
      <c r="H33" s="463"/>
      <c r="I33" s="2588"/>
      <c r="J33" s="2589"/>
      <c r="K33" s="1176"/>
      <c r="L33" s="433"/>
      <c r="M33" s="2590"/>
      <c r="N33" s="433"/>
      <c r="O33" s="433"/>
      <c r="P33" s="2590"/>
      <c r="Q33" s="2590"/>
      <c r="R33" s="2590"/>
      <c r="S33" s="2590"/>
      <c r="T33" s="2590"/>
      <c r="U33" s="433"/>
      <c r="V33" s="2590"/>
      <c r="W33" s="2590"/>
      <c r="X33" s="2590"/>
      <c r="Y33" s="2590"/>
      <c r="Z33" s="2590"/>
      <c r="AA33" s="2590"/>
      <c r="AB33" s="2591"/>
      <c r="AC33" s="1796">
        <f t="shared" si="0"/>
        <v>0</v>
      </c>
      <c r="AD33" s="366"/>
      <c r="AE33" s="366"/>
      <c r="AF33" s="366"/>
    </row>
    <row r="34" spans="1:32" s="366" customFormat="1" ht="15" customHeight="1" thickBot="1" x14ac:dyDescent="0.4">
      <c r="A34" s="4360"/>
      <c r="B34" s="4361"/>
      <c r="C34" s="4361"/>
      <c r="D34" s="4362"/>
      <c r="E34" s="2592" t="s">
        <v>35</v>
      </c>
      <c r="F34" s="821"/>
      <c r="G34" s="2593"/>
      <c r="H34" s="821"/>
      <c r="I34" s="821"/>
      <c r="J34" s="2594"/>
      <c r="K34" s="2595">
        <f>SUM(K32:K33)</f>
        <v>0</v>
      </c>
      <c r="L34" s="2595">
        <f t="shared" ref="L34:AB34" si="3">SUM(L32:L33)</f>
        <v>0</v>
      </c>
      <c r="M34" s="2595">
        <f t="shared" si="3"/>
        <v>0</v>
      </c>
      <c r="N34" s="2595">
        <f t="shared" si="3"/>
        <v>0</v>
      </c>
      <c r="O34" s="2595">
        <f t="shared" si="3"/>
        <v>0</v>
      </c>
      <c r="P34" s="2595">
        <f t="shared" si="3"/>
        <v>0</v>
      </c>
      <c r="Q34" s="2595">
        <f t="shared" si="3"/>
        <v>0</v>
      </c>
      <c r="R34" s="2595">
        <f t="shared" si="3"/>
        <v>0</v>
      </c>
      <c r="S34" s="2595">
        <f t="shared" si="3"/>
        <v>0</v>
      </c>
      <c r="T34" s="2595">
        <f t="shared" si="3"/>
        <v>0</v>
      </c>
      <c r="U34" s="2595">
        <f t="shared" si="3"/>
        <v>0</v>
      </c>
      <c r="V34" s="2595">
        <f t="shared" si="3"/>
        <v>0</v>
      </c>
      <c r="W34" s="2595">
        <f t="shared" si="3"/>
        <v>0</v>
      </c>
      <c r="X34" s="2595">
        <f t="shared" si="3"/>
        <v>0</v>
      </c>
      <c r="Y34" s="2595">
        <f t="shared" si="3"/>
        <v>0</v>
      </c>
      <c r="Z34" s="2595">
        <f t="shared" si="3"/>
        <v>0</v>
      </c>
      <c r="AA34" s="2595">
        <f t="shared" si="3"/>
        <v>0</v>
      </c>
      <c r="AB34" s="2595">
        <f t="shared" si="3"/>
        <v>0</v>
      </c>
      <c r="AC34" s="2596">
        <f t="shared" si="0"/>
        <v>0</v>
      </c>
    </row>
    <row r="35" spans="1:32" s="1806" customFormat="1" ht="17.25" customHeight="1" thickBot="1" x14ac:dyDescent="0.4">
      <c r="A35" s="4360"/>
      <c r="B35" s="4361"/>
      <c r="C35" s="4361"/>
      <c r="D35" s="4362"/>
      <c r="E35" s="2597" t="s">
        <v>152</v>
      </c>
      <c r="F35" s="2598"/>
      <c r="G35" s="2599"/>
      <c r="H35" s="2598"/>
      <c r="I35" s="852"/>
      <c r="J35" s="852"/>
      <c r="K35" s="2600">
        <f>K19+K31+K34</f>
        <v>36</v>
      </c>
      <c r="L35" s="2600">
        <f t="shared" ref="L35:AB35" si="4">L19+L31+L34</f>
        <v>10</v>
      </c>
      <c r="M35" s="2600">
        <f t="shared" si="4"/>
        <v>0</v>
      </c>
      <c r="N35" s="2600">
        <f t="shared" si="4"/>
        <v>43</v>
      </c>
      <c r="O35" s="2600">
        <f t="shared" si="4"/>
        <v>4</v>
      </c>
      <c r="P35" s="2600">
        <f t="shared" si="4"/>
        <v>0</v>
      </c>
      <c r="Q35" s="2600">
        <f t="shared" si="4"/>
        <v>31</v>
      </c>
      <c r="R35" s="2600">
        <f t="shared" si="4"/>
        <v>0</v>
      </c>
      <c r="S35" s="2600">
        <f t="shared" si="4"/>
        <v>9</v>
      </c>
      <c r="T35" s="2600">
        <f t="shared" si="4"/>
        <v>0</v>
      </c>
      <c r="U35" s="2600">
        <f t="shared" si="4"/>
        <v>30</v>
      </c>
      <c r="V35" s="2600">
        <f t="shared" si="4"/>
        <v>0</v>
      </c>
      <c r="W35" s="2600">
        <f t="shared" si="4"/>
        <v>0</v>
      </c>
      <c r="X35" s="2600">
        <f t="shared" si="4"/>
        <v>0</v>
      </c>
      <c r="Y35" s="2600">
        <f t="shared" si="4"/>
        <v>0</v>
      </c>
      <c r="Z35" s="2600">
        <f t="shared" si="4"/>
        <v>0</v>
      </c>
      <c r="AA35" s="2600">
        <f t="shared" si="4"/>
        <v>0</v>
      </c>
      <c r="AB35" s="2600">
        <f t="shared" si="4"/>
        <v>0</v>
      </c>
      <c r="AC35" s="2596">
        <f t="shared" si="0"/>
        <v>163</v>
      </c>
    </row>
    <row r="36" spans="1:32" s="340" customFormat="1" ht="20.25" customHeight="1" thickBot="1" x14ac:dyDescent="0.4">
      <c r="A36" s="4348" t="s">
        <v>4</v>
      </c>
      <c r="B36" s="4348"/>
      <c r="C36" s="4348"/>
      <c r="D36" s="4348"/>
      <c r="E36" s="4348"/>
      <c r="F36" s="4348"/>
      <c r="G36" s="4348"/>
      <c r="H36" s="4348"/>
      <c r="I36" s="4348"/>
      <c r="J36" s="4348"/>
      <c r="K36" s="4348"/>
      <c r="L36" s="4348"/>
      <c r="M36" s="4348"/>
      <c r="N36" s="4348"/>
      <c r="O36" s="4348"/>
      <c r="P36" s="4348"/>
      <c r="Q36" s="4348"/>
      <c r="R36" s="4348"/>
      <c r="S36" s="4348"/>
      <c r="T36" s="4348"/>
      <c r="U36" s="4348"/>
      <c r="V36" s="4348"/>
      <c r="W36" s="4348"/>
      <c r="X36" s="4348"/>
      <c r="Y36" s="4348"/>
      <c r="Z36" s="4348"/>
      <c r="AA36" s="4348"/>
      <c r="AB36" s="4348"/>
      <c r="AC36" s="4348"/>
      <c r="AD36" s="339"/>
      <c r="AE36" s="339"/>
      <c r="AF36" s="339"/>
    </row>
    <row r="37" spans="1:32" s="340" customFormat="1" ht="12" hidden="1" customHeight="1" thickBot="1" x14ac:dyDescent="0.5">
      <c r="A37" s="4349">
        <v>15</v>
      </c>
      <c r="B37" s="4352" t="s">
        <v>169</v>
      </c>
      <c r="C37" s="4352" t="s">
        <v>395</v>
      </c>
      <c r="D37" s="4374">
        <v>0.5</v>
      </c>
      <c r="K37" s="724"/>
      <c r="L37" s="399"/>
      <c r="M37" s="399"/>
      <c r="N37" s="399"/>
      <c r="O37" s="399"/>
      <c r="P37" s="399"/>
      <c r="Q37" s="399"/>
      <c r="R37" s="399"/>
      <c r="S37" s="399"/>
      <c r="T37" s="399"/>
      <c r="U37" s="399"/>
      <c r="V37" s="399"/>
      <c r="W37" s="399"/>
      <c r="X37" s="2167"/>
      <c r="Y37" s="2168"/>
      <c r="Z37" s="2168"/>
      <c r="AA37" s="2168"/>
      <c r="AB37" s="2168"/>
      <c r="AC37" s="2601">
        <f t="shared" ref="AC37:AC65" si="5">SUM(K37:AB37)</f>
        <v>0</v>
      </c>
      <c r="AD37" s="339"/>
      <c r="AE37" s="339"/>
      <c r="AF37" s="339"/>
    </row>
    <row r="38" spans="1:32" s="365" customFormat="1" ht="17.25" hidden="1" customHeight="1" thickBot="1" x14ac:dyDescent="0.5">
      <c r="A38" s="4350"/>
      <c r="B38" s="4353"/>
      <c r="C38" s="4353"/>
      <c r="D38" s="4357"/>
      <c r="E38" s="2163"/>
      <c r="F38" s="639"/>
      <c r="G38" s="2164"/>
      <c r="H38" s="639"/>
      <c r="I38" s="639"/>
      <c r="J38" s="2165"/>
      <c r="K38" s="2166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2167"/>
      <c r="Y38" s="2168"/>
      <c r="Z38" s="2168"/>
      <c r="AA38" s="2168"/>
      <c r="AB38" s="2168"/>
      <c r="AC38" s="1028">
        <f t="shared" si="5"/>
        <v>0</v>
      </c>
      <c r="AD38" s="366"/>
      <c r="AE38" s="366"/>
      <c r="AF38" s="366"/>
    </row>
    <row r="39" spans="1:32" s="365" customFormat="1" ht="17.25" hidden="1" customHeight="1" thickBot="1" x14ac:dyDescent="0.5">
      <c r="A39" s="4350"/>
      <c r="B39" s="4353"/>
      <c r="C39" s="4353"/>
      <c r="D39" s="4357"/>
      <c r="E39" s="2169"/>
      <c r="F39" s="1074"/>
      <c r="G39" s="76"/>
      <c r="H39" s="76"/>
      <c r="I39" s="76"/>
      <c r="J39" s="152"/>
      <c r="K39" s="2170"/>
      <c r="L39" s="2171"/>
      <c r="M39" s="2171"/>
      <c r="N39" s="2171"/>
      <c r="O39" s="2171"/>
      <c r="P39" s="2171"/>
      <c r="Q39" s="2171"/>
      <c r="R39" s="2172"/>
      <c r="S39" s="2172"/>
      <c r="T39" s="399"/>
      <c r="U39" s="399"/>
      <c r="V39" s="399"/>
      <c r="W39" s="399"/>
      <c r="X39" s="2167"/>
      <c r="Y39" s="2168"/>
      <c r="Z39" s="2168"/>
      <c r="AA39" s="2168"/>
      <c r="AB39" s="2168"/>
      <c r="AC39" s="1028">
        <f t="shared" si="5"/>
        <v>0</v>
      </c>
      <c r="AD39" s="366"/>
      <c r="AE39" s="366"/>
      <c r="AF39" s="366"/>
    </row>
    <row r="40" spans="1:32" s="365" customFormat="1" ht="17.25" hidden="1" customHeight="1" thickBot="1" x14ac:dyDescent="0.5">
      <c r="A40" s="4350"/>
      <c r="B40" s="4353"/>
      <c r="C40" s="4353"/>
      <c r="D40" s="4357"/>
      <c r="E40" s="2163"/>
      <c r="F40" s="639"/>
      <c r="G40" s="2164"/>
      <c r="H40" s="639"/>
      <c r="I40" s="639"/>
      <c r="J40" s="2165"/>
      <c r="K40" s="2173"/>
      <c r="L40" s="2174"/>
      <c r="M40" s="2174"/>
      <c r="N40" s="2174"/>
      <c r="O40" s="2174"/>
      <c r="P40" s="2174"/>
      <c r="Q40" s="2174"/>
      <c r="R40" s="2175"/>
      <c r="S40" s="2175"/>
      <c r="T40" s="1957"/>
      <c r="U40" s="1957"/>
      <c r="V40" s="1957"/>
      <c r="W40" s="1957"/>
      <c r="X40" s="2167"/>
      <c r="Y40" s="2168"/>
      <c r="Z40" s="2168"/>
      <c r="AA40" s="2168"/>
      <c r="AB40" s="2168"/>
      <c r="AC40" s="1028">
        <f t="shared" si="5"/>
        <v>0</v>
      </c>
      <c r="AD40" s="366"/>
      <c r="AE40" s="366"/>
      <c r="AF40" s="366"/>
    </row>
    <row r="41" spans="1:32" s="365" customFormat="1" ht="17.25" hidden="1" customHeight="1" thickBot="1" x14ac:dyDescent="0.5">
      <c r="A41" s="4350"/>
      <c r="B41" s="4353"/>
      <c r="C41" s="4353"/>
      <c r="D41" s="4357"/>
      <c r="E41" s="2169"/>
      <c r="F41" s="1074"/>
      <c r="G41" s="76"/>
      <c r="H41" s="76"/>
      <c r="I41" s="76"/>
      <c r="J41" s="152"/>
      <c r="K41" s="2173"/>
      <c r="L41" s="2174"/>
      <c r="M41" s="2174"/>
      <c r="N41" s="2174"/>
      <c r="O41" s="2174"/>
      <c r="P41" s="2174"/>
      <c r="Q41" s="2174"/>
      <c r="R41" s="2175"/>
      <c r="S41" s="2175"/>
      <c r="T41" s="1957"/>
      <c r="U41" s="1957"/>
      <c r="V41" s="1957"/>
      <c r="W41" s="1957"/>
      <c r="X41" s="2167"/>
      <c r="Y41" s="2168"/>
      <c r="Z41" s="2168"/>
      <c r="AA41" s="2168"/>
      <c r="AB41" s="2168"/>
      <c r="AC41" s="1028">
        <f t="shared" si="5"/>
        <v>0</v>
      </c>
      <c r="AD41" s="366"/>
      <c r="AE41" s="366"/>
      <c r="AF41" s="366"/>
    </row>
    <row r="42" spans="1:32" s="365" customFormat="1" ht="17.25" hidden="1" customHeight="1" thickBot="1" x14ac:dyDescent="0.5">
      <c r="A42" s="4350"/>
      <c r="B42" s="4353"/>
      <c r="C42" s="4353"/>
      <c r="D42" s="4357"/>
      <c r="E42" s="1950"/>
      <c r="F42" s="398"/>
      <c r="G42" s="403"/>
      <c r="H42" s="398"/>
      <c r="I42" s="398"/>
      <c r="J42" s="641"/>
      <c r="K42" s="818"/>
      <c r="L42" s="464"/>
      <c r="M42" s="1214"/>
      <c r="N42" s="1214"/>
      <c r="O42" s="1214"/>
      <c r="P42" s="464"/>
      <c r="Q42" s="1214"/>
      <c r="R42" s="1214"/>
      <c r="S42" s="464"/>
      <c r="T42" s="945"/>
      <c r="U42" s="830"/>
      <c r="V42" s="945"/>
      <c r="W42" s="2037"/>
      <c r="X42" s="2167"/>
      <c r="Y42" s="2168"/>
      <c r="Z42" s="2168"/>
      <c r="AA42" s="2168"/>
      <c r="AB42" s="2168"/>
      <c r="AC42" s="1028">
        <f t="shared" si="5"/>
        <v>0</v>
      </c>
      <c r="AD42" s="366"/>
      <c r="AE42" s="366"/>
      <c r="AF42" s="366"/>
    </row>
    <row r="43" spans="1:32" s="365" customFormat="1" ht="17.25" hidden="1" customHeight="1" thickBot="1" x14ac:dyDescent="0.5">
      <c r="A43" s="4350"/>
      <c r="B43" s="4353"/>
      <c r="C43" s="4353"/>
      <c r="D43" s="4357"/>
      <c r="E43" s="1950"/>
      <c r="F43" s="398"/>
      <c r="G43" s="403"/>
      <c r="H43" s="398"/>
      <c r="I43" s="398"/>
      <c r="J43" s="641"/>
      <c r="K43" s="818"/>
      <c r="L43" s="464"/>
      <c r="M43" s="1214"/>
      <c r="N43" s="1214"/>
      <c r="O43" s="1214"/>
      <c r="P43" s="464"/>
      <c r="Q43" s="1214"/>
      <c r="R43" s="1214"/>
      <c r="S43" s="464"/>
      <c r="T43" s="945"/>
      <c r="U43" s="830"/>
      <c r="V43" s="945"/>
      <c r="W43" s="2037"/>
      <c r="X43" s="2167"/>
      <c r="Y43" s="2168"/>
      <c r="Z43" s="2168"/>
      <c r="AA43" s="2168"/>
      <c r="AB43" s="2168"/>
      <c r="AC43" s="1028">
        <f t="shared" si="5"/>
        <v>0</v>
      </c>
      <c r="AD43" s="366"/>
      <c r="AE43" s="366"/>
      <c r="AF43" s="366"/>
    </row>
    <row r="44" spans="1:32" s="365" customFormat="1" ht="13.5" customHeight="1" thickBot="1" x14ac:dyDescent="0.5">
      <c r="A44" s="4350"/>
      <c r="B44" s="4353"/>
      <c r="C44" s="4353"/>
      <c r="D44" s="4357"/>
      <c r="E44" s="1950" t="s">
        <v>221</v>
      </c>
      <c r="F44" s="398" t="s">
        <v>5</v>
      </c>
      <c r="G44" s="403" t="s">
        <v>110</v>
      </c>
      <c r="H44" s="398" t="s">
        <v>337</v>
      </c>
      <c r="I44" s="398" t="s">
        <v>36</v>
      </c>
      <c r="J44" s="641">
        <v>109</v>
      </c>
      <c r="K44" s="724">
        <v>32</v>
      </c>
      <c r="L44" s="398"/>
      <c r="M44" s="399"/>
      <c r="N44" s="398">
        <v>27</v>
      </c>
      <c r="O44" s="398">
        <v>2</v>
      </c>
      <c r="P44" s="399"/>
      <c r="Q44" s="399"/>
      <c r="R44" s="399"/>
      <c r="S44" s="399"/>
      <c r="T44" s="399"/>
      <c r="U44" s="398">
        <v>4</v>
      </c>
      <c r="V44" s="399"/>
      <c r="W44" s="399"/>
      <c r="X44" s="2167"/>
      <c r="Y44" s="2168"/>
      <c r="Z44" s="2168"/>
      <c r="AA44" s="2168"/>
      <c r="AB44" s="2168"/>
      <c r="AC44" s="1028">
        <f t="shared" si="5"/>
        <v>65</v>
      </c>
      <c r="AD44" s="366"/>
      <c r="AE44" s="366"/>
      <c r="AF44" s="366"/>
    </row>
    <row r="45" spans="1:32" s="365" customFormat="1" ht="13.5" customHeight="1" thickBot="1" x14ac:dyDescent="0.5">
      <c r="A45" s="4350"/>
      <c r="B45" s="4353"/>
      <c r="C45" s="4353"/>
      <c r="D45" s="4357"/>
      <c r="E45" s="1950" t="s">
        <v>81</v>
      </c>
      <c r="F45" s="398" t="s">
        <v>5</v>
      </c>
      <c r="G45" s="403" t="s">
        <v>110</v>
      </c>
      <c r="H45" s="398" t="s">
        <v>70</v>
      </c>
      <c r="I45" s="398">
        <v>2</v>
      </c>
      <c r="J45" s="641">
        <v>3</v>
      </c>
      <c r="K45" s="1977"/>
      <c r="L45" s="1845"/>
      <c r="M45" s="1845"/>
      <c r="N45" s="1845"/>
      <c r="O45" s="1845"/>
      <c r="P45" s="1845"/>
      <c r="Q45" s="1845"/>
      <c r="R45" s="1845"/>
      <c r="S45" s="1845"/>
      <c r="T45" s="1845"/>
      <c r="U45" s="1845"/>
      <c r="V45" s="1845"/>
      <c r="W45" s="1845">
        <v>9</v>
      </c>
      <c r="X45" s="2176"/>
      <c r="Y45" s="2177"/>
      <c r="Z45" s="2177"/>
      <c r="AA45" s="2177"/>
      <c r="AB45" s="2177"/>
      <c r="AC45" s="1028">
        <f t="shared" si="5"/>
        <v>9</v>
      </c>
      <c r="AD45" s="366"/>
      <c r="AE45" s="366"/>
      <c r="AF45" s="366"/>
    </row>
    <row r="46" spans="1:32" s="11" customFormat="1" ht="18.75" customHeight="1" thickBot="1" x14ac:dyDescent="0.5">
      <c r="A46" s="4350"/>
      <c r="B46" s="4353"/>
      <c r="C46" s="4353"/>
      <c r="D46" s="4357"/>
      <c r="E46" s="1831" t="s">
        <v>374</v>
      </c>
      <c r="F46" s="1832" t="s">
        <v>5</v>
      </c>
      <c r="G46" s="1833" t="s">
        <v>70</v>
      </c>
      <c r="H46" s="2748" t="s">
        <v>305</v>
      </c>
      <c r="I46" s="1832">
        <v>2</v>
      </c>
      <c r="J46" s="1834">
        <v>30</v>
      </c>
      <c r="K46" s="1835"/>
      <c r="L46" s="1832"/>
      <c r="M46" s="1832"/>
      <c r="N46" s="1841"/>
      <c r="O46" s="1841"/>
      <c r="P46" s="1832"/>
      <c r="Q46" s="1832"/>
      <c r="R46" s="1832"/>
      <c r="S46" s="1832"/>
      <c r="T46" s="1832">
        <v>40</v>
      </c>
      <c r="U46" s="398"/>
      <c r="V46" s="398"/>
      <c r="W46" s="398"/>
      <c r="X46" s="316"/>
      <c r="Y46" s="651"/>
      <c r="Z46" s="651"/>
      <c r="AA46" s="651"/>
      <c r="AB46" s="651"/>
      <c r="AC46" s="1899">
        <f t="shared" si="5"/>
        <v>40</v>
      </c>
    </row>
    <row r="47" spans="1:32" s="365" customFormat="1" ht="15" customHeight="1" thickBot="1" x14ac:dyDescent="0.5">
      <c r="A47" s="4350"/>
      <c r="B47" s="4353"/>
      <c r="C47" s="4353"/>
      <c r="D47" s="4357"/>
      <c r="E47" s="2751" t="s">
        <v>81</v>
      </c>
      <c r="F47" s="644" t="s">
        <v>5</v>
      </c>
      <c r="G47" s="643" t="s">
        <v>110</v>
      </c>
      <c r="H47" s="644" t="s">
        <v>70</v>
      </c>
      <c r="I47" s="644">
        <v>3</v>
      </c>
      <c r="J47" s="2752">
        <v>4</v>
      </c>
      <c r="K47" s="1986"/>
      <c r="L47" s="976"/>
      <c r="M47" s="976"/>
      <c r="N47" s="976"/>
      <c r="O47" s="976"/>
      <c r="P47" s="976"/>
      <c r="Q47" s="976"/>
      <c r="R47" s="976"/>
      <c r="S47" s="976"/>
      <c r="T47" s="976"/>
      <c r="U47" s="976"/>
      <c r="V47" s="976"/>
      <c r="W47" s="976">
        <v>12</v>
      </c>
      <c r="X47" s="2179"/>
      <c r="Y47" s="2181"/>
      <c r="Z47" s="2181"/>
      <c r="AA47" s="2181"/>
      <c r="AB47" s="2181"/>
      <c r="AC47" s="1028">
        <f t="shared" si="5"/>
        <v>12</v>
      </c>
      <c r="AD47" s="366"/>
      <c r="AE47" s="366"/>
      <c r="AF47" s="366"/>
    </row>
    <row r="48" spans="1:32" s="365" customFormat="1" ht="17.45" hidden="1" customHeight="1" thickBot="1" x14ac:dyDescent="0.5">
      <c r="A48" s="4350"/>
      <c r="B48" s="4353"/>
      <c r="C48" s="4353"/>
      <c r="D48" s="4357"/>
      <c r="E48" s="1950"/>
      <c r="F48" s="398"/>
      <c r="G48" s="403"/>
      <c r="H48" s="398"/>
      <c r="I48" s="398"/>
      <c r="J48" s="641"/>
      <c r="K48" s="1978"/>
      <c r="L48" s="1979"/>
      <c r="M48" s="1979"/>
      <c r="N48" s="1979"/>
      <c r="O48" s="1979"/>
      <c r="P48" s="1979"/>
      <c r="Q48" s="1979"/>
      <c r="R48" s="1979"/>
      <c r="S48" s="1979"/>
      <c r="T48" s="1979"/>
      <c r="U48" s="1979"/>
      <c r="V48" s="1979"/>
      <c r="W48" s="1979"/>
      <c r="X48" s="2602"/>
      <c r="Y48" s="2603"/>
      <c r="Z48" s="2603"/>
      <c r="AA48" s="2603"/>
      <c r="AB48" s="2603"/>
      <c r="AC48" s="2262">
        <f t="shared" si="5"/>
        <v>0</v>
      </c>
      <c r="AD48" s="366"/>
      <c r="AE48" s="366"/>
      <c r="AF48" s="366"/>
    </row>
    <row r="49" spans="1:32" s="366" customFormat="1" ht="16.5" customHeight="1" thickBot="1" x14ac:dyDescent="0.45">
      <c r="A49" s="4350"/>
      <c r="B49" s="4353"/>
      <c r="C49" s="4353"/>
      <c r="D49" s="4357"/>
      <c r="E49" s="2604" t="s">
        <v>38</v>
      </c>
      <c r="F49" s="2605"/>
      <c r="G49" s="2606"/>
      <c r="H49" s="2605"/>
      <c r="I49" s="2607"/>
      <c r="J49" s="2607"/>
      <c r="K49" s="2324">
        <f>SUM(K37:K48)</f>
        <v>32</v>
      </c>
      <c r="L49" s="2324">
        <f t="shared" ref="L49:AB49" si="6">SUM(L37:L48)</f>
        <v>0</v>
      </c>
      <c r="M49" s="2324">
        <f t="shared" si="6"/>
        <v>0</v>
      </c>
      <c r="N49" s="2324">
        <f t="shared" si="6"/>
        <v>27</v>
      </c>
      <c r="O49" s="2324">
        <f t="shared" si="6"/>
        <v>2</v>
      </c>
      <c r="P49" s="2324">
        <f t="shared" si="6"/>
        <v>0</v>
      </c>
      <c r="Q49" s="2324">
        <f t="shared" si="6"/>
        <v>0</v>
      </c>
      <c r="R49" s="2324">
        <f t="shared" si="6"/>
        <v>0</v>
      </c>
      <c r="S49" s="2324">
        <f t="shared" si="6"/>
        <v>0</v>
      </c>
      <c r="T49" s="2324">
        <f t="shared" si="6"/>
        <v>40</v>
      </c>
      <c r="U49" s="2324">
        <f t="shared" si="6"/>
        <v>4</v>
      </c>
      <c r="V49" s="2324">
        <f t="shared" si="6"/>
        <v>0</v>
      </c>
      <c r="W49" s="2324">
        <f t="shared" si="6"/>
        <v>21</v>
      </c>
      <c r="X49" s="2324">
        <f t="shared" si="6"/>
        <v>0</v>
      </c>
      <c r="Y49" s="2324">
        <f t="shared" si="6"/>
        <v>0</v>
      </c>
      <c r="Z49" s="2324">
        <f t="shared" si="6"/>
        <v>0</v>
      </c>
      <c r="AA49" s="2324">
        <f t="shared" si="6"/>
        <v>0</v>
      </c>
      <c r="AB49" s="2324">
        <f t="shared" si="6"/>
        <v>0</v>
      </c>
      <c r="AC49" s="2325">
        <f t="shared" si="5"/>
        <v>126</v>
      </c>
    </row>
    <row r="50" spans="1:32" s="365" customFormat="1" ht="13.5" customHeight="1" thickBot="1" x14ac:dyDescent="0.5">
      <c r="A50" s="4350"/>
      <c r="B50" s="4353"/>
      <c r="C50" s="4353"/>
      <c r="D50" s="4356"/>
      <c r="E50" s="2163" t="s">
        <v>103</v>
      </c>
      <c r="F50" s="639" t="s">
        <v>6</v>
      </c>
      <c r="G50" s="2299" t="s">
        <v>110</v>
      </c>
      <c r="H50" s="639" t="s">
        <v>145</v>
      </c>
      <c r="I50" s="639">
        <v>4</v>
      </c>
      <c r="J50" s="2165">
        <v>2</v>
      </c>
      <c r="K50" s="2300"/>
      <c r="L50" s="2301"/>
      <c r="M50" s="2301"/>
      <c r="N50" s="2301"/>
      <c r="O50" s="2301"/>
      <c r="P50" s="532"/>
      <c r="Q50" s="2301">
        <v>6</v>
      </c>
      <c r="R50" s="2301"/>
      <c r="S50" s="2301"/>
      <c r="T50" s="2301"/>
      <c r="U50" s="2301"/>
      <c r="V50" s="2301"/>
      <c r="W50" s="2301"/>
      <c r="X50" s="2302"/>
      <c r="Y50" s="2303"/>
      <c r="Z50" s="2303"/>
      <c r="AA50" s="2303"/>
      <c r="AB50" s="2303"/>
      <c r="AC50" s="1028">
        <f t="shared" si="5"/>
        <v>6</v>
      </c>
      <c r="AD50" s="366"/>
      <c r="AE50" s="366"/>
      <c r="AF50" s="366"/>
    </row>
    <row r="51" spans="1:32" s="365" customFormat="1" ht="15.75" customHeight="1" thickBot="1" x14ac:dyDescent="0.5">
      <c r="A51" s="4350"/>
      <c r="B51" s="4353"/>
      <c r="C51" s="4353"/>
      <c r="D51" s="4356"/>
      <c r="E51" s="1783" t="s">
        <v>124</v>
      </c>
      <c r="F51" s="76" t="s">
        <v>6</v>
      </c>
      <c r="G51" s="76" t="s">
        <v>110</v>
      </c>
      <c r="H51" s="639" t="s">
        <v>145</v>
      </c>
      <c r="I51" s="76" t="s">
        <v>65</v>
      </c>
      <c r="J51" s="152" t="s">
        <v>37</v>
      </c>
      <c r="K51" s="2170"/>
      <c r="L51" s="2171"/>
      <c r="M51" s="2171"/>
      <c r="N51" s="2171"/>
      <c r="O51" s="2171"/>
      <c r="P51" s="2171"/>
      <c r="Q51" s="2171"/>
      <c r="R51" s="2172"/>
      <c r="S51" s="2172">
        <v>4</v>
      </c>
      <c r="T51" s="2301"/>
      <c r="U51" s="2301"/>
      <c r="V51" s="2301"/>
      <c r="W51" s="2301"/>
      <c r="X51" s="2302"/>
      <c r="Y51" s="2303"/>
      <c r="Z51" s="2303"/>
      <c r="AA51" s="2303"/>
      <c r="AB51" s="2303"/>
      <c r="AC51" s="1028">
        <f t="shared" si="5"/>
        <v>4</v>
      </c>
      <c r="AD51" s="366"/>
      <c r="AE51" s="366"/>
      <c r="AF51" s="366"/>
    </row>
    <row r="52" spans="1:32" s="365" customFormat="1" ht="15.75" hidden="1" customHeight="1" thickBot="1" x14ac:dyDescent="0.5">
      <c r="A52" s="4350"/>
      <c r="B52" s="4353"/>
      <c r="C52" s="4353"/>
      <c r="D52" s="4356"/>
      <c r="E52" s="1950"/>
      <c r="F52" s="398"/>
      <c r="G52" s="403"/>
      <c r="H52" s="398"/>
      <c r="I52" s="398"/>
      <c r="J52" s="641"/>
      <c r="K52" s="1252"/>
      <c r="L52" s="457"/>
      <c r="M52" s="171"/>
      <c r="N52" s="171"/>
      <c r="O52" s="171"/>
      <c r="P52" s="457"/>
      <c r="Q52" s="171"/>
      <c r="R52" s="171"/>
      <c r="S52" s="457"/>
      <c r="T52" s="146"/>
      <c r="U52" s="145"/>
      <c r="V52" s="146"/>
      <c r="W52" s="111"/>
      <c r="X52" s="2302"/>
      <c r="Y52" s="2303"/>
      <c r="Z52" s="2303"/>
      <c r="AA52" s="2303"/>
      <c r="AB52" s="2303"/>
      <c r="AC52" s="1028">
        <f t="shared" si="5"/>
        <v>0</v>
      </c>
      <c r="AD52" s="366"/>
      <c r="AE52" s="366"/>
      <c r="AF52" s="366"/>
    </row>
    <row r="53" spans="1:32" s="365" customFormat="1" ht="18.75" hidden="1" customHeight="1" thickBot="1" x14ac:dyDescent="0.5">
      <c r="A53" s="4350"/>
      <c r="B53" s="4353"/>
      <c r="C53" s="4353"/>
      <c r="D53" s="4356"/>
      <c r="E53" s="1950"/>
      <c r="F53" s="398"/>
      <c r="G53" s="403"/>
      <c r="H53" s="398"/>
      <c r="I53" s="398"/>
      <c r="J53" s="641"/>
      <c r="K53" s="754"/>
      <c r="L53" s="457"/>
      <c r="M53" s="457"/>
      <c r="N53" s="457"/>
      <c r="O53" s="457"/>
      <c r="P53" s="457"/>
      <c r="Q53" s="457"/>
      <c r="R53" s="457"/>
      <c r="S53" s="457"/>
      <c r="T53" s="457"/>
      <c r="U53" s="457"/>
      <c r="V53" s="457"/>
      <c r="W53" s="457"/>
      <c r="X53" s="953"/>
      <c r="Y53" s="476"/>
      <c r="Z53" s="476"/>
      <c r="AA53" s="476"/>
      <c r="AB53" s="476"/>
      <c r="AC53" s="817">
        <f t="shared" si="5"/>
        <v>0</v>
      </c>
      <c r="AD53" s="366"/>
      <c r="AE53" s="366"/>
      <c r="AF53" s="366"/>
    </row>
    <row r="54" spans="1:32" s="365" customFormat="1" ht="14.25" hidden="1" customHeight="1" thickBot="1" x14ac:dyDescent="0.5">
      <c r="A54" s="4350"/>
      <c r="B54" s="4353"/>
      <c r="C54" s="4353"/>
      <c r="D54" s="4356"/>
      <c r="E54" s="2304"/>
      <c r="F54" s="1724"/>
      <c r="G54" s="405"/>
      <c r="H54" s="953"/>
      <c r="I54" s="404"/>
      <c r="J54" s="470"/>
      <c r="K54" s="1599"/>
      <c r="L54" s="2305"/>
      <c r="M54" s="2305"/>
      <c r="N54" s="404"/>
      <c r="O54" s="404"/>
      <c r="P54" s="2305"/>
      <c r="Q54" s="2305"/>
      <c r="R54" s="2305"/>
      <c r="S54" s="2305"/>
      <c r="T54" s="2305"/>
      <c r="U54" s="2305"/>
      <c r="V54" s="2305"/>
      <c r="W54" s="2305"/>
      <c r="X54" s="2305"/>
      <c r="Y54" s="2305"/>
      <c r="Z54" s="2305"/>
      <c r="AA54" s="2305"/>
      <c r="AB54" s="2305"/>
      <c r="AC54" s="1028">
        <f t="shared" si="5"/>
        <v>0</v>
      </c>
      <c r="AD54" s="366"/>
      <c r="AE54" s="366"/>
      <c r="AF54" s="366"/>
    </row>
    <row r="55" spans="1:32" s="365" customFormat="1" ht="16.5" hidden="1" customHeight="1" thickBot="1" x14ac:dyDescent="0.5">
      <c r="A55" s="4350"/>
      <c r="B55" s="4353"/>
      <c r="C55" s="4353"/>
      <c r="D55" s="4356"/>
      <c r="E55" s="2632"/>
      <c r="F55" s="758"/>
      <c r="G55" s="758"/>
      <c r="H55" s="758"/>
      <c r="I55" s="758"/>
      <c r="J55" s="759"/>
      <c r="K55" s="787"/>
      <c r="L55" s="679"/>
      <c r="M55" s="679"/>
      <c r="N55" s="679"/>
      <c r="O55" s="679"/>
      <c r="P55" s="679"/>
      <c r="Q55" s="679"/>
      <c r="R55" s="2307"/>
      <c r="S55" s="2307"/>
      <c r="T55" s="2307"/>
      <c r="U55" s="2307"/>
      <c r="V55" s="2307"/>
      <c r="W55" s="2307"/>
      <c r="X55" s="2307"/>
      <c r="Y55" s="2307"/>
      <c r="Z55" s="2307"/>
      <c r="AA55" s="2307"/>
      <c r="AB55" s="2307"/>
      <c r="AC55" s="1028">
        <f t="shared" si="5"/>
        <v>0</v>
      </c>
      <c r="AD55" s="366"/>
      <c r="AE55" s="366"/>
      <c r="AF55" s="366"/>
    </row>
    <row r="56" spans="1:32" s="365" customFormat="1" ht="15.75" hidden="1" customHeight="1" thickBot="1" x14ac:dyDescent="0.5">
      <c r="A56" s="4350"/>
      <c r="B56" s="4353"/>
      <c r="C56" s="4353"/>
      <c r="D56" s="4356"/>
      <c r="E56" s="2306"/>
      <c r="F56" s="758"/>
      <c r="G56" s="758"/>
      <c r="H56" s="758"/>
      <c r="I56" s="758"/>
      <c r="J56" s="759"/>
      <c r="K56" s="2308"/>
      <c r="L56" s="1027"/>
      <c r="M56" s="1027"/>
      <c r="N56" s="1027"/>
      <c r="O56" s="1027"/>
      <c r="P56" s="1027"/>
      <c r="Q56" s="1027"/>
      <c r="R56" s="2307"/>
      <c r="S56" s="2307"/>
      <c r="T56" s="2307"/>
      <c r="U56" s="2307"/>
      <c r="V56" s="2307"/>
      <c r="W56" s="2307"/>
      <c r="X56" s="2307"/>
      <c r="Y56" s="2307"/>
      <c r="Z56" s="2307"/>
      <c r="AA56" s="2307"/>
      <c r="AB56" s="2307"/>
      <c r="AC56" s="1028">
        <f t="shared" si="5"/>
        <v>0</v>
      </c>
      <c r="AD56" s="366"/>
      <c r="AE56" s="366"/>
      <c r="AF56" s="366"/>
    </row>
    <row r="57" spans="1:32" s="365" customFormat="1" ht="14.25" hidden="1" customHeight="1" thickBot="1" x14ac:dyDescent="0.4">
      <c r="A57" s="4350"/>
      <c r="B57" s="4353"/>
      <c r="C57" s="4353"/>
      <c r="D57" s="4356"/>
      <c r="E57" s="2309"/>
      <c r="F57" s="316"/>
      <c r="G57" s="2310"/>
      <c r="H57" s="316"/>
      <c r="I57" s="316"/>
      <c r="J57" s="2311"/>
      <c r="K57" s="2312"/>
      <c r="L57" s="2313"/>
      <c r="M57" s="2038"/>
      <c r="N57" s="2038"/>
      <c r="O57" s="2038"/>
      <c r="P57" s="2038"/>
      <c r="Q57" s="2038"/>
      <c r="R57" s="2314"/>
      <c r="S57" s="2314"/>
      <c r="T57" s="2314"/>
      <c r="U57" s="2314"/>
      <c r="V57" s="2314"/>
      <c r="W57" s="2314"/>
      <c r="X57" s="2314"/>
      <c r="Y57" s="2314"/>
      <c r="Z57" s="2314"/>
      <c r="AA57" s="2314"/>
      <c r="AB57" s="2314"/>
      <c r="AC57" s="2262">
        <f t="shared" si="5"/>
        <v>0</v>
      </c>
      <c r="AD57" s="366"/>
      <c r="AE57" s="366"/>
      <c r="AF57" s="366"/>
    </row>
    <row r="58" spans="1:32" s="2295" customFormat="1" ht="14.25" hidden="1" customHeight="1" thickBot="1" x14ac:dyDescent="0.4">
      <c r="A58" s="4350"/>
      <c r="B58" s="4353"/>
      <c r="C58" s="4353"/>
      <c r="D58" s="4356"/>
      <c r="E58" s="2315"/>
      <c r="F58" s="976"/>
      <c r="G58" s="2316"/>
      <c r="H58" s="976"/>
      <c r="I58" s="976"/>
      <c r="J58" s="2317"/>
      <c r="K58" s="2312"/>
      <c r="L58" s="2313"/>
      <c r="M58" s="2313"/>
      <c r="N58" s="2313"/>
      <c r="O58" s="2313"/>
      <c r="P58" s="1979"/>
      <c r="Q58" s="2313"/>
      <c r="R58" s="2313"/>
      <c r="S58" s="2313"/>
      <c r="T58" s="2313"/>
      <c r="U58" s="1979"/>
      <c r="V58" s="1979"/>
      <c r="W58" s="2313"/>
      <c r="X58" s="2313"/>
      <c r="Y58" s="2313"/>
      <c r="Z58" s="2313"/>
      <c r="AA58" s="2313"/>
      <c r="AB58" s="2313"/>
      <c r="AC58" s="2262">
        <f t="shared" si="5"/>
        <v>0</v>
      </c>
      <c r="AD58" s="2318"/>
      <c r="AE58" s="2318"/>
      <c r="AF58" s="2318"/>
    </row>
    <row r="59" spans="1:32" s="366" customFormat="1" ht="20.25" customHeight="1" thickBot="1" x14ac:dyDescent="0.45">
      <c r="A59" s="4350"/>
      <c r="B59" s="4353"/>
      <c r="C59" s="4353"/>
      <c r="D59" s="4357"/>
      <c r="E59" s="2319" t="s">
        <v>34</v>
      </c>
      <c r="F59" s="2320"/>
      <c r="G59" s="2321"/>
      <c r="H59" s="2322"/>
      <c r="I59" s="2322"/>
      <c r="J59" s="2323"/>
      <c r="K59" s="2324">
        <f>SUM(K50:K58)</f>
        <v>0</v>
      </c>
      <c r="L59" s="2324">
        <f t="shared" ref="L59:AB59" si="7">SUM(L50:L58)</f>
        <v>0</v>
      </c>
      <c r="M59" s="2324">
        <f t="shared" si="7"/>
        <v>0</v>
      </c>
      <c r="N59" s="2324">
        <f t="shared" si="7"/>
        <v>0</v>
      </c>
      <c r="O59" s="2324">
        <f t="shared" si="7"/>
        <v>0</v>
      </c>
      <c r="P59" s="2324">
        <f t="shared" si="7"/>
        <v>0</v>
      </c>
      <c r="Q59" s="2324">
        <f t="shared" si="7"/>
        <v>6</v>
      </c>
      <c r="R59" s="2324">
        <f t="shared" si="7"/>
        <v>0</v>
      </c>
      <c r="S59" s="2324">
        <f t="shared" si="7"/>
        <v>4</v>
      </c>
      <c r="T59" s="2324">
        <f t="shared" si="7"/>
        <v>0</v>
      </c>
      <c r="U59" s="2324">
        <f t="shared" si="7"/>
        <v>0</v>
      </c>
      <c r="V59" s="2324">
        <f t="shared" si="7"/>
        <v>0</v>
      </c>
      <c r="W59" s="2324">
        <f t="shared" si="7"/>
        <v>0</v>
      </c>
      <c r="X59" s="2324">
        <f t="shared" si="7"/>
        <v>0</v>
      </c>
      <c r="Y59" s="2324">
        <f t="shared" si="7"/>
        <v>0</v>
      </c>
      <c r="Z59" s="2324">
        <f t="shared" si="7"/>
        <v>0</v>
      </c>
      <c r="AA59" s="2324">
        <f t="shared" si="7"/>
        <v>0</v>
      </c>
      <c r="AB59" s="2324">
        <f t="shared" si="7"/>
        <v>0</v>
      </c>
      <c r="AC59" s="2325">
        <f t="shared" si="5"/>
        <v>10</v>
      </c>
    </row>
    <row r="60" spans="1:32" s="365" customFormat="1" ht="12" hidden="1" customHeight="1" thickBot="1" x14ac:dyDescent="0.5">
      <c r="A60" s="4350"/>
      <c r="B60" s="4353"/>
      <c r="C60" s="4353"/>
      <c r="D60" s="4357"/>
      <c r="E60" s="2608"/>
      <c r="F60" s="529"/>
      <c r="G60" s="2609"/>
      <c r="H60" s="529"/>
      <c r="I60" s="529"/>
      <c r="J60" s="529"/>
      <c r="K60" s="2301"/>
      <c r="L60" s="2301"/>
      <c r="M60" s="2301"/>
      <c r="N60" s="529"/>
      <c r="O60" s="529"/>
      <c r="P60" s="2301"/>
      <c r="Q60" s="2301"/>
      <c r="R60" s="2301"/>
      <c r="S60" s="2301"/>
      <c r="T60" s="2301"/>
      <c r="U60" s="529"/>
      <c r="V60" s="529"/>
      <c r="W60" s="2301"/>
      <c r="X60" s="2301"/>
      <c r="Y60" s="2303"/>
      <c r="Z60" s="2303"/>
      <c r="AA60" s="2303"/>
      <c r="AB60" s="2303"/>
      <c r="AC60" s="1028">
        <f t="shared" si="5"/>
        <v>0</v>
      </c>
      <c r="AD60" s="366"/>
      <c r="AE60" s="366"/>
      <c r="AF60" s="366"/>
    </row>
    <row r="61" spans="1:32" s="365" customFormat="1" ht="18.75" hidden="1" customHeight="1" thickBot="1" x14ac:dyDescent="0.5">
      <c r="A61" s="4350"/>
      <c r="B61" s="4353"/>
      <c r="C61" s="4353"/>
      <c r="D61" s="4357"/>
      <c r="E61" s="2610"/>
      <c r="F61" s="1810"/>
      <c r="G61" s="1810"/>
      <c r="H61" s="1810"/>
      <c r="I61" s="1810"/>
      <c r="J61" s="2611"/>
      <c r="K61" s="2612"/>
      <c r="L61" s="1778"/>
      <c r="M61" s="1778"/>
      <c r="N61" s="1778"/>
      <c r="O61" s="1778"/>
      <c r="P61" s="1778"/>
      <c r="Q61" s="1778"/>
      <c r="R61" s="2301"/>
      <c r="S61" s="2301"/>
      <c r="T61" s="2301"/>
      <c r="U61" s="529"/>
      <c r="V61" s="529"/>
      <c r="W61" s="2301"/>
      <c r="X61" s="2301"/>
      <c r="Y61" s="2303"/>
      <c r="Z61" s="2303"/>
      <c r="AA61" s="2303"/>
      <c r="AB61" s="2303"/>
      <c r="AC61" s="1028">
        <f t="shared" si="5"/>
        <v>0</v>
      </c>
      <c r="AD61" s="366"/>
      <c r="AE61" s="366"/>
      <c r="AF61" s="366"/>
    </row>
    <row r="62" spans="1:32" s="365" customFormat="1" ht="18.75" hidden="1" customHeight="1" thickBot="1" x14ac:dyDescent="0.5">
      <c r="A62" s="4350"/>
      <c r="B62" s="4353"/>
      <c r="C62" s="4353"/>
      <c r="D62" s="4357"/>
      <c r="E62" s="2610"/>
      <c r="F62" s="1810"/>
      <c r="G62" s="1810"/>
      <c r="H62" s="1810"/>
      <c r="I62" s="1810"/>
      <c r="J62" s="2611"/>
      <c r="K62" s="2612"/>
      <c r="L62" s="1778"/>
      <c r="M62" s="1778"/>
      <c r="N62" s="1778"/>
      <c r="O62" s="1778"/>
      <c r="P62" s="1778"/>
      <c r="Q62" s="1778"/>
      <c r="R62" s="2301"/>
      <c r="S62" s="2301"/>
      <c r="T62" s="2301"/>
      <c r="U62" s="529"/>
      <c r="V62" s="529"/>
      <c r="W62" s="2301"/>
      <c r="X62" s="2301"/>
      <c r="Y62" s="2303"/>
      <c r="Z62" s="2303"/>
      <c r="AA62" s="2303"/>
      <c r="AB62" s="2303"/>
      <c r="AC62" s="1028">
        <f t="shared" si="5"/>
        <v>0</v>
      </c>
      <c r="AD62" s="366"/>
      <c r="AE62" s="366"/>
      <c r="AF62" s="366"/>
    </row>
    <row r="63" spans="1:32" s="365" customFormat="1" ht="18.75" hidden="1" customHeight="1" thickBot="1" x14ac:dyDescent="0.5">
      <c r="A63" s="4350"/>
      <c r="B63" s="4353"/>
      <c r="C63" s="4353"/>
      <c r="D63" s="4357"/>
      <c r="E63" s="2613"/>
      <c r="F63" s="398"/>
      <c r="G63" s="2614"/>
      <c r="H63" s="398"/>
      <c r="I63" s="398"/>
      <c r="J63" s="398"/>
      <c r="K63" s="316"/>
      <c r="L63" s="316"/>
      <c r="M63" s="316"/>
      <c r="N63" s="316"/>
      <c r="O63" s="316"/>
      <c r="P63" s="316"/>
      <c r="Q63" s="316"/>
      <c r="R63" s="316"/>
      <c r="S63" s="316"/>
      <c r="T63" s="316"/>
      <c r="U63" s="316"/>
      <c r="V63" s="316"/>
      <c r="W63" s="316"/>
      <c r="X63" s="316"/>
      <c r="Y63" s="651"/>
      <c r="Z63" s="651"/>
      <c r="AA63" s="651"/>
      <c r="AB63" s="651"/>
      <c r="AC63" s="2262">
        <f t="shared" si="5"/>
        <v>0</v>
      </c>
      <c r="AD63" s="366"/>
      <c r="AE63" s="366"/>
      <c r="AF63" s="366"/>
    </row>
    <row r="64" spans="1:32" s="365" customFormat="1" ht="18.75" hidden="1" customHeight="1" thickBot="1" x14ac:dyDescent="0.5">
      <c r="A64" s="4350"/>
      <c r="B64" s="4353"/>
      <c r="C64" s="4353"/>
      <c r="D64" s="4357"/>
      <c r="E64" s="2613"/>
      <c r="F64" s="398"/>
      <c r="G64" s="2614"/>
      <c r="H64" s="398"/>
      <c r="I64" s="398"/>
      <c r="J64" s="398"/>
      <c r="K64" s="316"/>
      <c r="L64" s="316"/>
      <c r="M64" s="316"/>
      <c r="N64" s="316"/>
      <c r="O64" s="316"/>
      <c r="P64" s="316"/>
      <c r="Q64" s="316"/>
      <c r="R64" s="316"/>
      <c r="S64" s="316"/>
      <c r="T64" s="316"/>
      <c r="U64" s="316"/>
      <c r="V64" s="316"/>
      <c r="W64" s="316"/>
      <c r="X64" s="316"/>
      <c r="Y64" s="651"/>
      <c r="Z64" s="651"/>
      <c r="AA64" s="651"/>
      <c r="AB64" s="651"/>
      <c r="AC64" s="2262">
        <f t="shared" si="5"/>
        <v>0</v>
      </c>
      <c r="AD64" s="366"/>
      <c r="AE64" s="366"/>
      <c r="AF64" s="366"/>
    </row>
    <row r="65" spans="1:32" s="365" customFormat="1" ht="18.75" hidden="1" customHeight="1" thickBot="1" x14ac:dyDescent="0.5">
      <c r="A65" s="4350"/>
      <c r="B65" s="4353"/>
      <c r="C65" s="4353"/>
      <c r="D65" s="4357"/>
      <c r="E65" s="2615"/>
      <c r="F65" s="2616"/>
      <c r="G65" s="2617"/>
      <c r="H65" s="2616"/>
      <c r="I65" s="2616"/>
      <c r="J65" s="2618"/>
      <c r="K65" s="2619"/>
      <c r="L65" s="2620"/>
      <c r="M65" s="2620"/>
      <c r="N65" s="2620"/>
      <c r="O65" s="2620"/>
      <c r="P65" s="2619"/>
      <c r="Q65" s="2620"/>
      <c r="R65" s="2620"/>
      <c r="S65" s="2620"/>
      <c r="T65" s="1974"/>
      <c r="U65" s="1974"/>
      <c r="V65" s="1974"/>
      <c r="W65" s="1974"/>
      <c r="X65" s="1974"/>
      <c r="Y65" s="1975"/>
      <c r="Z65" s="1975"/>
      <c r="AA65" s="1975"/>
      <c r="AB65" s="1975"/>
      <c r="AC65" s="1028">
        <f t="shared" si="5"/>
        <v>0</v>
      </c>
      <c r="AD65" s="366"/>
      <c r="AE65" s="366"/>
      <c r="AF65" s="366"/>
    </row>
    <row r="66" spans="1:32" s="366" customFormat="1" ht="19.5" hidden="1" customHeight="1" thickBot="1" x14ac:dyDescent="0.5">
      <c r="A66" s="4350"/>
      <c r="B66" s="4353"/>
      <c r="C66" s="4353"/>
      <c r="D66" s="4357"/>
      <c r="E66" s="2621" t="s">
        <v>35</v>
      </c>
      <c r="F66" s="812"/>
      <c r="G66" s="2622"/>
      <c r="H66" s="812"/>
      <c r="I66" s="813"/>
      <c r="J66" s="813"/>
      <c r="K66" s="2324">
        <f>SUM(K60:K65)</f>
        <v>0</v>
      </c>
      <c r="L66" s="2324">
        <f t="shared" ref="L66:AB66" si="8">SUM(L60:L65)</f>
        <v>0</v>
      </c>
      <c r="M66" s="2324">
        <f t="shared" si="8"/>
        <v>0</v>
      </c>
      <c r="N66" s="2324">
        <f t="shared" si="8"/>
        <v>0</v>
      </c>
      <c r="O66" s="2324">
        <f t="shared" si="8"/>
        <v>0</v>
      </c>
      <c r="P66" s="2324">
        <f t="shared" si="8"/>
        <v>0</v>
      </c>
      <c r="Q66" s="2324">
        <f t="shared" si="8"/>
        <v>0</v>
      </c>
      <c r="R66" s="2324">
        <f t="shared" si="8"/>
        <v>0</v>
      </c>
      <c r="S66" s="2324">
        <f t="shared" si="8"/>
        <v>0</v>
      </c>
      <c r="T66" s="2324">
        <f t="shared" si="8"/>
        <v>0</v>
      </c>
      <c r="U66" s="2324">
        <f t="shared" si="8"/>
        <v>0</v>
      </c>
      <c r="V66" s="2324">
        <f t="shared" si="8"/>
        <v>0</v>
      </c>
      <c r="W66" s="2324">
        <f t="shared" si="8"/>
        <v>0</v>
      </c>
      <c r="X66" s="2324">
        <f t="shared" si="8"/>
        <v>0</v>
      </c>
      <c r="Y66" s="2324">
        <f t="shared" si="8"/>
        <v>0</v>
      </c>
      <c r="Z66" s="2324">
        <f t="shared" si="8"/>
        <v>0</v>
      </c>
      <c r="AA66" s="2324">
        <f t="shared" si="8"/>
        <v>0</v>
      </c>
      <c r="AB66" s="2324">
        <f t="shared" si="8"/>
        <v>0</v>
      </c>
      <c r="AC66" s="1028">
        <f>SUM(K66:AB66)</f>
        <v>0</v>
      </c>
    </row>
    <row r="67" spans="1:32" s="366" customFormat="1" ht="20.25" hidden="1" customHeight="1" thickBot="1" x14ac:dyDescent="0.5">
      <c r="A67" s="4350"/>
      <c r="B67" s="4353"/>
      <c r="C67" s="4353"/>
      <c r="D67" s="4357"/>
      <c r="E67" s="2623"/>
      <c r="F67" s="529"/>
      <c r="G67" s="530"/>
      <c r="H67" s="2624"/>
      <c r="I67" s="2624"/>
      <c r="J67" s="2625"/>
      <c r="K67" s="532"/>
      <c r="L67" s="532"/>
      <c r="M67" s="532"/>
      <c r="N67" s="532"/>
      <c r="O67" s="532"/>
      <c r="P67" s="532"/>
      <c r="Q67" s="532"/>
      <c r="R67" s="532"/>
      <c r="S67" s="532"/>
      <c r="T67" s="532"/>
      <c r="U67" s="532"/>
      <c r="V67" s="532"/>
      <c r="W67" s="532"/>
      <c r="X67" s="533"/>
      <c r="Y67" s="533"/>
      <c r="Z67" s="533"/>
      <c r="AA67" s="533"/>
      <c r="AB67" s="533"/>
      <c r="AC67" s="1028">
        <f>SUM(K67:AB67)</f>
        <v>0</v>
      </c>
    </row>
    <row r="68" spans="1:32" s="366" customFormat="1" ht="16.5" customHeight="1" thickBot="1" x14ac:dyDescent="0.5">
      <c r="A68" s="4350"/>
      <c r="B68" s="4353"/>
      <c r="C68" s="4353"/>
      <c r="D68" s="4357"/>
      <c r="E68" s="2626" t="s">
        <v>39</v>
      </c>
      <c r="F68" s="2627"/>
      <c r="G68" s="2627"/>
      <c r="H68" s="2627"/>
      <c r="I68" s="2627"/>
      <c r="J68" s="2627"/>
      <c r="K68" s="2628">
        <f>K49+K59+K66+K67</f>
        <v>32</v>
      </c>
      <c r="L68" s="2628">
        <f t="shared" ref="L68:AB68" si="9">L49+L59+L66+L67</f>
        <v>0</v>
      </c>
      <c r="M68" s="2628">
        <f t="shared" si="9"/>
        <v>0</v>
      </c>
      <c r="N68" s="2628">
        <f t="shared" si="9"/>
        <v>27</v>
      </c>
      <c r="O68" s="2628">
        <f t="shared" si="9"/>
        <v>2</v>
      </c>
      <c r="P68" s="2628">
        <f t="shared" si="9"/>
        <v>0</v>
      </c>
      <c r="Q68" s="2628">
        <f t="shared" si="9"/>
        <v>6</v>
      </c>
      <c r="R68" s="2628">
        <f t="shared" si="9"/>
        <v>0</v>
      </c>
      <c r="S68" s="2628">
        <f t="shared" si="9"/>
        <v>4</v>
      </c>
      <c r="T68" s="2628">
        <f t="shared" si="9"/>
        <v>40</v>
      </c>
      <c r="U68" s="2628">
        <f t="shared" si="9"/>
        <v>4</v>
      </c>
      <c r="V68" s="2628">
        <f t="shared" si="9"/>
        <v>0</v>
      </c>
      <c r="W68" s="2628">
        <f t="shared" si="9"/>
        <v>21</v>
      </c>
      <c r="X68" s="2628">
        <f t="shared" si="9"/>
        <v>0</v>
      </c>
      <c r="Y68" s="2628">
        <f t="shared" si="9"/>
        <v>0</v>
      </c>
      <c r="Z68" s="2628">
        <f t="shared" si="9"/>
        <v>0</v>
      </c>
      <c r="AA68" s="2628">
        <f t="shared" si="9"/>
        <v>0</v>
      </c>
      <c r="AB68" s="2628">
        <f t="shared" si="9"/>
        <v>0</v>
      </c>
      <c r="AC68" s="1028">
        <f>SUM(K68:AB68)</f>
        <v>136</v>
      </c>
    </row>
    <row r="69" spans="1:32" s="366" customFormat="1" ht="16.5" customHeight="1" thickBot="1" x14ac:dyDescent="0.5">
      <c r="A69" s="4351"/>
      <c r="B69" s="4354"/>
      <c r="C69" s="4354"/>
      <c r="D69" s="4358"/>
      <c r="E69" s="2629" t="s">
        <v>40</v>
      </c>
      <c r="F69" s="2630"/>
      <c r="G69" s="2630"/>
      <c r="H69" s="2630"/>
      <c r="I69" s="316"/>
      <c r="J69" s="316"/>
      <c r="K69" s="2631">
        <f t="shared" ref="K69:AB69" si="10">K35+K68</f>
        <v>68</v>
      </c>
      <c r="L69" s="2631">
        <f t="shared" si="10"/>
        <v>10</v>
      </c>
      <c r="M69" s="2631">
        <f t="shared" si="10"/>
        <v>0</v>
      </c>
      <c r="N69" s="2631">
        <f t="shared" si="10"/>
        <v>70</v>
      </c>
      <c r="O69" s="2631">
        <f t="shared" si="10"/>
        <v>6</v>
      </c>
      <c r="P69" s="2631">
        <f t="shared" si="10"/>
        <v>0</v>
      </c>
      <c r="Q69" s="2631">
        <f t="shared" si="10"/>
        <v>37</v>
      </c>
      <c r="R69" s="2631">
        <f t="shared" si="10"/>
        <v>0</v>
      </c>
      <c r="S69" s="2631">
        <f t="shared" si="10"/>
        <v>13</v>
      </c>
      <c r="T69" s="2631">
        <f t="shared" si="10"/>
        <v>40</v>
      </c>
      <c r="U69" s="2631">
        <f t="shared" si="10"/>
        <v>34</v>
      </c>
      <c r="V69" s="2631">
        <f t="shared" si="10"/>
        <v>0</v>
      </c>
      <c r="W69" s="2631">
        <f t="shared" si="10"/>
        <v>21</v>
      </c>
      <c r="X69" s="2631">
        <f t="shared" si="10"/>
        <v>0</v>
      </c>
      <c r="Y69" s="2631">
        <f t="shared" si="10"/>
        <v>0</v>
      </c>
      <c r="Z69" s="2631">
        <f t="shared" si="10"/>
        <v>0</v>
      </c>
      <c r="AA69" s="2631">
        <f t="shared" si="10"/>
        <v>0</v>
      </c>
      <c r="AB69" s="2631">
        <f t="shared" si="10"/>
        <v>0</v>
      </c>
      <c r="AC69" s="1028">
        <f>SUM(K69:AB69)</f>
        <v>299</v>
      </c>
    </row>
    <row r="71" spans="1:32" s="346" customFormat="1" ht="13.9" x14ac:dyDescent="0.4">
      <c r="A71" s="3993" t="s">
        <v>311</v>
      </c>
      <c r="B71" s="3993"/>
      <c r="C71" s="3993"/>
      <c r="D71" s="3993"/>
      <c r="E71" s="3993"/>
      <c r="F71" s="3993"/>
      <c r="G71" s="3993"/>
      <c r="H71" s="3993"/>
      <c r="I71" s="3993"/>
      <c r="J71" s="3993"/>
      <c r="K71" s="3993"/>
      <c r="L71" s="3993"/>
      <c r="M71" s="3993"/>
      <c r="N71" s="3993"/>
      <c r="O71" s="3993"/>
      <c r="P71" s="3993"/>
      <c r="Q71" s="3993"/>
      <c r="R71" s="3993"/>
      <c r="S71" s="3993"/>
      <c r="T71" s="3993"/>
      <c r="U71" s="3993"/>
      <c r="V71" s="3993"/>
      <c r="W71" s="3993"/>
      <c r="X71" s="3993"/>
      <c r="Y71" s="3993"/>
      <c r="Z71" s="3993"/>
      <c r="AA71" s="3993"/>
      <c r="AB71" s="3993"/>
      <c r="AC71" s="3993"/>
      <c r="AD71" s="345"/>
      <c r="AE71" s="345"/>
      <c r="AF71" s="345"/>
    </row>
    <row r="72" spans="1:32" s="346" customFormat="1" ht="13.9" x14ac:dyDescent="0.4">
      <c r="A72" s="27"/>
      <c r="B72" s="29"/>
      <c r="C72" s="29"/>
      <c r="D72" s="29"/>
      <c r="E72" s="29"/>
      <c r="F72" s="29"/>
      <c r="G72" s="29"/>
      <c r="H72" s="29"/>
      <c r="I72" s="29"/>
      <c r="J72" s="29"/>
      <c r="K72" s="27" t="s">
        <v>201</v>
      </c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27"/>
      <c r="AD72" s="345"/>
      <c r="AE72" s="345"/>
      <c r="AF72" s="345"/>
    </row>
    <row r="73" spans="1:32" s="346" customFormat="1" ht="13.9" x14ac:dyDescent="0.4">
      <c r="A73" s="27"/>
      <c r="B73" s="29"/>
      <c r="C73" s="29"/>
      <c r="D73" s="294"/>
      <c r="E73" s="29"/>
      <c r="F73" s="29"/>
      <c r="G73" s="29"/>
      <c r="H73" s="29"/>
      <c r="I73" s="29"/>
      <c r="J73" s="29"/>
      <c r="K73" s="926"/>
      <c r="L73" s="31"/>
      <c r="M73" s="31"/>
      <c r="N73" s="31"/>
      <c r="O73" s="31"/>
      <c r="P73" s="79"/>
      <c r="Q73" s="79"/>
      <c r="R73" s="79"/>
      <c r="S73" s="31"/>
      <c r="T73" s="31"/>
      <c r="U73" s="31"/>
      <c r="V73" s="27"/>
      <c r="AD73" s="345"/>
      <c r="AE73" s="345"/>
      <c r="AF73" s="345"/>
    </row>
    <row r="74" spans="1:32" s="346" customFormat="1" ht="13.9" x14ac:dyDescent="0.4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160" t="s">
        <v>187</v>
      </c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80"/>
      <c r="AD74" s="345"/>
      <c r="AE74" s="345"/>
      <c r="AF74" s="345"/>
    </row>
    <row r="75" spans="1:32" s="346" customFormat="1" ht="13.9" hidden="1" x14ac:dyDescent="0.4">
      <c r="A75" s="347"/>
      <c r="B75" s="347"/>
      <c r="C75" s="347"/>
      <c r="D75" s="347"/>
      <c r="E75" s="347"/>
      <c r="F75" s="347"/>
      <c r="G75" s="347"/>
      <c r="H75" s="347"/>
      <c r="I75" s="347"/>
      <c r="J75" s="347"/>
      <c r="K75" s="347"/>
      <c r="L75" s="347"/>
      <c r="M75" s="347"/>
      <c r="N75" s="347"/>
      <c r="O75" s="347"/>
      <c r="P75" s="347"/>
      <c r="Q75" s="347"/>
      <c r="R75" s="349"/>
      <c r="S75" s="349"/>
      <c r="T75" s="349"/>
      <c r="U75" s="349"/>
      <c r="V75" s="349"/>
      <c r="W75" s="349"/>
      <c r="X75" s="349"/>
      <c r="Y75" s="349"/>
      <c r="Z75" s="349"/>
      <c r="AA75" s="349"/>
      <c r="AB75" s="349"/>
      <c r="AC75" s="347"/>
      <c r="AD75" s="345"/>
      <c r="AE75" s="345"/>
      <c r="AF75" s="345"/>
    </row>
    <row r="76" spans="1:32" s="346" customFormat="1" ht="13.9" hidden="1" x14ac:dyDescent="0.4">
      <c r="A76" s="347"/>
      <c r="B76" s="347"/>
      <c r="C76" s="347"/>
      <c r="D76" s="347"/>
      <c r="E76" s="347"/>
      <c r="F76" s="347"/>
      <c r="G76" s="347"/>
      <c r="H76" s="347"/>
      <c r="I76" s="347"/>
      <c r="J76" s="347"/>
      <c r="K76" s="347"/>
      <c r="L76" s="347"/>
      <c r="M76" s="347"/>
      <c r="N76" s="347"/>
      <c r="O76" s="347"/>
      <c r="P76" s="347"/>
      <c r="Q76" s="347"/>
      <c r="R76" s="4263"/>
      <c r="S76" s="4263"/>
      <c r="T76" s="4263"/>
      <c r="U76" s="4263"/>
      <c r="V76" s="4263"/>
      <c r="W76" s="4263"/>
      <c r="X76" s="4263"/>
      <c r="Y76" s="4263"/>
      <c r="Z76" s="4263"/>
      <c r="AA76" s="4263"/>
      <c r="AB76" s="4263"/>
      <c r="AC76" s="347"/>
      <c r="AD76" s="345"/>
      <c r="AE76" s="345"/>
      <c r="AF76" s="345"/>
    </row>
    <row r="77" spans="1:32" s="346" customFormat="1" ht="13.9" hidden="1" x14ac:dyDescent="0.4">
      <c r="A77" s="347"/>
      <c r="B77" s="347"/>
      <c r="C77" s="347"/>
      <c r="D77" s="347"/>
      <c r="E77" s="347"/>
      <c r="F77" s="347"/>
      <c r="G77" s="347"/>
      <c r="H77" s="347"/>
      <c r="I77" s="347"/>
      <c r="J77" s="347"/>
      <c r="K77" s="347"/>
      <c r="L77" s="347"/>
      <c r="M77" s="347"/>
      <c r="N77" s="347"/>
      <c r="O77" s="347"/>
      <c r="P77" s="347"/>
      <c r="Q77" s="347"/>
      <c r="R77" s="350"/>
      <c r="S77" s="350"/>
      <c r="T77" s="350"/>
      <c r="U77" s="350"/>
      <c r="V77" s="4346"/>
      <c r="W77" s="4346"/>
      <c r="X77" s="4346"/>
      <c r="Y77" s="4346"/>
      <c r="Z77" s="350"/>
      <c r="AA77" s="350"/>
      <c r="AB77" s="350"/>
      <c r="AC77" s="347"/>
      <c r="AD77" s="345"/>
      <c r="AE77" s="345"/>
      <c r="AF77" s="345"/>
    </row>
    <row r="78" spans="1:32" s="346" customFormat="1" ht="13.9" x14ac:dyDescent="0.4">
      <c r="A78" s="347"/>
      <c r="B78" s="347"/>
      <c r="C78" s="347"/>
      <c r="D78" s="347"/>
      <c r="E78" s="347"/>
      <c r="F78" s="347"/>
      <c r="G78" s="347"/>
      <c r="H78" s="347"/>
      <c r="I78" s="347"/>
      <c r="J78" s="347"/>
      <c r="K78" s="347"/>
      <c r="L78" s="347"/>
      <c r="M78" s="347"/>
      <c r="N78" s="347"/>
      <c r="O78" s="347"/>
      <c r="P78" s="347"/>
      <c r="Q78" s="347"/>
      <c r="R78" s="350"/>
      <c r="S78" s="350"/>
      <c r="T78" s="350"/>
      <c r="U78" s="350"/>
      <c r="V78" s="350"/>
      <c r="W78" s="350"/>
      <c r="X78" s="350"/>
      <c r="Y78" s="350"/>
      <c r="Z78" s="350"/>
      <c r="AA78" s="350"/>
      <c r="AB78" s="350"/>
      <c r="AC78" s="347"/>
      <c r="AD78" s="345"/>
      <c r="AE78" s="345"/>
      <c r="AF78" s="345"/>
    </row>
    <row r="79" spans="1:32" s="346" customFormat="1" ht="13.9" x14ac:dyDescent="0.4">
      <c r="R79" s="351"/>
      <c r="S79" s="352"/>
      <c r="T79" s="352"/>
      <c r="U79" s="4347"/>
      <c r="V79" s="4347"/>
      <c r="W79" s="4347"/>
      <c r="X79" s="4347"/>
      <c r="Y79" s="4347"/>
      <c r="Z79" s="4347"/>
      <c r="AA79" s="348"/>
      <c r="AB79" s="351"/>
      <c r="AD79" s="345"/>
      <c r="AE79" s="345"/>
      <c r="AF79" s="345"/>
    </row>
    <row r="80" spans="1:32" s="346" customFormat="1" ht="13.9" x14ac:dyDescent="0.4">
      <c r="A80" s="345"/>
      <c r="B80" s="345"/>
      <c r="C80" s="345"/>
    </row>
  </sheetData>
  <sheetProtection selectLockedCells="1" selectUnlockedCells="1"/>
  <mergeCells count="28">
    <mergeCell ref="A1:AC1"/>
    <mergeCell ref="A2:AC2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AB4"/>
    <mergeCell ref="AC4:AC5"/>
    <mergeCell ref="A6:AC6"/>
    <mergeCell ref="R76:AB76"/>
    <mergeCell ref="V77:Y77"/>
    <mergeCell ref="A7:A35"/>
    <mergeCell ref="B7:B35"/>
    <mergeCell ref="C7:C35"/>
    <mergeCell ref="D7:D35"/>
    <mergeCell ref="U79:Z79"/>
    <mergeCell ref="A36:AC36"/>
    <mergeCell ref="A37:A69"/>
    <mergeCell ref="B37:B69"/>
    <mergeCell ref="C37:C69"/>
    <mergeCell ref="D37:D69"/>
    <mergeCell ref="A71:AC71"/>
  </mergeCells>
  <conditionalFormatting sqref="K52:W52">
    <cfRule type="cellIs" dxfId="24" priority="1" stopIfTrue="1" operator="equal">
      <formula>0</formula>
    </cfRule>
  </conditionalFormatting>
  <pageMargins left="0.19685039370078741" right="0.19685039370078741" top="0.78740157480314965" bottom="0.39370078740157483" header="0.51181102362204722" footer="0.51181102362204722"/>
  <pageSetup paperSize="9" scale="75" firstPageNumber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93"/>
  <sheetViews>
    <sheetView view="pageBreakPreview" topLeftCell="C8" zoomScale="80" zoomScaleNormal="72" zoomScaleSheetLayoutView="80" zoomScalePageLayoutView="75" workbookViewId="0">
      <selection activeCell="G91" sqref="G91"/>
    </sheetView>
  </sheetViews>
  <sheetFormatPr defaultColWidth="9.1328125" defaultRowHeight="13.5" x14ac:dyDescent="0.35"/>
  <cols>
    <col min="1" max="1" width="3.86328125" style="334" customWidth="1"/>
    <col min="2" max="2" width="15.86328125" style="334" customWidth="1"/>
    <col min="3" max="3" width="11.265625" style="334" customWidth="1"/>
    <col min="4" max="4" width="3.59765625" style="334" customWidth="1"/>
    <col min="5" max="5" width="36.59765625" style="334" customWidth="1"/>
    <col min="6" max="6" width="6.59765625" style="334" customWidth="1"/>
    <col min="7" max="7" width="6.73046875" style="334" customWidth="1"/>
    <col min="8" max="8" width="9.265625" style="334" customWidth="1"/>
    <col min="9" max="9" width="4.265625" style="334" customWidth="1"/>
    <col min="10" max="10" width="5" style="334" customWidth="1"/>
    <col min="11" max="11" width="4.73046875" style="334" customWidth="1"/>
    <col min="12" max="12" width="7" style="334" customWidth="1"/>
    <col min="13" max="13" width="3.59765625" style="334" customWidth="1"/>
    <col min="14" max="14" width="4.59765625" style="334" customWidth="1"/>
    <col min="15" max="15" width="5.1328125" style="334" customWidth="1"/>
    <col min="16" max="16" width="4.1328125" style="334" customWidth="1"/>
    <col min="17" max="17" width="6.59765625" style="334" customWidth="1"/>
    <col min="18" max="18" width="4.73046875" style="334" customWidth="1"/>
    <col min="19" max="19" width="3.59765625" style="334" customWidth="1"/>
    <col min="20" max="20" width="3.86328125" style="334" customWidth="1"/>
    <col min="21" max="21" width="5" style="334" customWidth="1"/>
    <col min="22" max="23" width="3.59765625" style="334" customWidth="1"/>
    <col min="24" max="26" width="5.73046875" style="334" customWidth="1"/>
    <col min="27" max="27" width="4" style="334" customWidth="1"/>
    <col min="28" max="28" width="5.59765625" style="334" customWidth="1"/>
    <col min="29" max="29" width="4.59765625" style="334" customWidth="1"/>
    <col min="30" max="30" width="6.1328125" style="334" customWidth="1"/>
    <col min="31" max="31" width="4.3984375" style="334" customWidth="1"/>
    <col min="32" max="33" width="5.1328125" style="334" customWidth="1"/>
    <col min="34" max="34" width="8.1328125" style="334" customWidth="1"/>
    <col min="35" max="35" width="6.86328125" style="334" customWidth="1"/>
    <col min="36" max="36" width="6.265625" style="334" customWidth="1"/>
    <col min="37" max="16384" width="9.1328125" style="334"/>
  </cols>
  <sheetData>
    <row r="1" spans="1:32" s="332" customFormat="1" ht="17.25" customHeight="1" x14ac:dyDescent="0.35">
      <c r="A1" s="4363" t="s">
        <v>89</v>
      </c>
      <c r="B1" s="4363"/>
      <c r="C1" s="4363"/>
      <c r="D1" s="4363"/>
      <c r="E1" s="4363"/>
      <c r="F1" s="4363"/>
      <c r="G1" s="4363"/>
      <c r="H1" s="4363"/>
      <c r="I1" s="4363"/>
      <c r="J1" s="4363"/>
      <c r="K1" s="4363"/>
      <c r="L1" s="4363"/>
      <c r="M1" s="4363"/>
      <c r="N1" s="4363"/>
      <c r="O1" s="4363"/>
      <c r="P1" s="4363"/>
      <c r="Q1" s="4363"/>
      <c r="R1" s="4363"/>
      <c r="S1" s="4363"/>
      <c r="T1" s="4363"/>
      <c r="U1" s="4363"/>
      <c r="V1" s="4363"/>
      <c r="W1" s="4363"/>
      <c r="X1" s="4363"/>
      <c r="Y1" s="4363"/>
      <c r="Z1" s="4363"/>
      <c r="AA1" s="4363"/>
      <c r="AB1" s="4363"/>
      <c r="AC1" s="4363"/>
    </row>
    <row r="2" spans="1:32" s="332" customFormat="1" ht="17.25" customHeight="1" thickBot="1" x14ac:dyDescent="0.4">
      <c r="A2" s="4375" t="s">
        <v>380</v>
      </c>
      <c r="B2" s="4375"/>
      <c r="C2" s="4375"/>
      <c r="D2" s="4375"/>
      <c r="E2" s="4375"/>
      <c r="F2" s="4375"/>
      <c r="G2" s="4375"/>
      <c r="H2" s="4375"/>
      <c r="I2" s="4375"/>
      <c r="J2" s="4375"/>
      <c r="K2" s="4375"/>
      <c r="L2" s="4375"/>
      <c r="M2" s="4375"/>
      <c r="N2" s="4375"/>
      <c r="O2" s="4375"/>
      <c r="P2" s="4375"/>
      <c r="Q2" s="4375"/>
      <c r="R2" s="4375"/>
      <c r="S2" s="4375"/>
      <c r="T2" s="4375"/>
      <c r="U2" s="4375"/>
      <c r="V2" s="4375"/>
      <c r="W2" s="4375"/>
      <c r="X2" s="4375"/>
      <c r="Y2" s="4375"/>
      <c r="Z2" s="4375"/>
      <c r="AA2" s="4375"/>
      <c r="AB2" s="4375"/>
      <c r="AC2" s="4375"/>
    </row>
    <row r="3" spans="1:32" ht="14.25" customHeight="1" thickBot="1" x14ac:dyDescent="0.5">
      <c r="A3" s="4365" t="s">
        <v>8</v>
      </c>
      <c r="B3" s="4366" t="s">
        <v>9</v>
      </c>
      <c r="C3" s="4366" t="s">
        <v>10</v>
      </c>
      <c r="D3" s="4367" t="s">
        <v>11</v>
      </c>
      <c r="E3" s="4368" t="s">
        <v>7</v>
      </c>
      <c r="F3" s="4369" t="s">
        <v>0</v>
      </c>
      <c r="G3" s="4370" t="s">
        <v>3</v>
      </c>
      <c r="H3" s="4370" t="s">
        <v>12</v>
      </c>
      <c r="I3" s="4369" t="s">
        <v>1</v>
      </c>
      <c r="J3" s="4371" t="s">
        <v>13</v>
      </c>
      <c r="K3" s="4372" t="s">
        <v>14</v>
      </c>
      <c r="L3" s="4372"/>
      <c r="M3" s="4372"/>
      <c r="N3" s="4372"/>
      <c r="O3" s="4372"/>
      <c r="P3" s="4372"/>
      <c r="Q3" s="4372"/>
      <c r="R3" s="4372"/>
      <c r="S3" s="4372"/>
      <c r="T3" s="4372"/>
      <c r="U3" s="4372"/>
      <c r="V3" s="4372"/>
      <c r="W3" s="4372"/>
      <c r="X3" s="4372"/>
      <c r="Y3" s="4372"/>
      <c r="Z3" s="4372"/>
      <c r="AA3" s="4372"/>
      <c r="AB3" s="4372"/>
      <c r="AC3" s="4373" t="s">
        <v>15</v>
      </c>
      <c r="AD3" s="333"/>
      <c r="AE3" s="333"/>
      <c r="AF3" s="333"/>
    </row>
    <row r="4" spans="1:32" s="338" customFormat="1" ht="98.25" customHeight="1" thickBot="1" x14ac:dyDescent="0.4">
      <c r="A4" s="4376"/>
      <c r="B4" s="4377"/>
      <c r="C4" s="4377"/>
      <c r="D4" s="4378"/>
      <c r="E4" s="4379"/>
      <c r="F4" s="4380"/>
      <c r="G4" s="4381"/>
      <c r="H4" s="4381"/>
      <c r="I4" s="4380"/>
      <c r="J4" s="4382"/>
      <c r="K4" s="335" t="s">
        <v>16</v>
      </c>
      <c r="L4" s="336" t="s">
        <v>17</v>
      </c>
      <c r="M4" s="336" t="s">
        <v>18</v>
      </c>
      <c r="N4" s="336" t="s">
        <v>19</v>
      </c>
      <c r="O4" s="336" t="s">
        <v>20</v>
      </c>
      <c r="P4" s="336" t="s">
        <v>21</v>
      </c>
      <c r="Q4" s="336" t="s">
        <v>137</v>
      </c>
      <c r="R4" s="336" t="s">
        <v>109</v>
      </c>
      <c r="S4" s="336" t="s">
        <v>23</v>
      </c>
      <c r="T4" s="336" t="s">
        <v>24</v>
      </c>
      <c r="U4" s="336" t="s">
        <v>25</v>
      </c>
      <c r="V4" s="336" t="s">
        <v>26</v>
      </c>
      <c r="W4" s="336" t="s">
        <v>27</v>
      </c>
      <c r="X4" s="336" t="s">
        <v>28</v>
      </c>
      <c r="Y4" s="336" t="s">
        <v>29</v>
      </c>
      <c r="Z4" s="336" t="s">
        <v>30</v>
      </c>
      <c r="AA4" s="336" t="s">
        <v>31</v>
      </c>
      <c r="AB4" s="336" t="s">
        <v>32</v>
      </c>
      <c r="AC4" s="4383"/>
      <c r="AD4" s="337"/>
      <c r="AE4" s="337"/>
      <c r="AF4" s="337"/>
    </row>
    <row r="5" spans="1:32" s="340" customFormat="1" ht="12.75" customHeight="1" thickBot="1" x14ac:dyDescent="0.4">
      <c r="A5" s="4392" t="s">
        <v>33</v>
      </c>
      <c r="B5" s="4393"/>
      <c r="C5" s="4393"/>
      <c r="D5" s="4393"/>
      <c r="E5" s="4394"/>
      <c r="F5" s="4394"/>
      <c r="G5" s="4394"/>
      <c r="H5" s="4394"/>
      <c r="I5" s="4394"/>
      <c r="J5" s="4394"/>
      <c r="K5" s="4394"/>
      <c r="L5" s="4394"/>
      <c r="M5" s="4394"/>
      <c r="N5" s="4394"/>
      <c r="O5" s="4394"/>
      <c r="P5" s="4394"/>
      <c r="Q5" s="4394"/>
      <c r="R5" s="4394"/>
      <c r="S5" s="4394"/>
      <c r="T5" s="4394"/>
      <c r="U5" s="4394"/>
      <c r="V5" s="4394"/>
      <c r="W5" s="4394"/>
      <c r="X5" s="4394"/>
      <c r="Y5" s="4394"/>
      <c r="Z5" s="4394"/>
      <c r="AA5" s="4394"/>
      <c r="AB5" s="4394"/>
      <c r="AC5" s="4395"/>
      <c r="AD5" s="339"/>
      <c r="AE5" s="339"/>
      <c r="AF5" s="339"/>
    </row>
    <row r="6" spans="1:32" s="342" customFormat="1" ht="15.75" hidden="1" customHeight="1" thickBot="1" x14ac:dyDescent="0.45">
      <c r="A6" s="4385">
        <v>9</v>
      </c>
      <c r="B6" s="4387" t="s">
        <v>181</v>
      </c>
      <c r="C6" s="4388" t="s">
        <v>280</v>
      </c>
      <c r="D6" s="4390" t="s">
        <v>139</v>
      </c>
      <c r="E6" s="512"/>
      <c r="F6" s="437"/>
      <c r="G6" s="425"/>
      <c r="H6" s="432"/>
      <c r="I6" s="424"/>
      <c r="J6" s="518"/>
      <c r="K6" s="485"/>
      <c r="L6" s="486"/>
      <c r="M6" s="486"/>
      <c r="N6" s="486"/>
      <c r="O6" s="486"/>
      <c r="P6" s="486"/>
      <c r="Q6" s="486"/>
      <c r="R6" s="486"/>
      <c r="S6" s="486"/>
      <c r="T6" s="486"/>
      <c r="U6" s="486"/>
      <c r="V6" s="498"/>
      <c r="W6" s="486"/>
      <c r="X6" s="499"/>
      <c r="Y6" s="499"/>
      <c r="Z6" s="499"/>
      <c r="AA6" s="499"/>
      <c r="AB6" s="499"/>
      <c r="AC6" s="467">
        <f>SUM(K6:AB6)</f>
        <v>0</v>
      </c>
      <c r="AD6" s="341"/>
      <c r="AE6" s="341"/>
      <c r="AF6" s="341"/>
    </row>
    <row r="7" spans="1:32" s="340" customFormat="1" ht="18" hidden="1" customHeight="1" thickBot="1" x14ac:dyDescent="0.45">
      <c r="A7" s="4386"/>
      <c r="B7" s="4361"/>
      <c r="C7" s="4389"/>
      <c r="D7" s="4362"/>
      <c r="E7" s="969"/>
      <c r="F7" s="751"/>
      <c r="G7" s="751"/>
      <c r="H7" s="751"/>
      <c r="I7" s="751"/>
      <c r="J7" s="890"/>
      <c r="K7" s="264"/>
      <c r="L7" s="761"/>
      <c r="M7" s="172"/>
      <c r="N7" s="173"/>
      <c r="O7" s="173"/>
      <c r="P7" s="172"/>
      <c r="Q7" s="258"/>
      <c r="R7" s="172"/>
      <c r="S7" s="172"/>
      <c r="T7" s="172"/>
      <c r="U7" s="173"/>
      <c r="V7" s="480"/>
      <c r="W7" s="480"/>
      <c r="X7" s="500"/>
      <c r="Y7" s="500"/>
      <c r="Z7" s="500"/>
      <c r="AA7" s="500"/>
      <c r="AB7" s="500"/>
      <c r="AC7" s="468">
        <f t="shared" ref="AC7:AC42" si="0">SUM(K7:AB7)</f>
        <v>0</v>
      </c>
      <c r="AD7" s="339"/>
      <c r="AE7" s="339"/>
      <c r="AF7" s="339"/>
    </row>
    <row r="8" spans="1:32" s="340" customFormat="1" ht="15" customHeight="1" thickBot="1" x14ac:dyDescent="0.45">
      <c r="A8" s="4386"/>
      <c r="B8" s="4361"/>
      <c r="C8" s="4389"/>
      <c r="D8" s="4362"/>
      <c r="E8" s="1659" t="s">
        <v>206</v>
      </c>
      <c r="F8" s="1660" t="s">
        <v>5</v>
      </c>
      <c r="G8" s="405" t="s">
        <v>110</v>
      </c>
      <c r="H8" s="1691" t="s">
        <v>155</v>
      </c>
      <c r="I8" s="404">
        <v>4</v>
      </c>
      <c r="J8" s="1661">
        <v>11</v>
      </c>
      <c r="K8" s="1692">
        <v>32</v>
      </c>
      <c r="L8" s="313">
        <v>16</v>
      </c>
      <c r="M8" s="404"/>
      <c r="N8" s="313">
        <v>3</v>
      </c>
      <c r="O8" s="313">
        <v>1</v>
      </c>
      <c r="P8" s="404"/>
      <c r="Q8" s="404"/>
      <c r="R8" s="404"/>
      <c r="S8" s="404"/>
      <c r="T8" s="404"/>
      <c r="U8" s="404">
        <v>1</v>
      </c>
      <c r="V8" s="404"/>
      <c r="W8" s="404"/>
      <c r="X8" s="1679"/>
      <c r="Y8" s="1679"/>
      <c r="Z8" s="1679"/>
      <c r="AA8" s="1679"/>
      <c r="AB8" s="1679"/>
      <c r="AC8" s="470">
        <f t="shared" si="0"/>
        <v>53</v>
      </c>
      <c r="AD8" s="339"/>
      <c r="AE8" s="339"/>
      <c r="AF8" s="339"/>
    </row>
    <row r="9" spans="1:32" s="340" customFormat="1" ht="15" customHeight="1" thickBot="1" x14ac:dyDescent="0.45">
      <c r="A9" s="4386"/>
      <c r="B9" s="4361"/>
      <c r="C9" s="4389"/>
      <c r="D9" s="4362"/>
      <c r="E9" s="2549" t="s">
        <v>325</v>
      </c>
      <c r="F9" s="1693" t="s">
        <v>112</v>
      </c>
      <c r="G9" s="1693" t="s">
        <v>127</v>
      </c>
      <c r="H9" s="1693"/>
      <c r="I9" s="1693" t="s">
        <v>65</v>
      </c>
      <c r="J9" s="2550" t="s">
        <v>126</v>
      </c>
      <c r="K9" s="2551"/>
      <c r="L9" s="2334">
        <v>56</v>
      </c>
      <c r="M9" s="2333"/>
      <c r="N9" s="2334"/>
      <c r="O9" s="2334"/>
      <c r="P9" s="2333"/>
      <c r="Q9" s="2333"/>
      <c r="R9" s="2333"/>
      <c r="S9" s="2333"/>
      <c r="T9" s="2333"/>
      <c r="U9" s="2334">
        <v>2</v>
      </c>
      <c r="V9" s="404"/>
      <c r="W9" s="404"/>
      <c r="X9" s="1679"/>
      <c r="Y9" s="1679"/>
      <c r="Z9" s="1679"/>
      <c r="AA9" s="1679"/>
      <c r="AB9" s="1679"/>
      <c r="AC9" s="470">
        <f t="shared" si="0"/>
        <v>58</v>
      </c>
      <c r="AD9" s="339"/>
      <c r="AE9" s="339"/>
      <c r="AF9" s="339"/>
    </row>
    <row r="10" spans="1:32" s="340" customFormat="1" ht="15" customHeight="1" thickBot="1" x14ac:dyDescent="0.45">
      <c r="A10" s="4386"/>
      <c r="B10" s="4361"/>
      <c r="C10" s="4389"/>
      <c r="D10" s="4362"/>
      <c r="E10" s="2549" t="s">
        <v>325</v>
      </c>
      <c r="F10" s="1693" t="s">
        <v>112</v>
      </c>
      <c r="G10" s="1693" t="s">
        <v>127</v>
      </c>
      <c r="H10" s="1693"/>
      <c r="I10" s="1693" t="s">
        <v>127</v>
      </c>
      <c r="J10" s="2550" t="s">
        <v>350</v>
      </c>
      <c r="K10" s="2551"/>
      <c r="L10" s="2334">
        <v>84</v>
      </c>
      <c r="M10" s="2333"/>
      <c r="N10" s="2334"/>
      <c r="O10" s="2334"/>
      <c r="P10" s="2333"/>
      <c r="Q10" s="2333"/>
      <c r="R10" s="2333"/>
      <c r="S10" s="2333"/>
      <c r="T10" s="2333"/>
      <c r="U10" s="2334">
        <v>4</v>
      </c>
      <c r="V10" s="404"/>
      <c r="W10" s="404"/>
      <c r="X10" s="1679"/>
      <c r="Y10" s="1679"/>
      <c r="Z10" s="1679"/>
      <c r="AA10" s="1679"/>
      <c r="AB10" s="1679"/>
      <c r="AC10" s="470">
        <f t="shared" si="0"/>
        <v>88</v>
      </c>
      <c r="AD10" s="339"/>
      <c r="AE10" s="339"/>
      <c r="AF10" s="339"/>
    </row>
    <row r="11" spans="1:32" s="340" customFormat="1" ht="15" hidden="1" customHeight="1" thickBot="1" x14ac:dyDescent="0.45">
      <c r="A11" s="4386"/>
      <c r="B11" s="4361"/>
      <c r="C11" s="4389"/>
      <c r="D11" s="4362"/>
      <c r="E11" s="1659"/>
      <c r="F11" s="1660"/>
      <c r="G11" s="405"/>
      <c r="H11" s="1691"/>
      <c r="I11" s="404"/>
      <c r="J11" s="1661"/>
      <c r="K11" s="1692"/>
      <c r="L11" s="313"/>
      <c r="M11" s="404"/>
      <c r="N11" s="313"/>
      <c r="O11" s="313"/>
      <c r="P11" s="404"/>
      <c r="Q11" s="404"/>
      <c r="R11" s="404"/>
      <c r="S11" s="404"/>
      <c r="T11" s="404"/>
      <c r="U11" s="404"/>
      <c r="V11" s="404"/>
      <c r="W11" s="404"/>
      <c r="X11" s="1679"/>
      <c r="Y11" s="1679"/>
      <c r="Z11" s="1679"/>
      <c r="AA11" s="1679"/>
      <c r="AB11" s="1679"/>
      <c r="AC11" s="470">
        <f t="shared" si="0"/>
        <v>0</v>
      </c>
      <c r="AD11" s="339"/>
      <c r="AE11" s="339"/>
      <c r="AF11" s="339"/>
    </row>
    <row r="12" spans="1:32" s="340" customFormat="1" ht="15" hidden="1" customHeight="1" thickBot="1" x14ac:dyDescent="0.45">
      <c r="A12" s="4386"/>
      <c r="B12" s="4361"/>
      <c r="C12" s="4389"/>
      <c r="D12" s="4362"/>
      <c r="E12" s="1659"/>
      <c r="F12" s="1660"/>
      <c r="G12" s="405"/>
      <c r="H12" s="1691"/>
      <c r="I12" s="404"/>
      <c r="J12" s="1661"/>
      <c r="K12" s="1692"/>
      <c r="L12" s="313"/>
      <c r="M12" s="404"/>
      <c r="N12" s="313"/>
      <c r="O12" s="313"/>
      <c r="P12" s="404"/>
      <c r="Q12" s="404"/>
      <c r="R12" s="404"/>
      <c r="S12" s="404"/>
      <c r="T12" s="404"/>
      <c r="U12" s="1694"/>
      <c r="V12" s="404"/>
      <c r="W12" s="404"/>
      <c r="X12" s="1679"/>
      <c r="Y12" s="1679"/>
      <c r="Z12" s="1679"/>
      <c r="AA12" s="1679"/>
      <c r="AB12" s="1679"/>
      <c r="AC12" s="470">
        <f t="shared" si="0"/>
        <v>0</v>
      </c>
      <c r="AD12" s="339"/>
      <c r="AE12" s="339"/>
      <c r="AF12" s="339"/>
    </row>
    <row r="13" spans="1:32" s="340" customFormat="1" ht="15" hidden="1" customHeight="1" thickBot="1" x14ac:dyDescent="0.45">
      <c r="A13" s="4386"/>
      <c r="B13" s="4361"/>
      <c r="C13" s="4389"/>
      <c r="D13" s="4362"/>
      <c r="E13" s="1659"/>
      <c r="F13" s="1660"/>
      <c r="G13" s="405"/>
      <c r="H13" s="1691"/>
      <c r="I13" s="404"/>
      <c r="J13" s="1661"/>
      <c r="K13" s="1692"/>
      <c r="L13" s="313"/>
      <c r="M13" s="404"/>
      <c r="N13" s="313"/>
      <c r="O13" s="313"/>
      <c r="P13" s="404"/>
      <c r="Q13" s="404"/>
      <c r="R13" s="404"/>
      <c r="S13" s="404"/>
      <c r="T13" s="404"/>
      <c r="U13" s="1694"/>
      <c r="V13" s="404"/>
      <c r="W13" s="404"/>
      <c r="X13" s="1679"/>
      <c r="Y13" s="1679"/>
      <c r="Z13" s="1679"/>
      <c r="AA13" s="1679"/>
      <c r="AB13" s="1679"/>
      <c r="AC13" s="470">
        <f t="shared" si="0"/>
        <v>0</v>
      </c>
      <c r="AD13" s="339"/>
      <c r="AE13" s="339"/>
      <c r="AF13" s="339"/>
    </row>
    <row r="14" spans="1:32" s="340" customFormat="1" ht="15" hidden="1" customHeight="1" thickBot="1" x14ac:dyDescent="0.45">
      <c r="A14" s="4386"/>
      <c r="B14" s="4361"/>
      <c r="C14" s="4389"/>
      <c r="D14" s="4362"/>
      <c r="E14" s="1659"/>
      <c r="F14" s="1660"/>
      <c r="G14" s="405"/>
      <c r="H14" s="1691"/>
      <c r="I14" s="404"/>
      <c r="J14" s="1661"/>
      <c r="K14" s="1692"/>
      <c r="L14" s="313"/>
      <c r="M14" s="404"/>
      <c r="N14" s="313"/>
      <c r="O14" s="313"/>
      <c r="P14" s="404"/>
      <c r="Q14" s="404"/>
      <c r="R14" s="404"/>
      <c r="S14" s="404"/>
      <c r="T14" s="404"/>
      <c r="V14" s="404"/>
      <c r="W14" s="404"/>
      <c r="X14" s="1679"/>
      <c r="Y14" s="1679"/>
      <c r="Z14" s="1679"/>
      <c r="AA14" s="1679"/>
      <c r="AB14" s="1679"/>
      <c r="AC14" s="470">
        <f t="shared" si="0"/>
        <v>0</v>
      </c>
      <c r="AD14" s="339"/>
      <c r="AE14" s="339"/>
      <c r="AF14" s="339"/>
    </row>
    <row r="15" spans="1:32" s="340" customFormat="1" ht="15" hidden="1" customHeight="1" thickBot="1" x14ac:dyDescent="0.45">
      <c r="A15" s="4386"/>
      <c r="B15" s="4361"/>
      <c r="C15" s="4389"/>
      <c r="D15" s="4362"/>
      <c r="E15" s="1659"/>
      <c r="F15" s="1660"/>
      <c r="G15" s="405"/>
      <c r="H15" s="1691"/>
      <c r="I15" s="404"/>
      <c r="J15" s="1661"/>
      <c r="K15" s="1692"/>
      <c r="L15" s="313"/>
      <c r="M15" s="404"/>
      <c r="N15" s="313"/>
      <c r="O15" s="313"/>
      <c r="P15" s="404"/>
      <c r="Q15" s="404"/>
      <c r="R15" s="404"/>
      <c r="S15" s="404"/>
      <c r="T15" s="404"/>
      <c r="U15" s="404"/>
      <c r="V15" s="404"/>
      <c r="W15" s="404"/>
      <c r="X15" s="1679"/>
      <c r="Y15" s="1679"/>
      <c r="Z15" s="1679"/>
      <c r="AA15" s="1679"/>
      <c r="AB15" s="1679"/>
      <c r="AC15" s="470">
        <f t="shared" si="0"/>
        <v>0</v>
      </c>
      <c r="AD15" s="339"/>
      <c r="AE15" s="339"/>
      <c r="AF15" s="339"/>
    </row>
    <row r="16" spans="1:32" s="340" customFormat="1" ht="15" hidden="1" customHeight="1" thickBot="1" x14ac:dyDescent="0.45">
      <c r="A16" s="4386"/>
      <c r="B16" s="4361"/>
      <c r="C16" s="4389"/>
      <c r="D16" s="4362"/>
      <c r="E16" s="1659"/>
      <c r="F16" s="1660"/>
      <c r="G16" s="405"/>
      <c r="H16" s="1691"/>
      <c r="I16" s="404"/>
      <c r="J16" s="1661"/>
      <c r="K16" s="1692"/>
      <c r="L16" s="313"/>
      <c r="M16" s="404"/>
      <c r="N16" s="313"/>
      <c r="O16" s="313"/>
      <c r="P16" s="404"/>
      <c r="Q16" s="404"/>
      <c r="R16" s="404"/>
      <c r="S16" s="404"/>
      <c r="T16" s="404"/>
      <c r="U16" s="404"/>
      <c r="V16" s="404"/>
      <c r="W16" s="404"/>
      <c r="X16" s="1679"/>
      <c r="Y16" s="1679"/>
      <c r="Z16" s="1679"/>
      <c r="AA16" s="1679"/>
      <c r="AB16" s="1679"/>
      <c r="AC16" s="470">
        <f t="shared" si="0"/>
        <v>0</v>
      </c>
      <c r="AD16" s="339"/>
      <c r="AE16" s="339"/>
      <c r="AF16" s="339"/>
    </row>
    <row r="17" spans="1:32" s="340" customFormat="1" ht="15" hidden="1" customHeight="1" thickBot="1" x14ac:dyDescent="0.45">
      <c r="A17" s="4386"/>
      <c r="B17" s="4361"/>
      <c r="C17" s="4389"/>
      <c r="D17" s="4362"/>
      <c r="E17" s="1659"/>
      <c r="F17" s="1660"/>
      <c r="G17" s="405"/>
      <c r="H17" s="1691"/>
      <c r="I17" s="404"/>
      <c r="J17" s="1661"/>
      <c r="K17" s="1692"/>
      <c r="L17" s="313"/>
      <c r="M17" s="404"/>
      <c r="N17" s="313"/>
      <c r="O17" s="313"/>
      <c r="P17" s="404"/>
      <c r="Q17" s="404"/>
      <c r="R17" s="404"/>
      <c r="S17" s="404"/>
      <c r="T17" s="404"/>
      <c r="U17" s="404"/>
      <c r="V17" s="404"/>
      <c r="W17" s="404"/>
      <c r="X17" s="1679"/>
      <c r="Y17" s="1679"/>
      <c r="Z17" s="1679"/>
      <c r="AA17" s="1679"/>
      <c r="AB17" s="1679"/>
      <c r="AC17" s="470">
        <f t="shared" si="0"/>
        <v>0</v>
      </c>
      <c r="AD17" s="339"/>
      <c r="AE17" s="339"/>
      <c r="AF17" s="339"/>
    </row>
    <row r="18" spans="1:32" s="339" customFormat="1" ht="15" hidden="1" customHeight="1" thickBot="1" x14ac:dyDescent="0.45">
      <c r="A18" s="4386"/>
      <c r="B18" s="4361"/>
      <c r="C18" s="4389"/>
      <c r="D18" s="4362"/>
      <c r="E18" s="1659"/>
      <c r="F18" s="1660"/>
      <c r="G18" s="405"/>
      <c r="H18" s="1695"/>
      <c r="I18" s="996"/>
      <c r="J18" s="1661"/>
      <c r="K18" s="1692"/>
      <c r="L18" s="313"/>
      <c r="M18" s="404"/>
      <c r="N18" s="404"/>
      <c r="O18" s="404"/>
      <c r="P18" s="404"/>
      <c r="Q18" s="404"/>
      <c r="R18" s="404"/>
      <c r="S18" s="404"/>
      <c r="T18" s="404"/>
      <c r="U18" s="404"/>
      <c r="V18" s="404"/>
      <c r="W18" s="404"/>
      <c r="X18" s="1679"/>
      <c r="Y18" s="1679"/>
      <c r="Z18" s="1679"/>
      <c r="AA18" s="1679"/>
      <c r="AB18" s="1679"/>
      <c r="AC18" s="470">
        <f t="shared" si="0"/>
        <v>0</v>
      </c>
    </row>
    <row r="19" spans="1:32" s="340" customFormat="1" ht="15.75" hidden="1" customHeight="1" thickBot="1" x14ac:dyDescent="0.45">
      <c r="A19" s="4386"/>
      <c r="B19" s="4361"/>
      <c r="C19" s="4389"/>
      <c r="D19" s="4362"/>
      <c r="E19" s="1659"/>
      <c r="F19" s="1660"/>
      <c r="G19" s="405"/>
      <c r="H19" s="457"/>
      <c r="I19" s="996"/>
      <c r="J19" s="1661"/>
      <c r="K19" s="1696"/>
      <c r="L19" s="1679"/>
      <c r="M19" s="1679"/>
      <c r="N19" s="1679"/>
      <c r="O19" s="1679"/>
      <c r="P19" s="1679"/>
      <c r="Q19" s="313"/>
      <c r="R19" s="1679"/>
      <c r="S19" s="1679"/>
      <c r="T19" s="1679"/>
      <c r="U19" s="1679"/>
      <c r="V19" s="1679"/>
      <c r="W19" s="1679"/>
      <c r="X19" s="1679"/>
      <c r="Y19" s="1679"/>
      <c r="Z19" s="1679"/>
      <c r="AA19" s="1679"/>
      <c r="AB19" s="1679"/>
      <c r="AC19" s="470">
        <f t="shared" si="0"/>
        <v>0</v>
      </c>
      <c r="AD19" s="339"/>
      <c r="AE19" s="339"/>
      <c r="AF19" s="339"/>
    </row>
    <row r="20" spans="1:32" s="340" customFormat="1" ht="15" hidden="1" customHeight="1" thickBot="1" x14ac:dyDescent="0.45">
      <c r="A20" s="4386"/>
      <c r="B20" s="4361"/>
      <c r="C20" s="4389"/>
      <c r="D20" s="4362"/>
      <c r="E20" s="1659"/>
      <c r="F20" s="1660"/>
      <c r="G20" s="405"/>
      <c r="H20" s="457"/>
      <c r="I20" s="996"/>
      <c r="J20" s="144"/>
      <c r="K20" s="1660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404"/>
      <c r="AA20" s="404"/>
      <c r="AB20" s="1691"/>
      <c r="AC20" s="470">
        <f t="shared" si="0"/>
        <v>0</v>
      </c>
      <c r="AD20" s="339"/>
      <c r="AE20" s="339"/>
      <c r="AF20" s="339"/>
    </row>
    <row r="21" spans="1:32" s="340" customFormat="1" ht="16.5" hidden="1" customHeight="1" thickBot="1" x14ac:dyDescent="0.45">
      <c r="A21" s="4386"/>
      <c r="B21" s="4361"/>
      <c r="C21" s="4389"/>
      <c r="D21" s="4362"/>
      <c r="E21" s="918"/>
      <c r="F21" s="404"/>
      <c r="G21" s="405"/>
      <c r="H21" s="457"/>
      <c r="I21" s="996"/>
      <c r="J21" s="470"/>
      <c r="K21" s="1599"/>
      <c r="L21" s="1600"/>
      <c r="M21" s="1600"/>
      <c r="N21" s="1600"/>
      <c r="O21" s="1600"/>
      <c r="P21" s="404"/>
      <c r="Q21" s="1600"/>
      <c r="R21" s="1600"/>
      <c r="S21" s="1600"/>
      <c r="T21" s="1600"/>
      <c r="U21" s="404"/>
      <c r="V21" s="1600"/>
      <c r="W21" s="1601"/>
      <c r="X21" s="1601"/>
      <c r="Y21" s="1601"/>
      <c r="Z21" s="1601"/>
      <c r="AA21" s="1601"/>
      <c r="AB21" s="1601"/>
      <c r="AC21" s="470">
        <f t="shared" si="0"/>
        <v>0</v>
      </c>
      <c r="AD21" s="339"/>
      <c r="AE21" s="339"/>
      <c r="AF21" s="339"/>
    </row>
    <row r="22" spans="1:32" s="339" customFormat="1" ht="12.75" customHeight="1" thickBot="1" x14ac:dyDescent="0.4">
      <c r="A22" s="4386"/>
      <c r="B22" s="4361"/>
      <c r="C22" s="4389"/>
      <c r="D22" s="4362"/>
      <c r="E22" s="1697" t="s">
        <v>38</v>
      </c>
      <c r="F22" s="1698"/>
      <c r="G22" s="820"/>
      <c r="H22" s="1699"/>
      <c r="I22" s="821"/>
      <c r="J22" s="1700"/>
      <c r="K22" s="1188">
        <f t="shared" ref="K22:AB22" si="1">SUM(K6:K21)</f>
        <v>32</v>
      </c>
      <c r="L22" s="1188">
        <f t="shared" si="1"/>
        <v>156</v>
      </c>
      <c r="M22" s="1188">
        <f t="shared" si="1"/>
        <v>0</v>
      </c>
      <c r="N22" s="1188">
        <f t="shared" si="1"/>
        <v>3</v>
      </c>
      <c r="O22" s="1188">
        <f t="shared" si="1"/>
        <v>1</v>
      </c>
      <c r="P22" s="1188">
        <f t="shared" si="1"/>
        <v>0</v>
      </c>
      <c r="Q22" s="1188">
        <f t="shared" si="1"/>
        <v>0</v>
      </c>
      <c r="R22" s="1188">
        <f t="shared" si="1"/>
        <v>0</v>
      </c>
      <c r="S22" s="1188">
        <f t="shared" si="1"/>
        <v>0</v>
      </c>
      <c r="T22" s="1188">
        <f t="shared" si="1"/>
        <v>0</v>
      </c>
      <c r="U22" s="1188">
        <f t="shared" si="1"/>
        <v>7</v>
      </c>
      <c r="V22" s="1188">
        <f t="shared" si="1"/>
        <v>0</v>
      </c>
      <c r="W22" s="1188">
        <f t="shared" si="1"/>
        <v>0</v>
      </c>
      <c r="X22" s="1188">
        <f t="shared" si="1"/>
        <v>0</v>
      </c>
      <c r="Y22" s="1188">
        <f t="shared" si="1"/>
        <v>0</v>
      </c>
      <c r="Z22" s="1188">
        <f t="shared" si="1"/>
        <v>0</v>
      </c>
      <c r="AA22" s="1188">
        <f t="shared" si="1"/>
        <v>0</v>
      </c>
      <c r="AB22" s="1188">
        <f t="shared" si="1"/>
        <v>0</v>
      </c>
      <c r="AC22" s="852">
        <f t="shared" si="0"/>
        <v>199</v>
      </c>
    </row>
    <row r="23" spans="1:32" s="339" customFormat="1" ht="13.5" customHeight="1" thickBot="1" x14ac:dyDescent="0.45">
      <c r="A23" s="4386"/>
      <c r="B23" s="4361"/>
      <c r="C23" s="4389"/>
      <c r="D23" s="4362"/>
      <c r="E23" s="1701" t="s">
        <v>177</v>
      </c>
      <c r="F23" s="76" t="s">
        <v>6</v>
      </c>
      <c r="G23" s="76"/>
      <c r="H23" s="76" t="s">
        <v>235</v>
      </c>
      <c r="I23" s="76" t="s">
        <v>36</v>
      </c>
      <c r="J23" s="152" t="s">
        <v>291</v>
      </c>
      <c r="K23" s="1229">
        <v>8</v>
      </c>
      <c r="L23" s="77">
        <v>4</v>
      </c>
      <c r="M23" s="77"/>
      <c r="N23" s="77"/>
      <c r="O23" s="77"/>
      <c r="P23" s="77"/>
      <c r="Q23" s="77"/>
      <c r="R23" s="77"/>
      <c r="S23" s="77"/>
      <c r="T23" s="77"/>
      <c r="U23" s="171">
        <v>1</v>
      </c>
      <c r="V23" s="77"/>
      <c r="W23" s="77"/>
      <c r="X23" s="77"/>
      <c r="Y23" s="77"/>
      <c r="Z23" s="77"/>
      <c r="AA23" s="77"/>
      <c r="AB23" s="94"/>
      <c r="AC23" s="404">
        <f t="shared" si="0"/>
        <v>13</v>
      </c>
    </row>
    <row r="24" spans="1:32" s="339" customFormat="1" ht="13.5" customHeight="1" thickBot="1" x14ac:dyDescent="0.45">
      <c r="A24" s="4386"/>
      <c r="B24" s="4361"/>
      <c r="C24" s="4389"/>
      <c r="D24" s="4362"/>
      <c r="E24" s="918" t="s">
        <v>207</v>
      </c>
      <c r="F24" s="76" t="s">
        <v>6</v>
      </c>
      <c r="G24" s="76" t="s">
        <v>110</v>
      </c>
      <c r="H24" s="76" t="s">
        <v>70</v>
      </c>
      <c r="I24" s="76" t="s">
        <v>65</v>
      </c>
      <c r="J24" s="144" t="s">
        <v>343</v>
      </c>
      <c r="K24" s="1681"/>
      <c r="L24" s="110"/>
      <c r="M24" s="111"/>
      <c r="N24" s="111"/>
      <c r="O24" s="111"/>
      <c r="P24" s="111"/>
      <c r="Q24" s="111"/>
      <c r="R24" s="1602"/>
      <c r="S24" s="1602"/>
      <c r="T24" s="1602"/>
      <c r="U24" s="457">
        <v>6</v>
      </c>
      <c r="V24" s="77"/>
      <c r="W24" s="77"/>
      <c r="X24" s="77"/>
      <c r="Y24" s="77"/>
      <c r="Z24" s="77"/>
      <c r="AA24" s="77"/>
      <c r="AB24" s="2486"/>
      <c r="AC24" s="404">
        <f t="shared" si="0"/>
        <v>6</v>
      </c>
    </row>
    <row r="25" spans="1:32" s="339" customFormat="1" ht="18" customHeight="1" thickBot="1" x14ac:dyDescent="0.45">
      <c r="A25" s="4386"/>
      <c r="B25" s="4361"/>
      <c r="C25" s="4389"/>
      <c r="D25" s="4362"/>
      <c r="E25" s="1680" t="s">
        <v>103</v>
      </c>
      <c r="F25" s="76" t="s">
        <v>6</v>
      </c>
      <c r="G25" s="76" t="s">
        <v>110</v>
      </c>
      <c r="H25" s="76" t="s">
        <v>70</v>
      </c>
      <c r="I25" s="76" t="s">
        <v>69</v>
      </c>
      <c r="J25" s="144" t="s">
        <v>111</v>
      </c>
      <c r="K25" s="1681"/>
      <c r="L25" s="110"/>
      <c r="M25" s="111"/>
      <c r="N25" s="111"/>
      <c r="O25" s="111"/>
      <c r="P25" s="111"/>
      <c r="Q25" s="111">
        <v>53</v>
      </c>
      <c r="R25" s="404"/>
      <c r="S25" s="404"/>
      <c r="T25" s="404"/>
      <c r="U25" s="313"/>
      <c r="V25" s="404"/>
      <c r="W25" s="404"/>
      <c r="X25" s="1679"/>
      <c r="Y25" s="1679"/>
      <c r="Z25" s="1679"/>
      <c r="AA25" s="1679"/>
      <c r="AB25" s="1679"/>
      <c r="AC25" s="404">
        <f t="shared" si="0"/>
        <v>53</v>
      </c>
    </row>
    <row r="26" spans="1:32" s="339" customFormat="1" ht="12.75" customHeight="1" thickBot="1" x14ac:dyDescent="0.45">
      <c r="A26" s="4386"/>
      <c r="B26" s="4361"/>
      <c r="C26" s="4389"/>
      <c r="D26" s="4362"/>
      <c r="E26" s="1659" t="s">
        <v>143</v>
      </c>
      <c r="F26" s="1090" t="s">
        <v>6</v>
      </c>
      <c r="G26" s="405" t="s">
        <v>110</v>
      </c>
      <c r="H26" s="953"/>
      <c r="I26" s="76" t="s">
        <v>69</v>
      </c>
      <c r="J26" s="1703">
        <v>5</v>
      </c>
      <c r="K26" s="1660"/>
      <c r="L26" s="404"/>
      <c r="M26" s="404"/>
      <c r="N26" s="404"/>
      <c r="O26" s="404"/>
      <c r="P26" s="313"/>
      <c r="Q26" s="404"/>
      <c r="R26" s="404"/>
      <c r="S26" s="404">
        <v>15</v>
      </c>
      <c r="T26" s="106"/>
      <c r="U26" s="106"/>
      <c r="V26" s="457"/>
      <c r="W26" s="457"/>
      <c r="X26" s="476"/>
      <c r="Y26" s="476"/>
      <c r="Z26" s="476"/>
      <c r="AA26" s="476"/>
      <c r="AB26" s="476"/>
      <c r="AC26" s="404">
        <f t="shared" si="0"/>
        <v>15</v>
      </c>
    </row>
    <row r="27" spans="1:32" s="339" customFormat="1" ht="12.75" customHeight="1" thickBot="1" x14ac:dyDescent="0.45">
      <c r="A27" s="4386"/>
      <c r="B27" s="4361"/>
      <c r="C27" s="4389"/>
      <c r="D27" s="4362"/>
      <c r="E27" s="1704" t="s">
        <v>146</v>
      </c>
      <c r="F27" s="310" t="s">
        <v>90</v>
      </c>
      <c r="G27" s="405" t="s">
        <v>110</v>
      </c>
      <c r="H27" s="310" t="s">
        <v>70</v>
      </c>
      <c r="I27" s="1705" t="s">
        <v>332</v>
      </c>
      <c r="J27" s="1706">
        <v>70</v>
      </c>
      <c r="K27" s="1229">
        <v>4</v>
      </c>
      <c r="L27" s="77">
        <v>6</v>
      </c>
      <c r="M27" s="77"/>
      <c r="N27" s="77"/>
      <c r="O27" s="77"/>
      <c r="P27" s="77"/>
      <c r="Q27" s="77"/>
      <c r="R27" s="77"/>
      <c r="S27" s="77"/>
      <c r="T27" s="77"/>
      <c r="U27" s="77">
        <v>10</v>
      </c>
      <c r="V27" s="404"/>
      <c r="W27" s="1679"/>
      <c r="X27" s="1679"/>
      <c r="Y27" s="1679"/>
      <c r="Z27" s="1679"/>
      <c r="AA27" s="1679"/>
      <c r="AB27" s="1679"/>
      <c r="AC27" s="404">
        <f t="shared" si="0"/>
        <v>20</v>
      </c>
    </row>
    <row r="28" spans="1:32" s="340" customFormat="1" ht="15.75" hidden="1" customHeight="1" thickBot="1" x14ac:dyDescent="0.45">
      <c r="A28" s="4386"/>
      <c r="B28" s="4361"/>
      <c r="C28" s="4389"/>
      <c r="D28" s="4362"/>
      <c r="E28" s="1659"/>
      <c r="F28" s="1090"/>
      <c r="G28" s="405"/>
      <c r="H28" s="953"/>
      <c r="I28" s="76"/>
      <c r="J28" s="1703"/>
      <c r="K28" s="1660"/>
      <c r="L28" s="404"/>
      <c r="M28" s="404"/>
      <c r="N28" s="404"/>
      <c r="O28" s="404"/>
      <c r="P28" s="313"/>
      <c r="Q28" s="404"/>
      <c r="R28" s="404"/>
      <c r="S28" s="404"/>
      <c r="T28" s="404"/>
      <c r="U28" s="313"/>
      <c r="V28" s="404"/>
      <c r="W28" s="404"/>
      <c r="X28" s="434"/>
      <c r="Y28" s="434"/>
      <c r="Z28" s="434"/>
      <c r="AA28" s="434"/>
      <c r="AB28" s="434"/>
      <c r="AC28" s="404">
        <f t="shared" si="0"/>
        <v>0</v>
      </c>
      <c r="AD28" s="339"/>
      <c r="AE28" s="339"/>
      <c r="AF28" s="339"/>
    </row>
    <row r="29" spans="1:32" s="340" customFormat="1" ht="16.5" hidden="1" customHeight="1" thickBot="1" x14ac:dyDescent="0.45">
      <c r="A29" s="4386"/>
      <c r="B29" s="4361"/>
      <c r="C29" s="4389"/>
      <c r="D29" s="4362"/>
      <c r="E29" s="918"/>
      <c r="F29" s="76"/>
      <c r="G29" s="76"/>
      <c r="H29" s="76"/>
      <c r="I29" s="76"/>
      <c r="J29" s="144"/>
      <c r="K29" s="1681"/>
      <c r="L29" s="110"/>
      <c r="M29" s="111"/>
      <c r="N29" s="111"/>
      <c r="O29" s="111"/>
      <c r="P29" s="111"/>
      <c r="Q29" s="111"/>
      <c r="R29" s="1602"/>
      <c r="S29" s="1602"/>
      <c r="T29" s="1602"/>
      <c r="U29" s="1602"/>
      <c r="V29" s="1602"/>
      <c r="W29" s="1602"/>
      <c r="X29" s="1602"/>
      <c r="Y29" s="1602"/>
      <c r="Z29" s="1602"/>
      <c r="AA29" s="1602"/>
      <c r="AB29" s="1602"/>
      <c r="AC29" s="404">
        <f t="shared" si="0"/>
        <v>0</v>
      </c>
      <c r="AD29" s="339"/>
      <c r="AE29" s="339"/>
      <c r="AF29" s="339"/>
    </row>
    <row r="30" spans="1:32" s="340" customFormat="1" ht="16.5" hidden="1" customHeight="1" thickBot="1" x14ac:dyDescent="0.45">
      <c r="A30" s="4386"/>
      <c r="B30" s="4361"/>
      <c r="C30" s="4389"/>
      <c r="D30" s="4362"/>
      <c r="E30" s="2577"/>
      <c r="F30" s="2633"/>
      <c r="G30" s="2633"/>
      <c r="H30" s="2633"/>
      <c r="I30" s="2633"/>
      <c r="J30" s="2634"/>
      <c r="K30" s="2635"/>
      <c r="L30" s="2636"/>
      <c r="M30" s="2636"/>
      <c r="N30" s="2636"/>
      <c r="O30" s="2636"/>
      <c r="P30" s="2636"/>
      <c r="Q30" s="2636"/>
      <c r="R30" s="2636"/>
      <c r="S30" s="1679"/>
      <c r="T30" s="476"/>
      <c r="U30" s="476"/>
      <c r="V30" s="956"/>
      <c r="W30" s="956"/>
      <c r="X30" s="956"/>
      <c r="Y30" s="956"/>
      <c r="Z30" s="956"/>
      <c r="AA30" s="956"/>
      <c r="AB30" s="2637"/>
      <c r="AC30" s="404">
        <f t="shared" si="0"/>
        <v>0</v>
      </c>
      <c r="AD30" s="339"/>
      <c r="AE30" s="339"/>
      <c r="AF30" s="339"/>
    </row>
    <row r="31" spans="1:32" s="340" customFormat="1" ht="16.5" hidden="1" customHeight="1" thickBot="1" x14ac:dyDescent="0.45">
      <c r="A31" s="4386"/>
      <c r="B31" s="4361"/>
      <c r="C31" s="4389"/>
      <c r="D31" s="4362"/>
      <c r="E31" s="2638"/>
      <c r="F31" s="404"/>
      <c r="G31" s="405"/>
      <c r="H31" s="404"/>
      <c r="I31" s="457"/>
      <c r="J31" s="457"/>
      <c r="K31" s="476"/>
      <c r="L31" s="476"/>
      <c r="M31" s="476"/>
      <c r="N31" s="476"/>
      <c r="O31" s="476"/>
      <c r="P31" s="476"/>
      <c r="Q31" s="476"/>
      <c r="R31" s="476"/>
      <c r="S31" s="476"/>
      <c r="T31" s="476"/>
      <c r="U31" s="476"/>
      <c r="V31" s="476"/>
      <c r="W31" s="476"/>
      <c r="X31" s="476"/>
      <c r="Y31" s="476"/>
      <c r="Z31" s="476"/>
      <c r="AA31" s="476"/>
      <c r="AB31" s="476"/>
      <c r="AC31" s="404"/>
      <c r="AD31" s="339"/>
      <c r="AE31" s="339"/>
      <c r="AF31" s="339"/>
    </row>
    <row r="32" spans="1:32" s="340" customFormat="1" ht="17.25" hidden="1" customHeight="1" thickBot="1" x14ac:dyDescent="0.45">
      <c r="A32" s="4386"/>
      <c r="B32" s="4361"/>
      <c r="C32" s="4389"/>
      <c r="D32" s="4362"/>
      <c r="E32" s="2638"/>
      <c r="F32" s="404"/>
      <c r="G32" s="405"/>
      <c r="H32" s="404"/>
      <c r="I32" s="457"/>
      <c r="J32" s="457"/>
      <c r="K32" s="476"/>
      <c r="L32" s="476"/>
      <c r="M32" s="476"/>
      <c r="N32" s="476"/>
      <c r="O32" s="476"/>
      <c r="P32" s="476"/>
      <c r="Q32" s="476"/>
      <c r="R32" s="476"/>
      <c r="S32" s="476"/>
      <c r="T32" s="476"/>
      <c r="U32" s="476"/>
      <c r="V32" s="476"/>
      <c r="W32" s="476"/>
      <c r="X32" s="476"/>
      <c r="Y32" s="476"/>
      <c r="Z32" s="476"/>
      <c r="AA32" s="476"/>
      <c r="AB32" s="476"/>
      <c r="AC32" s="404"/>
      <c r="AD32" s="339"/>
      <c r="AE32" s="339"/>
      <c r="AF32" s="339"/>
    </row>
    <row r="33" spans="1:32" ht="18" hidden="1" customHeight="1" thickBot="1" x14ac:dyDescent="0.45">
      <c r="A33" s="4386"/>
      <c r="B33" s="4361"/>
      <c r="C33" s="4389"/>
      <c r="D33" s="4362"/>
      <c r="E33" s="2638"/>
      <c r="F33" s="404"/>
      <c r="G33" s="405"/>
      <c r="H33" s="404"/>
      <c r="I33" s="457"/>
      <c r="J33" s="457"/>
      <c r="K33" s="476"/>
      <c r="L33" s="476"/>
      <c r="M33" s="476"/>
      <c r="N33" s="476"/>
      <c r="O33" s="476"/>
      <c r="P33" s="476"/>
      <c r="Q33" s="476"/>
      <c r="R33" s="476"/>
      <c r="S33" s="476"/>
      <c r="T33" s="476"/>
      <c r="U33" s="476"/>
      <c r="V33" s="476"/>
      <c r="W33" s="476"/>
      <c r="X33" s="476"/>
      <c r="Y33" s="476"/>
      <c r="Z33" s="476"/>
      <c r="AA33" s="476"/>
      <c r="AB33" s="476"/>
      <c r="AC33" s="404"/>
    </row>
    <row r="34" spans="1:32" ht="27.75" hidden="1" customHeight="1" thickBot="1" x14ac:dyDescent="0.45">
      <c r="A34" s="4386"/>
      <c r="B34" s="4361"/>
      <c r="C34" s="4389"/>
      <c r="D34" s="4362"/>
      <c r="E34" s="2639"/>
      <c r="F34" s="1090"/>
      <c r="G34" s="405"/>
      <c r="H34" s="953"/>
      <c r="I34" s="404"/>
      <c r="J34" s="1703"/>
      <c r="K34" s="1660"/>
      <c r="L34" s="404"/>
      <c r="M34" s="404"/>
      <c r="N34" s="404"/>
      <c r="O34" s="404"/>
      <c r="P34" s="313"/>
      <c r="Q34" s="404"/>
      <c r="R34" s="404"/>
      <c r="S34" s="404"/>
      <c r="T34" s="404"/>
      <c r="U34" s="313"/>
      <c r="V34" s="404"/>
      <c r="W34" s="404"/>
      <c r="X34" s="434"/>
      <c r="Y34" s="434"/>
      <c r="Z34" s="434"/>
      <c r="AA34" s="434"/>
      <c r="AB34" s="434"/>
      <c r="AC34" s="404">
        <f t="shared" si="0"/>
        <v>0</v>
      </c>
    </row>
    <row r="35" spans="1:32" s="340" customFormat="1" ht="13.5" hidden="1" customHeight="1" thickBot="1" x14ac:dyDescent="0.45">
      <c r="A35" s="4386"/>
      <c r="B35" s="4361"/>
      <c r="C35" s="4389"/>
      <c r="D35" s="4362"/>
      <c r="E35" s="1659"/>
      <c r="F35" s="1090"/>
      <c r="G35" s="405"/>
      <c r="H35" s="2244"/>
      <c r="I35" s="1724"/>
      <c r="J35" s="2245"/>
      <c r="K35" s="1660"/>
      <c r="L35" s="2239"/>
      <c r="M35" s="2239"/>
      <c r="N35" s="404"/>
      <c r="O35" s="404"/>
      <c r="P35" s="2239"/>
      <c r="Q35" s="1712"/>
      <c r="R35" s="1679"/>
      <c r="S35" s="2239"/>
      <c r="T35" s="2239"/>
      <c r="U35" s="404"/>
      <c r="V35" s="404"/>
      <c r="W35" s="2239"/>
      <c r="X35" s="2239"/>
      <c r="Y35" s="434"/>
      <c r="Z35" s="2239"/>
      <c r="AA35" s="2239"/>
      <c r="AB35" s="2239"/>
      <c r="AC35" s="404">
        <f t="shared" si="0"/>
        <v>0</v>
      </c>
      <c r="AD35" s="339"/>
      <c r="AE35" s="339"/>
      <c r="AF35" s="339"/>
    </row>
    <row r="36" spans="1:32" s="339" customFormat="1" ht="15" customHeight="1" thickBot="1" x14ac:dyDescent="0.4">
      <c r="A36" s="4386"/>
      <c r="B36" s="4361"/>
      <c r="C36" s="4389"/>
      <c r="D36" s="4362"/>
      <c r="E36" s="1697" t="s">
        <v>150</v>
      </c>
      <c r="F36" s="1698"/>
      <c r="G36" s="820"/>
      <c r="H36" s="1699"/>
      <c r="I36" s="821"/>
      <c r="J36" s="1700"/>
      <c r="K36" s="819">
        <f t="shared" ref="K36:AB36" si="2">SUM(K23:K35)</f>
        <v>12</v>
      </c>
      <c r="L36" s="819">
        <f t="shared" si="2"/>
        <v>10</v>
      </c>
      <c r="M36" s="819">
        <f t="shared" si="2"/>
        <v>0</v>
      </c>
      <c r="N36" s="819">
        <f t="shared" si="2"/>
        <v>0</v>
      </c>
      <c r="O36" s="819">
        <f t="shared" si="2"/>
        <v>0</v>
      </c>
      <c r="P36" s="819">
        <f t="shared" si="2"/>
        <v>0</v>
      </c>
      <c r="Q36" s="819">
        <f t="shared" si="2"/>
        <v>53</v>
      </c>
      <c r="R36" s="819">
        <f t="shared" si="2"/>
        <v>0</v>
      </c>
      <c r="S36" s="819">
        <f t="shared" si="2"/>
        <v>15</v>
      </c>
      <c r="T36" s="819">
        <f t="shared" si="2"/>
        <v>0</v>
      </c>
      <c r="U36" s="819">
        <f t="shared" si="2"/>
        <v>17</v>
      </c>
      <c r="V36" s="819">
        <f t="shared" si="2"/>
        <v>0</v>
      </c>
      <c r="W36" s="819">
        <f t="shared" si="2"/>
        <v>0</v>
      </c>
      <c r="X36" s="819">
        <f t="shared" si="2"/>
        <v>0</v>
      </c>
      <c r="Y36" s="819">
        <f t="shared" si="2"/>
        <v>0</v>
      </c>
      <c r="Z36" s="819">
        <f t="shared" si="2"/>
        <v>0</v>
      </c>
      <c r="AA36" s="819">
        <f t="shared" si="2"/>
        <v>0</v>
      </c>
      <c r="AB36" s="819">
        <f t="shared" si="2"/>
        <v>0</v>
      </c>
      <c r="AC36" s="1751">
        <f t="shared" si="0"/>
        <v>107</v>
      </c>
    </row>
    <row r="37" spans="1:32" s="340" customFormat="1" ht="15" hidden="1" customHeight="1" thickBot="1" x14ac:dyDescent="0.45">
      <c r="A37" s="4386"/>
      <c r="B37" s="4361"/>
      <c r="C37" s="4389"/>
      <c r="D37" s="4362"/>
      <c r="E37" s="2236"/>
      <c r="F37" s="1685"/>
      <c r="G37" s="460"/>
      <c r="H37" s="1686"/>
      <c r="I37" s="2246"/>
      <c r="J37" s="2247"/>
      <c r="K37" s="469"/>
      <c r="L37" s="459"/>
      <c r="M37" s="459"/>
      <c r="N37" s="1677"/>
      <c r="O37" s="1677"/>
      <c r="P37" s="459"/>
      <c r="Q37" s="459"/>
      <c r="R37" s="459"/>
      <c r="S37" s="459"/>
      <c r="T37" s="459"/>
      <c r="U37" s="1677"/>
      <c r="V37" s="459"/>
      <c r="W37" s="459"/>
      <c r="X37" s="2238"/>
      <c r="Y37" s="2238"/>
      <c r="Z37" s="2238"/>
      <c r="AA37" s="2238"/>
      <c r="AB37" s="2238"/>
      <c r="AC37" s="404">
        <f t="shared" si="0"/>
        <v>0</v>
      </c>
      <c r="AD37" s="339"/>
      <c r="AE37" s="339"/>
      <c r="AF37" s="339"/>
    </row>
    <row r="38" spans="1:32" s="339" customFormat="1" ht="16.5" hidden="1" customHeight="1" thickBot="1" x14ac:dyDescent="0.45">
      <c r="A38" s="4386"/>
      <c r="B38" s="4361"/>
      <c r="C38" s="4389"/>
      <c r="D38" s="4362"/>
      <c r="E38" s="2640"/>
      <c r="F38" s="1090"/>
      <c r="G38" s="405"/>
      <c r="H38" s="953"/>
      <c r="I38" s="996"/>
      <c r="J38" s="1089"/>
      <c r="K38" s="1660"/>
      <c r="L38" s="404"/>
      <c r="M38" s="404"/>
      <c r="N38" s="404"/>
      <c r="O38" s="404"/>
      <c r="P38" s="404"/>
      <c r="Q38" s="404"/>
      <c r="R38" s="404"/>
      <c r="S38" s="404"/>
      <c r="T38" s="404"/>
      <c r="U38" s="404"/>
      <c r="V38" s="404"/>
      <c r="W38" s="1679"/>
      <c r="X38" s="1679"/>
      <c r="Y38" s="1679"/>
      <c r="Z38" s="1679"/>
      <c r="AA38" s="1679"/>
      <c r="AB38" s="1679"/>
      <c r="AC38" s="404">
        <f t="shared" si="0"/>
        <v>0</v>
      </c>
    </row>
    <row r="39" spans="1:32" s="340" customFormat="1" ht="15.75" hidden="1" customHeight="1" thickBot="1" x14ac:dyDescent="0.45">
      <c r="A39" s="4386"/>
      <c r="B39" s="4361"/>
      <c r="C39" s="4389"/>
      <c r="D39" s="4362"/>
      <c r="E39" s="1659"/>
      <c r="F39" s="1090"/>
      <c r="G39" s="405"/>
      <c r="H39" s="953"/>
      <c r="I39" s="313"/>
      <c r="J39" s="1089"/>
      <c r="K39" s="2240"/>
      <c r="L39" s="434"/>
      <c r="M39" s="434"/>
      <c r="N39" s="434"/>
      <c r="O39" s="434"/>
      <c r="P39" s="434"/>
      <c r="Q39" s="434"/>
      <c r="R39" s="434"/>
      <c r="S39" s="434"/>
      <c r="T39" s="434"/>
      <c r="U39" s="313"/>
      <c r="V39" s="434"/>
      <c r="W39" s="434"/>
      <c r="X39" s="434"/>
      <c r="Y39" s="434"/>
      <c r="Z39" s="434"/>
      <c r="AA39" s="434"/>
      <c r="AB39" s="434"/>
      <c r="AC39" s="404">
        <f t="shared" si="0"/>
        <v>0</v>
      </c>
      <c r="AD39" s="339"/>
      <c r="AE39" s="339"/>
      <c r="AF39" s="339"/>
    </row>
    <row r="40" spans="1:32" s="340" customFormat="1" ht="15" hidden="1" customHeight="1" thickBot="1" x14ac:dyDescent="0.45">
      <c r="A40" s="4386"/>
      <c r="B40" s="4361"/>
      <c r="C40" s="4389"/>
      <c r="D40" s="4362"/>
      <c r="E40" s="515"/>
      <c r="F40" s="2248"/>
      <c r="G40" s="1732"/>
      <c r="H40" s="2101"/>
      <c r="I40" s="1733"/>
      <c r="J40" s="1734"/>
      <c r="K40" s="2249"/>
      <c r="L40" s="463"/>
      <c r="M40" s="463"/>
      <c r="N40" s="466"/>
      <c r="O40" s="466"/>
      <c r="P40" s="463"/>
      <c r="Q40" s="463"/>
      <c r="R40" s="463"/>
      <c r="S40" s="463"/>
      <c r="T40" s="463"/>
      <c r="U40" s="463"/>
      <c r="V40" s="463"/>
      <c r="W40" s="463"/>
      <c r="X40" s="463"/>
      <c r="Y40" s="2250"/>
      <c r="Z40" s="2250"/>
      <c r="AA40" s="2250"/>
      <c r="AB40" s="2250"/>
      <c r="AC40" s="404">
        <f t="shared" si="0"/>
        <v>0</v>
      </c>
      <c r="AD40" s="339"/>
      <c r="AE40" s="339"/>
      <c r="AF40" s="339"/>
    </row>
    <row r="41" spans="1:32" s="339" customFormat="1" ht="12.75" hidden="1" customHeight="1" thickBot="1" x14ac:dyDescent="0.4">
      <c r="A41" s="4386"/>
      <c r="B41" s="4361"/>
      <c r="C41" s="4389"/>
      <c r="D41" s="4362"/>
      <c r="E41" s="1697" t="s">
        <v>35</v>
      </c>
      <c r="F41" s="1698"/>
      <c r="G41" s="820"/>
      <c r="H41" s="821"/>
      <c r="I41" s="821"/>
      <c r="J41" s="1700"/>
      <c r="K41" s="819">
        <f>SUM(K37:K40)</f>
        <v>0</v>
      </c>
      <c r="L41" s="819">
        <f t="shared" ref="L41:AB41" si="3">SUM(L37:L40)</f>
        <v>0</v>
      </c>
      <c r="M41" s="819">
        <f t="shared" si="3"/>
        <v>0</v>
      </c>
      <c r="N41" s="819">
        <f t="shared" si="3"/>
        <v>0</v>
      </c>
      <c r="O41" s="819">
        <f t="shared" si="3"/>
        <v>0</v>
      </c>
      <c r="P41" s="819">
        <f t="shared" si="3"/>
        <v>0</v>
      </c>
      <c r="Q41" s="819">
        <f t="shared" si="3"/>
        <v>0</v>
      </c>
      <c r="R41" s="819">
        <f t="shared" si="3"/>
        <v>0</v>
      </c>
      <c r="S41" s="819">
        <f t="shared" si="3"/>
        <v>0</v>
      </c>
      <c r="T41" s="819">
        <f t="shared" si="3"/>
        <v>0</v>
      </c>
      <c r="U41" s="819">
        <f t="shared" si="3"/>
        <v>0</v>
      </c>
      <c r="V41" s="819">
        <f t="shared" si="3"/>
        <v>0</v>
      </c>
      <c r="W41" s="819">
        <f t="shared" si="3"/>
        <v>0</v>
      </c>
      <c r="X41" s="819">
        <f t="shared" si="3"/>
        <v>0</v>
      </c>
      <c r="Y41" s="819">
        <f t="shared" si="3"/>
        <v>0</v>
      </c>
      <c r="Z41" s="819">
        <f t="shared" si="3"/>
        <v>0</v>
      </c>
      <c r="AA41" s="819">
        <f t="shared" si="3"/>
        <v>0</v>
      </c>
      <c r="AB41" s="819">
        <f t="shared" si="3"/>
        <v>0</v>
      </c>
      <c r="AC41" s="1751">
        <f t="shared" si="0"/>
        <v>0</v>
      </c>
    </row>
    <row r="42" spans="1:32" s="339" customFormat="1" ht="14.25" customHeight="1" thickBot="1" x14ac:dyDescent="0.4">
      <c r="A42" s="4386"/>
      <c r="B42" s="4361"/>
      <c r="C42" s="4387"/>
      <c r="D42" s="4362"/>
      <c r="E42" s="2230" t="s">
        <v>152</v>
      </c>
      <c r="F42" s="2251"/>
      <c r="G42" s="2252"/>
      <c r="H42" s="2253"/>
      <c r="I42" s="2253"/>
      <c r="J42" s="2254"/>
      <c r="K42" s="2255">
        <f t="shared" ref="K42:AB42" si="4">K22+K36+K41</f>
        <v>44</v>
      </c>
      <c r="L42" s="2255">
        <f t="shared" si="4"/>
        <v>166</v>
      </c>
      <c r="M42" s="2255">
        <f t="shared" si="4"/>
        <v>0</v>
      </c>
      <c r="N42" s="2255">
        <f t="shared" si="4"/>
        <v>3</v>
      </c>
      <c r="O42" s="2255">
        <f t="shared" si="4"/>
        <v>1</v>
      </c>
      <c r="P42" s="2255">
        <f t="shared" si="4"/>
        <v>0</v>
      </c>
      <c r="Q42" s="2255">
        <f t="shared" si="4"/>
        <v>53</v>
      </c>
      <c r="R42" s="2255">
        <f t="shared" si="4"/>
        <v>0</v>
      </c>
      <c r="S42" s="2255">
        <f t="shared" si="4"/>
        <v>15</v>
      </c>
      <c r="T42" s="2255">
        <f t="shared" si="4"/>
        <v>0</v>
      </c>
      <c r="U42" s="2255">
        <f t="shared" si="4"/>
        <v>24</v>
      </c>
      <c r="V42" s="2255">
        <f t="shared" si="4"/>
        <v>0</v>
      </c>
      <c r="W42" s="2255">
        <f t="shared" si="4"/>
        <v>0</v>
      </c>
      <c r="X42" s="2255">
        <f t="shared" si="4"/>
        <v>0</v>
      </c>
      <c r="Y42" s="2255">
        <f t="shared" si="4"/>
        <v>0</v>
      </c>
      <c r="Z42" s="2255">
        <f t="shared" si="4"/>
        <v>0</v>
      </c>
      <c r="AA42" s="2255">
        <f t="shared" si="4"/>
        <v>0</v>
      </c>
      <c r="AB42" s="2255">
        <f t="shared" si="4"/>
        <v>0</v>
      </c>
      <c r="AC42" s="1751">
        <f t="shared" si="0"/>
        <v>306</v>
      </c>
    </row>
    <row r="43" spans="1:32" s="346" customFormat="1" ht="13.9" hidden="1" x14ac:dyDescent="0.4">
      <c r="A43" s="4391"/>
      <c r="B43" s="4391"/>
      <c r="C43" s="4391"/>
      <c r="D43" s="4391"/>
      <c r="E43" s="4391"/>
      <c r="F43" s="4391"/>
      <c r="G43" s="4391"/>
      <c r="H43" s="4391"/>
      <c r="I43" s="4391"/>
      <c r="J43" s="4391"/>
      <c r="K43" s="4391"/>
      <c r="L43" s="4391"/>
      <c r="M43" s="4391"/>
      <c r="N43" s="4391"/>
      <c r="O43" s="4391"/>
      <c r="P43" s="4391"/>
      <c r="Q43" s="4391"/>
      <c r="R43" s="4391"/>
      <c r="S43" s="4391"/>
      <c r="T43" s="4391"/>
      <c r="U43" s="4391"/>
      <c r="V43" s="4391"/>
      <c r="W43" s="4391"/>
      <c r="X43" s="4391"/>
      <c r="Y43" s="4391"/>
      <c r="Z43" s="4391"/>
      <c r="AA43" s="4391"/>
      <c r="AB43" s="4391"/>
      <c r="AC43" s="4391"/>
      <c r="AD43" s="345"/>
      <c r="AE43" s="345"/>
      <c r="AF43" s="345"/>
    </row>
    <row r="44" spans="1:32" s="346" customFormat="1" ht="12" hidden="1" customHeight="1" x14ac:dyDescent="0.4">
      <c r="A44" s="347"/>
      <c r="B44" s="347"/>
      <c r="C44" s="347"/>
      <c r="D44" s="347"/>
      <c r="E44" s="347"/>
      <c r="F44" s="347"/>
      <c r="G44" s="347"/>
      <c r="H44" s="347"/>
      <c r="I44" s="347"/>
      <c r="J44" s="347"/>
      <c r="K44" s="347"/>
      <c r="L44" s="347"/>
      <c r="M44" s="347"/>
      <c r="N44" s="347"/>
      <c r="O44" s="347"/>
      <c r="P44" s="347"/>
      <c r="Q44" s="347"/>
      <c r="R44" s="347"/>
      <c r="S44" s="2641"/>
      <c r="T44" s="2641"/>
      <c r="U44" s="2641"/>
      <c r="V44" s="2641"/>
      <c r="W44" s="2641"/>
      <c r="X44" s="2641"/>
      <c r="Y44" s="2641"/>
      <c r="Z44" s="2641"/>
      <c r="AA44" s="2641"/>
      <c r="AB44" s="2641"/>
      <c r="AC44" s="347"/>
      <c r="AD44" s="345"/>
      <c r="AE44" s="345"/>
      <c r="AF44" s="345"/>
    </row>
    <row r="45" spans="1:32" s="346" customFormat="1" ht="12" hidden="1" customHeight="1" x14ac:dyDescent="0.4">
      <c r="A45" s="347"/>
      <c r="B45" s="347"/>
      <c r="C45" s="347"/>
      <c r="D45" s="347"/>
      <c r="E45" s="347"/>
      <c r="F45" s="347"/>
      <c r="G45" s="347"/>
      <c r="H45" s="347"/>
      <c r="I45" s="347"/>
      <c r="J45" s="347"/>
      <c r="K45" s="347"/>
      <c r="L45" s="347"/>
      <c r="M45" s="347"/>
      <c r="N45" s="347"/>
      <c r="O45" s="347"/>
      <c r="P45" s="347"/>
      <c r="Q45" s="347"/>
      <c r="R45" s="2642"/>
      <c r="S45" s="2642"/>
      <c r="T45" s="2642"/>
      <c r="U45" s="2642"/>
      <c r="V45" s="2642"/>
      <c r="W45" s="348"/>
      <c r="X45" s="348"/>
      <c r="Y45" s="348"/>
      <c r="Z45" s="2642"/>
      <c r="AA45" s="2642"/>
      <c r="AB45" s="2642"/>
      <c r="AC45" s="347"/>
      <c r="AD45" s="345"/>
      <c r="AE45" s="345"/>
      <c r="AF45" s="345"/>
    </row>
    <row r="46" spans="1:32" s="346" customFormat="1" ht="12.75" hidden="1" customHeight="1" x14ac:dyDescent="0.4">
      <c r="A46" s="347"/>
      <c r="B46" s="347"/>
      <c r="C46" s="347"/>
      <c r="D46" s="347"/>
      <c r="E46" s="347"/>
      <c r="F46" s="347"/>
      <c r="G46" s="347"/>
      <c r="H46" s="347"/>
      <c r="I46" s="347"/>
      <c r="J46" s="347"/>
      <c r="K46" s="347"/>
      <c r="L46" s="347"/>
      <c r="M46" s="347"/>
      <c r="N46" s="347"/>
      <c r="O46" s="347"/>
      <c r="P46" s="347"/>
      <c r="Q46" s="347"/>
      <c r="R46" s="349"/>
      <c r="S46" s="349"/>
      <c r="T46" s="4347"/>
      <c r="U46" s="4347"/>
      <c r="V46" s="4347"/>
      <c r="W46" s="4347"/>
      <c r="X46" s="4347"/>
      <c r="Y46" s="4347"/>
      <c r="Z46" s="4347"/>
      <c r="AA46" s="1694"/>
      <c r="AB46" s="349"/>
      <c r="AC46" s="347"/>
      <c r="AD46" s="345"/>
      <c r="AE46" s="345"/>
      <c r="AF46" s="345"/>
    </row>
    <row r="47" spans="1:32" s="346" customFormat="1" ht="6.75" hidden="1" customHeight="1" x14ac:dyDescent="0.4">
      <c r="A47" s="347"/>
      <c r="B47" s="347"/>
      <c r="C47" s="347"/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7"/>
      <c r="P47" s="347"/>
      <c r="Q47" s="347"/>
      <c r="R47" s="349"/>
      <c r="S47" s="349"/>
      <c r="T47" s="349"/>
      <c r="U47" s="349"/>
      <c r="V47" s="349"/>
      <c r="W47" s="349"/>
      <c r="X47" s="349"/>
      <c r="Y47" s="349"/>
      <c r="Z47" s="349"/>
      <c r="AA47" s="349"/>
      <c r="AB47" s="349"/>
      <c r="AC47" s="347"/>
      <c r="AD47" s="345"/>
      <c r="AE47" s="345"/>
      <c r="AF47" s="345"/>
    </row>
    <row r="48" spans="1:32" s="346" customFormat="1" ht="12" hidden="1" customHeight="1" x14ac:dyDescent="0.4">
      <c r="A48" s="347"/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7"/>
      <c r="Q48" s="347"/>
      <c r="R48" s="4384"/>
      <c r="S48" s="4384"/>
      <c r="T48" s="4384"/>
      <c r="U48" s="4384"/>
      <c r="V48" s="4384"/>
      <c r="W48" s="4384"/>
      <c r="X48" s="4384"/>
      <c r="Y48" s="4384"/>
      <c r="Z48" s="4384"/>
      <c r="AA48" s="4384"/>
      <c r="AB48" s="4384"/>
      <c r="AC48" s="347"/>
      <c r="AD48" s="345"/>
      <c r="AE48" s="345"/>
      <c r="AF48" s="345"/>
    </row>
    <row r="49" spans="1:32" s="346" customFormat="1" ht="13.9" hidden="1" x14ac:dyDescent="0.4">
      <c r="A49" s="347"/>
      <c r="B49" s="347"/>
      <c r="C49" s="347"/>
      <c r="D49" s="347"/>
      <c r="E49" s="347"/>
      <c r="F49" s="347"/>
      <c r="G49" s="347"/>
      <c r="H49" s="347"/>
      <c r="I49" s="347"/>
      <c r="J49" s="347"/>
      <c r="K49" s="347"/>
      <c r="L49" s="347"/>
      <c r="M49" s="347"/>
      <c r="N49" s="347"/>
      <c r="O49" s="347"/>
      <c r="P49" s="347"/>
      <c r="Q49" s="347"/>
      <c r="R49" s="350"/>
      <c r="S49" s="350"/>
      <c r="T49" s="350"/>
      <c r="U49" s="350"/>
      <c r="V49" s="4346"/>
      <c r="W49" s="4346"/>
      <c r="X49" s="4346"/>
      <c r="Y49" s="4346"/>
      <c r="Z49" s="350"/>
      <c r="AA49" s="350"/>
      <c r="AB49" s="350"/>
      <c r="AC49" s="347"/>
      <c r="AD49" s="345"/>
      <c r="AE49" s="345"/>
      <c r="AF49" s="345"/>
    </row>
    <row r="50" spans="1:32" s="346" customFormat="1" ht="9" hidden="1" customHeight="1" x14ac:dyDescent="0.4">
      <c r="A50" s="347"/>
      <c r="B50" s="347"/>
      <c r="C50" s="347"/>
      <c r="D50" s="347"/>
      <c r="E50" s="347"/>
      <c r="F50" s="347"/>
      <c r="G50" s="347"/>
      <c r="H50" s="347"/>
      <c r="I50" s="347"/>
      <c r="J50" s="347"/>
      <c r="K50" s="347"/>
      <c r="L50" s="347"/>
      <c r="M50" s="347"/>
      <c r="N50" s="347"/>
      <c r="O50" s="347"/>
      <c r="P50" s="347"/>
      <c r="Q50" s="347"/>
      <c r="R50" s="350"/>
      <c r="S50" s="350"/>
      <c r="T50" s="350"/>
      <c r="U50" s="350"/>
      <c r="V50" s="350"/>
      <c r="W50" s="350"/>
      <c r="X50" s="350"/>
      <c r="Y50" s="350"/>
      <c r="Z50" s="350"/>
      <c r="AA50" s="350"/>
      <c r="AB50" s="350"/>
      <c r="AC50" s="347"/>
      <c r="AD50" s="345"/>
      <c r="AE50" s="345"/>
      <c r="AF50" s="345"/>
    </row>
    <row r="51" spans="1:32" s="346" customFormat="1" ht="13.9" hidden="1" x14ac:dyDescent="0.4">
      <c r="R51" s="351"/>
      <c r="S51" s="352"/>
      <c r="T51" s="352"/>
      <c r="U51" s="4347"/>
      <c r="V51" s="4347"/>
      <c r="W51" s="4347"/>
      <c r="X51" s="4347"/>
      <c r="Y51" s="4347"/>
      <c r="Z51" s="4347"/>
      <c r="AA51" s="348"/>
      <c r="AB51" s="351"/>
      <c r="AD51" s="345"/>
      <c r="AE51" s="345"/>
      <c r="AF51" s="345"/>
    </row>
    <row r="52" spans="1:32" s="340" customFormat="1" ht="13.5" hidden="1" customHeight="1" thickBot="1" x14ac:dyDescent="0.4">
      <c r="A52" s="353"/>
      <c r="B52" s="353"/>
      <c r="C52" s="353"/>
      <c r="D52" s="353"/>
      <c r="E52" s="353"/>
      <c r="F52" s="353"/>
      <c r="G52" s="353"/>
      <c r="H52" s="353"/>
      <c r="I52" s="353"/>
      <c r="J52" s="353"/>
      <c r="K52" s="353"/>
      <c r="L52" s="353"/>
      <c r="M52" s="353"/>
      <c r="N52" s="353"/>
      <c r="O52" s="353"/>
      <c r="P52" s="353"/>
      <c r="Q52" s="353"/>
      <c r="R52" s="353"/>
      <c r="S52" s="353"/>
      <c r="T52" s="353"/>
      <c r="U52" s="353"/>
      <c r="V52" s="353"/>
      <c r="W52" s="353"/>
      <c r="X52" s="353"/>
      <c r="Y52" s="353"/>
      <c r="Z52" s="353"/>
      <c r="AA52" s="353"/>
      <c r="AB52" s="353"/>
      <c r="AC52" s="353"/>
      <c r="AD52" s="339"/>
      <c r="AE52" s="339"/>
      <c r="AF52" s="339"/>
    </row>
    <row r="53" spans="1:32" ht="14.25" hidden="1" customHeight="1" thickBot="1" x14ac:dyDescent="0.5">
      <c r="A53" s="4365" t="s">
        <v>8</v>
      </c>
      <c r="B53" s="4366" t="s">
        <v>9</v>
      </c>
      <c r="C53" s="4366" t="s">
        <v>10</v>
      </c>
      <c r="D53" s="4367" t="s">
        <v>11</v>
      </c>
      <c r="E53" s="4368" t="s">
        <v>7</v>
      </c>
      <c r="F53" s="4369" t="s">
        <v>0</v>
      </c>
      <c r="G53" s="4370" t="s">
        <v>3</v>
      </c>
      <c r="H53" s="4370" t="s">
        <v>12</v>
      </c>
      <c r="I53" s="4369" t="s">
        <v>1</v>
      </c>
      <c r="J53" s="4371" t="s">
        <v>13</v>
      </c>
      <c r="K53" s="4372" t="s">
        <v>14</v>
      </c>
      <c r="L53" s="4372"/>
      <c r="M53" s="4372"/>
      <c r="N53" s="4372"/>
      <c r="O53" s="4372"/>
      <c r="P53" s="4372"/>
      <c r="Q53" s="4372"/>
      <c r="R53" s="4372"/>
      <c r="S53" s="4372"/>
      <c r="T53" s="4372"/>
      <c r="U53" s="4372"/>
      <c r="V53" s="4372"/>
      <c r="W53" s="4372"/>
      <c r="X53" s="4372"/>
      <c r="Y53" s="4372"/>
      <c r="Z53" s="4372"/>
      <c r="AA53" s="4372"/>
      <c r="AB53" s="4372"/>
      <c r="AC53" s="4373" t="s">
        <v>15</v>
      </c>
      <c r="AD53" s="333"/>
      <c r="AE53" s="333"/>
      <c r="AF53" s="333"/>
    </row>
    <row r="54" spans="1:32" s="338" customFormat="1" ht="116.25" hidden="1" customHeight="1" thickBot="1" x14ac:dyDescent="0.4">
      <c r="A54" s="4365"/>
      <c r="B54" s="4366"/>
      <c r="C54" s="4366"/>
      <c r="D54" s="4367"/>
      <c r="E54" s="4368"/>
      <c r="F54" s="4369"/>
      <c r="G54" s="4370"/>
      <c r="H54" s="4370"/>
      <c r="I54" s="4369"/>
      <c r="J54" s="4371"/>
      <c r="K54" s="354" t="s">
        <v>16</v>
      </c>
      <c r="L54" s="355" t="s">
        <v>17</v>
      </c>
      <c r="M54" s="355" t="s">
        <v>18</v>
      </c>
      <c r="N54" s="355" t="s">
        <v>19</v>
      </c>
      <c r="O54" s="355" t="s">
        <v>20</v>
      </c>
      <c r="P54" s="355" t="s">
        <v>21</v>
      </c>
      <c r="Q54" s="355" t="s">
        <v>153</v>
      </c>
      <c r="R54" s="355" t="s">
        <v>117</v>
      </c>
      <c r="S54" s="355" t="s">
        <v>23</v>
      </c>
      <c r="T54" s="355" t="s">
        <v>24</v>
      </c>
      <c r="U54" s="355" t="s">
        <v>25</v>
      </c>
      <c r="V54" s="355" t="s">
        <v>26</v>
      </c>
      <c r="W54" s="355" t="s">
        <v>27</v>
      </c>
      <c r="X54" s="355" t="s">
        <v>28</v>
      </c>
      <c r="Y54" s="355" t="s">
        <v>29</v>
      </c>
      <c r="Z54" s="355" t="s">
        <v>30</v>
      </c>
      <c r="AA54" s="355" t="s">
        <v>31</v>
      </c>
      <c r="AB54" s="355" t="s">
        <v>32</v>
      </c>
      <c r="AC54" s="4373"/>
      <c r="AD54" s="337"/>
      <c r="AE54" s="337"/>
      <c r="AF54" s="337"/>
    </row>
    <row r="55" spans="1:32" s="340" customFormat="1" ht="15" customHeight="1" thickBot="1" x14ac:dyDescent="0.4">
      <c r="A55" s="4396" t="s">
        <v>4</v>
      </c>
      <c r="B55" s="4396"/>
      <c r="C55" s="4396"/>
      <c r="D55" s="4396"/>
      <c r="E55" s="4396"/>
      <c r="F55" s="4396"/>
      <c r="G55" s="4396"/>
      <c r="H55" s="4396"/>
      <c r="I55" s="4396"/>
      <c r="J55" s="4396"/>
      <c r="K55" s="4396"/>
      <c r="L55" s="4396"/>
      <c r="M55" s="4396"/>
      <c r="N55" s="4396"/>
      <c r="O55" s="4396"/>
      <c r="P55" s="4396"/>
      <c r="Q55" s="4396"/>
      <c r="R55" s="4396"/>
      <c r="S55" s="4396"/>
      <c r="T55" s="4396"/>
      <c r="U55" s="4396"/>
      <c r="V55" s="4396"/>
      <c r="W55" s="4396"/>
      <c r="X55" s="4396"/>
      <c r="Y55" s="4396"/>
      <c r="Z55" s="4396"/>
      <c r="AA55" s="4396"/>
      <c r="AB55" s="4396"/>
      <c r="AC55" s="4396"/>
      <c r="AD55" s="339"/>
      <c r="AE55" s="339"/>
      <c r="AF55" s="339"/>
    </row>
    <row r="56" spans="1:32" s="1807" customFormat="1" ht="19.149999999999999" customHeight="1" thickBot="1" x14ac:dyDescent="0.5">
      <c r="A56" s="4397">
        <v>9</v>
      </c>
      <c r="B56" s="4353" t="s">
        <v>181</v>
      </c>
      <c r="C56" s="4353" t="s">
        <v>280</v>
      </c>
      <c r="D56" s="4398" t="s">
        <v>139</v>
      </c>
      <c r="E56" s="2772" t="s">
        <v>374</v>
      </c>
      <c r="F56" s="2773" t="s">
        <v>5</v>
      </c>
      <c r="G56" s="2774" t="s">
        <v>70</v>
      </c>
      <c r="H56" s="2774" t="s">
        <v>397</v>
      </c>
      <c r="I56" s="2773">
        <v>2</v>
      </c>
      <c r="J56" s="2775">
        <v>30</v>
      </c>
      <c r="K56" s="2776"/>
      <c r="L56" s="2777"/>
      <c r="M56" s="2773"/>
      <c r="N56" s="2778"/>
      <c r="O56" s="2778"/>
      <c r="P56" s="2773"/>
      <c r="Q56" s="2773"/>
      <c r="R56" s="2773"/>
      <c r="S56" s="2773"/>
      <c r="T56" s="2773">
        <v>40</v>
      </c>
      <c r="U56" s="2779"/>
      <c r="V56" s="2779"/>
      <c r="W56" s="2779"/>
      <c r="X56" s="2779"/>
      <c r="Y56" s="2780"/>
      <c r="Z56" s="2780"/>
      <c r="AA56" s="2780"/>
      <c r="AB56" s="797"/>
      <c r="AC56" s="1598">
        <f t="shared" ref="AC56:AC75" si="5">SUM(K56:AB56)</f>
        <v>40</v>
      </c>
      <c r="AD56" s="1806"/>
      <c r="AE56" s="1806"/>
      <c r="AF56" s="1806"/>
    </row>
    <row r="57" spans="1:32" s="366" customFormat="1" ht="16.5" customHeight="1" thickBot="1" x14ac:dyDescent="0.5">
      <c r="A57" s="4397"/>
      <c r="B57" s="4353"/>
      <c r="C57" s="4353"/>
      <c r="D57" s="4398"/>
      <c r="E57" s="1947" t="s">
        <v>157</v>
      </c>
      <c r="F57" s="316" t="s">
        <v>5</v>
      </c>
      <c r="G57" s="1981" t="s">
        <v>262</v>
      </c>
      <c r="H57" s="1981" t="s">
        <v>262</v>
      </c>
      <c r="I57" s="316">
        <v>2</v>
      </c>
      <c r="J57" s="1982">
        <v>13</v>
      </c>
      <c r="K57" s="1280">
        <v>20</v>
      </c>
      <c r="L57" s="795">
        <v>20</v>
      </c>
      <c r="M57" s="795"/>
      <c r="N57" s="795"/>
      <c r="O57" s="795"/>
      <c r="P57" s="795"/>
      <c r="Q57" s="795"/>
      <c r="R57" s="316"/>
      <c r="S57" s="316"/>
      <c r="T57" s="316"/>
      <c r="U57" s="316">
        <v>1</v>
      </c>
      <c r="V57" s="316"/>
      <c r="W57" s="316"/>
      <c r="X57" s="316"/>
      <c r="Y57" s="316"/>
      <c r="Z57" s="316"/>
      <c r="AA57" s="316"/>
      <c r="AB57" s="726"/>
      <c r="AC57" s="1598">
        <f t="shared" si="5"/>
        <v>41</v>
      </c>
    </row>
    <row r="58" spans="1:32" s="366" customFormat="1" ht="16.5" customHeight="1" thickBot="1" x14ac:dyDescent="0.5">
      <c r="A58" s="4397"/>
      <c r="B58" s="4353"/>
      <c r="C58" s="4353"/>
      <c r="D58" s="4398"/>
      <c r="E58" s="1950" t="s">
        <v>81</v>
      </c>
      <c r="F58" s="398" t="s">
        <v>5</v>
      </c>
      <c r="G58" s="403" t="s">
        <v>110</v>
      </c>
      <c r="H58" s="398" t="s">
        <v>70</v>
      </c>
      <c r="I58" s="398">
        <v>2</v>
      </c>
      <c r="J58" s="1951">
        <v>3</v>
      </c>
      <c r="K58" s="1835"/>
      <c r="L58" s="1832"/>
      <c r="M58" s="1832"/>
      <c r="N58" s="1832"/>
      <c r="O58" s="1832"/>
      <c r="P58" s="1832"/>
      <c r="Q58" s="1832"/>
      <c r="R58" s="1832"/>
      <c r="S58" s="1832"/>
      <c r="T58" s="1832"/>
      <c r="U58" s="1832"/>
      <c r="V58" s="1832"/>
      <c r="W58" s="1832">
        <v>9</v>
      </c>
      <c r="X58" s="316"/>
      <c r="Y58" s="316"/>
      <c r="Z58" s="316"/>
      <c r="AA58" s="316"/>
      <c r="AB58" s="726"/>
      <c r="AC58" s="1598">
        <f t="shared" si="5"/>
        <v>9</v>
      </c>
    </row>
    <row r="59" spans="1:32" s="366" customFormat="1" ht="16.5" hidden="1" customHeight="1" thickBot="1" x14ac:dyDescent="0.5">
      <c r="A59" s="4397"/>
      <c r="B59" s="4353"/>
      <c r="C59" s="4353"/>
      <c r="D59" s="4398"/>
      <c r="E59" s="1950"/>
      <c r="F59" s="398"/>
      <c r="G59" s="403"/>
      <c r="H59" s="398"/>
      <c r="I59" s="398"/>
      <c r="J59" s="1951"/>
      <c r="K59" s="2781"/>
      <c r="L59" s="316"/>
      <c r="M59" s="316"/>
      <c r="N59" s="316"/>
      <c r="O59" s="316"/>
      <c r="P59" s="316"/>
      <c r="Q59" s="316"/>
      <c r="R59" s="316"/>
      <c r="S59" s="316"/>
      <c r="T59" s="316"/>
      <c r="U59" s="316"/>
      <c r="V59" s="316"/>
      <c r="W59" s="316"/>
      <c r="X59" s="316"/>
      <c r="Y59" s="316"/>
      <c r="Z59" s="316"/>
      <c r="AA59" s="316"/>
      <c r="AB59" s="726"/>
      <c r="AC59" s="1598">
        <f t="shared" si="5"/>
        <v>0</v>
      </c>
    </row>
    <row r="60" spans="1:32" s="366" customFormat="1" ht="16.5" customHeight="1" thickBot="1" x14ac:dyDescent="0.5">
      <c r="A60" s="4397"/>
      <c r="B60" s="4353"/>
      <c r="C60" s="4353"/>
      <c r="D60" s="4398"/>
      <c r="E60" s="1947" t="s">
        <v>226</v>
      </c>
      <c r="F60" s="751" t="s">
        <v>5</v>
      </c>
      <c r="G60" s="751" t="s">
        <v>110</v>
      </c>
      <c r="H60" s="751" t="s">
        <v>94</v>
      </c>
      <c r="I60" s="751" t="s">
        <v>36</v>
      </c>
      <c r="J60" s="1948">
        <v>109</v>
      </c>
      <c r="K60" s="1886"/>
      <c r="L60" s="173">
        <v>48</v>
      </c>
      <c r="M60" s="172"/>
      <c r="N60" s="173"/>
      <c r="O60" s="173"/>
      <c r="P60" s="172"/>
      <c r="Q60" s="172"/>
      <c r="R60" s="172"/>
      <c r="S60" s="172"/>
      <c r="T60" s="172"/>
      <c r="U60" s="173">
        <v>5</v>
      </c>
      <c r="V60" s="316"/>
      <c r="W60" s="316"/>
      <c r="X60" s="316"/>
      <c r="Y60" s="316"/>
      <c r="Z60" s="316"/>
      <c r="AA60" s="316"/>
      <c r="AB60" s="726"/>
      <c r="AC60" s="1598">
        <f t="shared" si="5"/>
        <v>53</v>
      </c>
    </row>
    <row r="61" spans="1:32" s="366" customFormat="1" ht="14.45" customHeight="1" thickBot="1" x14ac:dyDescent="0.5">
      <c r="A61" s="4397"/>
      <c r="B61" s="4353"/>
      <c r="C61" s="4353"/>
      <c r="D61" s="4398"/>
      <c r="E61" s="1980" t="s">
        <v>76</v>
      </c>
      <c r="F61" s="316" t="s">
        <v>5</v>
      </c>
      <c r="G61" s="1981" t="s">
        <v>260</v>
      </c>
      <c r="H61" s="569" t="s">
        <v>361</v>
      </c>
      <c r="I61" s="316">
        <v>1</v>
      </c>
      <c r="J61" s="1982">
        <v>13</v>
      </c>
      <c r="K61" s="1280">
        <v>16</v>
      </c>
      <c r="L61" s="795">
        <v>16</v>
      </c>
      <c r="M61" s="795"/>
      <c r="N61" s="795">
        <v>3</v>
      </c>
      <c r="O61" s="795">
        <v>1</v>
      </c>
      <c r="P61" s="795"/>
      <c r="Q61" s="795"/>
      <c r="R61" s="316"/>
      <c r="S61" s="316"/>
      <c r="T61" s="316"/>
      <c r="U61" s="316">
        <v>1</v>
      </c>
      <c r="V61" s="316"/>
      <c r="W61" s="316"/>
      <c r="X61" s="316"/>
      <c r="Y61" s="316"/>
      <c r="Z61" s="316"/>
      <c r="AA61" s="316"/>
      <c r="AB61" s="726"/>
      <c r="AC61" s="1598">
        <f t="shared" si="5"/>
        <v>37</v>
      </c>
    </row>
    <row r="62" spans="1:32" s="366" customFormat="1" ht="15" hidden="1" customHeight="1" thickBot="1" x14ac:dyDescent="0.5">
      <c r="A62" s="4397"/>
      <c r="B62" s="4353"/>
      <c r="C62" s="4353"/>
      <c r="D62" s="4398"/>
      <c r="E62" s="1680"/>
      <c r="F62" s="76"/>
      <c r="G62" s="76"/>
      <c r="H62" s="76"/>
      <c r="I62" s="167"/>
      <c r="J62" s="659"/>
      <c r="K62" s="1280"/>
      <c r="L62" s="795"/>
      <c r="M62" s="795"/>
      <c r="N62" s="795"/>
      <c r="O62" s="795"/>
      <c r="P62" s="795"/>
      <c r="Q62" s="795"/>
      <c r="R62" s="316"/>
      <c r="S62" s="316"/>
      <c r="T62" s="316"/>
      <c r="U62" s="316"/>
      <c r="V62" s="316"/>
      <c r="W62" s="316"/>
      <c r="X62" s="316"/>
      <c r="Y62" s="316"/>
      <c r="Z62" s="316"/>
      <c r="AA62" s="316"/>
      <c r="AB62" s="726"/>
      <c r="AC62" s="1598">
        <f t="shared" si="5"/>
        <v>0</v>
      </c>
    </row>
    <row r="63" spans="1:32" s="366" customFormat="1" ht="15.6" hidden="1" customHeight="1" thickBot="1" x14ac:dyDescent="0.5">
      <c r="A63" s="4397"/>
      <c r="B63" s="4353"/>
      <c r="C63" s="4353"/>
      <c r="D63" s="4398"/>
      <c r="E63" s="918"/>
      <c r="F63" s="1724"/>
      <c r="G63" s="405"/>
      <c r="H63" s="953"/>
      <c r="I63" s="398"/>
      <c r="J63" s="1951"/>
      <c r="K63" s="1280"/>
      <c r="L63" s="795"/>
      <c r="M63" s="795"/>
      <c r="N63" s="795"/>
      <c r="O63" s="795"/>
      <c r="P63" s="795"/>
      <c r="Q63" s="795"/>
      <c r="R63" s="316"/>
      <c r="S63" s="316"/>
      <c r="T63" s="316"/>
      <c r="U63" s="316"/>
      <c r="V63" s="316"/>
      <c r="W63" s="316"/>
      <c r="X63" s="316"/>
      <c r="Y63" s="316"/>
      <c r="Z63" s="316"/>
      <c r="AA63" s="316"/>
      <c r="AB63" s="726"/>
      <c r="AC63" s="1598">
        <f t="shared" si="5"/>
        <v>0</v>
      </c>
    </row>
    <row r="64" spans="1:32" s="366" customFormat="1" ht="16.5" customHeight="1" thickBot="1" x14ac:dyDescent="0.5">
      <c r="A64" s="4397"/>
      <c r="B64" s="4353"/>
      <c r="C64" s="4353"/>
      <c r="D64" s="4398"/>
      <c r="E64" s="1680" t="s">
        <v>103</v>
      </c>
      <c r="F64" s="76" t="s">
        <v>5</v>
      </c>
      <c r="G64" s="76" t="s">
        <v>110</v>
      </c>
      <c r="H64" s="76" t="s">
        <v>94</v>
      </c>
      <c r="I64" s="167">
        <v>4</v>
      </c>
      <c r="J64" s="659">
        <v>2</v>
      </c>
      <c r="K64" s="166"/>
      <c r="L64" s="457"/>
      <c r="M64" s="795"/>
      <c r="N64" s="795"/>
      <c r="O64" s="795"/>
      <c r="P64" s="795"/>
      <c r="Q64" s="795">
        <v>6</v>
      </c>
      <c r="R64" s="316"/>
      <c r="S64" s="316"/>
      <c r="T64" s="316"/>
      <c r="U64" s="316"/>
      <c r="V64" s="316"/>
      <c r="W64" s="316"/>
      <c r="X64" s="316"/>
      <c r="Y64" s="316"/>
      <c r="Z64" s="316"/>
      <c r="AA64" s="316"/>
      <c r="AB64" s="726"/>
      <c r="AC64" s="1598">
        <f t="shared" si="5"/>
        <v>6</v>
      </c>
    </row>
    <row r="65" spans="1:32" s="385" customFormat="1" ht="14.25" customHeight="1" thickBot="1" x14ac:dyDescent="0.5">
      <c r="A65" s="4397"/>
      <c r="B65" s="4353"/>
      <c r="C65" s="4353"/>
      <c r="D65" s="4398"/>
      <c r="E65" s="1026" t="s">
        <v>115</v>
      </c>
      <c r="F65" s="1683" t="s">
        <v>5</v>
      </c>
      <c r="G65" s="994" t="s">
        <v>110</v>
      </c>
      <c r="H65" s="475" t="s">
        <v>94</v>
      </c>
      <c r="I65" s="949">
        <v>4</v>
      </c>
      <c r="J65" s="1985">
        <v>2</v>
      </c>
      <c r="K65" s="1986"/>
      <c r="L65" s="976"/>
      <c r="M65" s="976"/>
      <c r="N65" s="976"/>
      <c r="O65" s="976"/>
      <c r="P65" s="976"/>
      <c r="Q65" s="976"/>
      <c r="R65" s="976"/>
      <c r="S65" s="976">
        <v>4</v>
      </c>
      <c r="T65" s="976"/>
      <c r="U65" s="976"/>
      <c r="V65" s="976"/>
      <c r="W65" s="976"/>
      <c r="X65" s="1987"/>
      <c r="Y65" s="1988"/>
      <c r="Z65" s="1988"/>
      <c r="AA65" s="1988"/>
      <c r="AB65" s="1105"/>
      <c r="AC65" s="1598">
        <f t="shared" si="5"/>
        <v>4</v>
      </c>
    </row>
    <row r="66" spans="1:32" s="339" customFormat="1" ht="12.75" customHeight="1" thickBot="1" x14ac:dyDescent="0.45">
      <c r="A66" s="4397"/>
      <c r="B66" s="4353"/>
      <c r="C66" s="4353"/>
      <c r="D66" s="4398"/>
      <c r="E66" s="1989" t="s">
        <v>38</v>
      </c>
      <c r="F66" s="1990"/>
      <c r="G66" s="1991"/>
      <c r="H66" s="1992"/>
      <c r="I66" s="1992"/>
      <c r="J66" s="1993"/>
      <c r="K66" s="1994">
        <f t="shared" ref="K66:AB66" si="6">SUM(K56:K65)</f>
        <v>36</v>
      </c>
      <c r="L66" s="1994">
        <f t="shared" si="6"/>
        <v>84</v>
      </c>
      <c r="M66" s="1994">
        <f t="shared" si="6"/>
        <v>0</v>
      </c>
      <c r="N66" s="1994">
        <f t="shared" si="6"/>
        <v>3</v>
      </c>
      <c r="O66" s="1994">
        <f t="shared" si="6"/>
        <v>1</v>
      </c>
      <c r="P66" s="1994">
        <f t="shared" si="6"/>
        <v>0</v>
      </c>
      <c r="Q66" s="1994">
        <f t="shared" si="6"/>
        <v>6</v>
      </c>
      <c r="R66" s="1994">
        <f t="shared" si="6"/>
        <v>0</v>
      </c>
      <c r="S66" s="1994">
        <f t="shared" si="6"/>
        <v>4</v>
      </c>
      <c r="T66" s="1994">
        <f t="shared" si="6"/>
        <v>40</v>
      </c>
      <c r="U66" s="1994">
        <f t="shared" si="6"/>
        <v>7</v>
      </c>
      <c r="V66" s="1994">
        <f t="shared" si="6"/>
        <v>0</v>
      </c>
      <c r="W66" s="1994">
        <f t="shared" si="6"/>
        <v>9</v>
      </c>
      <c r="X66" s="1994">
        <f t="shared" si="6"/>
        <v>0</v>
      </c>
      <c r="Y66" s="1994">
        <f t="shared" si="6"/>
        <v>0</v>
      </c>
      <c r="Z66" s="1994">
        <f t="shared" si="6"/>
        <v>0</v>
      </c>
      <c r="AA66" s="1994">
        <f t="shared" si="6"/>
        <v>0</v>
      </c>
      <c r="AB66" s="1994">
        <f t="shared" si="6"/>
        <v>0</v>
      </c>
      <c r="AC66" s="1995">
        <f t="shared" ref="AC66:AC79" si="7">SUM(K66:AB66)</f>
        <v>190</v>
      </c>
    </row>
    <row r="67" spans="1:32" s="339" customFormat="1" ht="15.75" customHeight="1" thickBot="1" x14ac:dyDescent="0.5">
      <c r="A67" s="4397"/>
      <c r="B67" s="4353"/>
      <c r="C67" s="4353"/>
      <c r="D67" s="4398"/>
      <c r="E67" s="2565" t="s">
        <v>207</v>
      </c>
      <c r="F67" s="18" t="s">
        <v>6</v>
      </c>
      <c r="G67" s="18" t="s">
        <v>110</v>
      </c>
      <c r="H67" s="18" t="s">
        <v>70</v>
      </c>
      <c r="I67" s="18" t="s">
        <v>65</v>
      </c>
      <c r="J67" s="2065" t="s">
        <v>343</v>
      </c>
      <c r="K67" s="1996"/>
      <c r="L67" s="1997"/>
      <c r="M67" s="1997"/>
      <c r="N67" s="1997">
        <v>7</v>
      </c>
      <c r="O67" s="1997">
        <v>2</v>
      </c>
      <c r="P67" s="1746"/>
      <c r="Q67" s="1997"/>
      <c r="R67" s="1997"/>
      <c r="S67" s="1997"/>
      <c r="T67" s="1997"/>
      <c r="U67" s="1997">
        <v>6</v>
      </c>
      <c r="V67" s="1997"/>
      <c r="W67" s="1997"/>
      <c r="X67" s="1997"/>
      <c r="Y67" s="1997"/>
      <c r="Z67" s="1997"/>
      <c r="AA67" s="1997"/>
      <c r="AB67" s="1998"/>
      <c r="AC67" s="1598">
        <f t="shared" si="5"/>
        <v>15</v>
      </c>
    </row>
    <row r="68" spans="1:32" s="339" customFormat="1" ht="14.25" customHeight="1" thickBot="1" x14ac:dyDescent="0.5">
      <c r="A68" s="4397"/>
      <c r="B68" s="4353"/>
      <c r="C68" s="4353"/>
      <c r="D68" s="4398"/>
      <c r="E68" s="918" t="s">
        <v>207</v>
      </c>
      <c r="F68" s="76" t="s">
        <v>6</v>
      </c>
      <c r="G68" s="76" t="s">
        <v>110</v>
      </c>
      <c r="H68" s="76" t="s">
        <v>70</v>
      </c>
      <c r="I68" s="76" t="s">
        <v>73</v>
      </c>
      <c r="J68" s="152" t="s">
        <v>342</v>
      </c>
      <c r="K68" s="1252">
        <v>4</v>
      </c>
      <c r="L68" s="457">
        <v>8</v>
      </c>
      <c r="M68" s="171"/>
      <c r="N68" s="171"/>
      <c r="O68" s="171"/>
      <c r="P68" s="457"/>
      <c r="Q68" s="171"/>
      <c r="R68" s="171"/>
      <c r="S68" s="457"/>
      <c r="T68" s="146"/>
      <c r="U68" s="145">
        <v>6</v>
      </c>
      <c r="V68" s="146"/>
      <c r="W68" s="111"/>
      <c r="X68" s="434"/>
      <c r="Y68" s="434"/>
      <c r="Z68" s="434"/>
      <c r="AA68" s="434"/>
      <c r="AB68" s="440"/>
      <c r="AC68" s="1598">
        <f t="shared" si="5"/>
        <v>18</v>
      </c>
    </row>
    <row r="69" spans="1:32" s="339" customFormat="1" ht="14.25" customHeight="1" thickBot="1" x14ac:dyDescent="0.5">
      <c r="A69" s="4397"/>
      <c r="B69" s="4353"/>
      <c r="C69" s="4353"/>
      <c r="D69" s="4398"/>
      <c r="E69" s="1950" t="s">
        <v>81</v>
      </c>
      <c r="F69" s="398" t="s">
        <v>6</v>
      </c>
      <c r="G69" s="403" t="s">
        <v>110</v>
      </c>
      <c r="H69" s="398" t="s">
        <v>70</v>
      </c>
      <c r="I69" s="398">
        <v>2</v>
      </c>
      <c r="J69" s="641">
        <v>3</v>
      </c>
      <c r="K69" s="2178"/>
      <c r="L69" s="1845"/>
      <c r="M69" s="1845"/>
      <c r="N69" s="1845"/>
      <c r="O69" s="1845"/>
      <c r="P69" s="1845"/>
      <c r="Q69" s="1845"/>
      <c r="R69" s="1845"/>
      <c r="S69" s="1845"/>
      <c r="T69" s="1845"/>
      <c r="U69" s="1845"/>
      <c r="V69" s="1845"/>
      <c r="W69" s="1845">
        <v>9</v>
      </c>
      <c r="X69" s="434"/>
      <c r="Y69" s="434"/>
      <c r="Z69" s="434"/>
      <c r="AA69" s="434"/>
      <c r="AB69" s="440"/>
      <c r="AC69" s="1598">
        <f t="shared" si="5"/>
        <v>9</v>
      </c>
    </row>
    <row r="70" spans="1:32" s="339" customFormat="1" ht="14.25" customHeight="1" thickBot="1" x14ac:dyDescent="0.5">
      <c r="A70" s="4397"/>
      <c r="B70" s="4353"/>
      <c r="C70" s="4353"/>
      <c r="D70" s="4398"/>
      <c r="E70" s="1950" t="s">
        <v>81</v>
      </c>
      <c r="F70" s="398" t="s">
        <v>6</v>
      </c>
      <c r="G70" s="403" t="s">
        <v>110</v>
      </c>
      <c r="H70" s="398" t="s">
        <v>70</v>
      </c>
      <c r="I70" s="398">
        <v>3</v>
      </c>
      <c r="J70" s="641">
        <v>2</v>
      </c>
      <c r="K70" s="2788"/>
      <c r="L70" s="1979"/>
      <c r="M70" s="1979"/>
      <c r="N70" s="1979"/>
      <c r="O70" s="1979"/>
      <c r="P70" s="1979"/>
      <c r="Q70" s="1979"/>
      <c r="R70" s="1979"/>
      <c r="S70" s="1979"/>
      <c r="T70" s="1979"/>
      <c r="U70" s="1979"/>
      <c r="V70" s="1979"/>
      <c r="W70" s="1979">
        <v>6</v>
      </c>
      <c r="X70" s="434"/>
      <c r="Y70" s="434"/>
      <c r="Z70" s="434"/>
      <c r="AA70" s="434"/>
      <c r="AB70" s="440"/>
      <c r="AC70" s="1598">
        <f t="shared" si="5"/>
        <v>6</v>
      </c>
    </row>
    <row r="71" spans="1:32" s="339" customFormat="1" ht="14.25" customHeight="1" thickBot="1" x14ac:dyDescent="0.5">
      <c r="A71" s="4397"/>
      <c r="B71" s="4353"/>
      <c r="C71" s="4353"/>
      <c r="D71" s="4398"/>
      <c r="E71" s="1680" t="s">
        <v>103</v>
      </c>
      <c r="F71" s="76" t="s">
        <v>6</v>
      </c>
      <c r="G71" s="76" t="s">
        <v>110</v>
      </c>
      <c r="H71" s="76" t="s">
        <v>70</v>
      </c>
      <c r="I71" s="167">
        <v>4</v>
      </c>
      <c r="J71" s="1218">
        <v>1</v>
      </c>
      <c r="K71" s="1280"/>
      <c r="L71" s="795"/>
      <c r="M71" s="795"/>
      <c r="N71" s="795"/>
      <c r="O71" s="795"/>
      <c r="P71" s="795"/>
      <c r="Q71" s="795">
        <v>3</v>
      </c>
      <c r="R71" s="316"/>
      <c r="S71" s="316"/>
      <c r="T71" s="146"/>
      <c r="U71" s="145"/>
      <c r="V71" s="146"/>
      <c r="W71" s="111"/>
      <c r="X71" s="434"/>
      <c r="Y71" s="434"/>
      <c r="Z71" s="434"/>
      <c r="AA71" s="434"/>
      <c r="AB71" s="440"/>
      <c r="AC71" s="1598">
        <f t="shared" si="5"/>
        <v>3</v>
      </c>
    </row>
    <row r="72" spans="1:32" s="339" customFormat="1" ht="14.25" customHeight="1" thickBot="1" x14ac:dyDescent="0.5">
      <c r="A72" s="4397"/>
      <c r="B72" s="4353"/>
      <c r="C72" s="4353"/>
      <c r="D72" s="4398"/>
      <c r="E72" s="918" t="s">
        <v>115</v>
      </c>
      <c r="F72" s="1724" t="s">
        <v>6</v>
      </c>
      <c r="G72" s="405" t="s">
        <v>110</v>
      </c>
      <c r="H72" s="953" t="s">
        <v>70</v>
      </c>
      <c r="I72" s="398">
        <v>4</v>
      </c>
      <c r="J72" s="641">
        <v>1</v>
      </c>
      <c r="K72" s="1280"/>
      <c r="L72" s="795"/>
      <c r="M72" s="795"/>
      <c r="N72" s="795"/>
      <c r="O72" s="795"/>
      <c r="P72" s="795"/>
      <c r="Q72" s="795"/>
      <c r="R72" s="316"/>
      <c r="S72" s="316">
        <v>2</v>
      </c>
      <c r="T72" s="146"/>
      <c r="U72" s="145"/>
      <c r="V72" s="146"/>
      <c r="W72" s="111"/>
      <c r="X72" s="434"/>
      <c r="Y72" s="434"/>
      <c r="Z72" s="434"/>
      <c r="AA72" s="434"/>
      <c r="AB72" s="440"/>
      <c r="AC72" s="1598">
        <f t="shared" si="5"/>
        <v>2</v>
      </c>
    </row>
    <row r="73" spans="1:32" s="339" customFormat="1" ht="14.25" customHeight="1" thickBot="1" x14ac:dyDescent="0.5">
      <c r="A73" s="4397"/>
      <c r="B73" s="4353"/>
      <c r="C73" s="4353"/>
      <c r="D73" s="4398"/>
      <c r="E73" s="1704" t="s">
        <v>146</v>
      </c>
      <c r="F73" s="310" t="s">
        <v>6</v>
      </c>
      <c r="G73" s="405" t="s">
        <v>110</v>
      </c>
      <c r="H73" s="310" t="s">
        <v>70</v>
      </c>
      <c r="I73" s="1705" t="s">
        <v>332</v>
      </c>
      <c r="J73" s="1706">
        <v>70</v>
      </c>
      <c r="K73" s="1252"/>
      <c r="L73" s="457"/>
      <c r="M73" s="171"/>
      <c r="N73" s="171">
        <v>18</v>
      </c>
      <c r="O73" s="171">
        <v>2</v>
      </c>
      <c r="P73" s="457"/>
      <c r="Q73" s="171"/>
      <c r="R73" s="171"/>
      <c r="S73" s="457"/>
      <c r="T73" s="146"/>
      <c r="U73" s="145">
        <v>10</v>
      </c>
      <c r="V73" s="146"/>
      <c r="W73" s="111"/>
      <c r="X73" s="434"/>
      <c r="Y73" s="434"/>
      <c r="Z73" s="434"/>
      <c r="AA73" s="434"/>
      <c r="AB73" s="440"/>
      <c r="AC73" s="1598">
        <f t="shared" si="5"/>
        <v>30</v>
      </c>
    </row>
    <row r="74" spans="1:32" s="340" customFormat="1" ht="20.25" customHeight="1" thickBot="1" x14ac:dyDescent="0.5">
      <c r="A74" s="4397"/>
      <c r="B74" s="4353"/>
      <c r="C74" s="4353"/>
      <c r="D74" s="4398"/>
      <c r="E74" s="1849" t="s">
        <v>177</v>
      </c>
      <c r="F74" s="75" t="s">
        <v>6</v>
      </c>
      <c r="G74" s="75"/>
      <c r="H74" s="75" t="s">
        <v>235</v>
      </c>
      <c r="I74" s="75" t="s">
        <v>36</v>
      </c>
      <c r="J74" s="148" t="s">
        <v>93</v>
      </c>
      <c r="K74" s="2188"/>
      <c r="L74" s="147">
        <v>4</v>
      </c>
      <c r="M74" s="147"/>
      <c r="N74" s="147"/>
      <c r="O74" s="147"/>
      <c r="P74" s="147">
        <v>1</v>
      </c>
      <c r="Q74" s="147"/>
      <c r="R74" s="147"/>
      <c r="S74" s="147"/>
      <c r="T74" s="147"/>
      <c r="U74" s="2053">
        <v>1</v>
      </c>
      <c r="V74" s="2152"/>
      <c r="W74" s="2152"/>
      <c r="X74" s="475"/>
      <c r="Y74" s="2152"/>
      <c r="Z74" s="2152"/>
      <c r="AA74" s="2152"/>
      <c r="AB74" s="2153"/>
      <c r="AC74" s="1598">
        <f t="shared" si="5"/>
        <v>6</v>
      </c>
      <c r="AD74" s="339"/>
      <c r="AE74" s="339"/>
      <c r="AF74" s="339"/>
    </row>
    <row r="75" spans="1:32" s="361" customFormat="1" ht="15" customHeight="1" thickBot="1" x14ac:dyDescent="0.5">
      <c r="A75" s="4397"/>
      <c r="B75" s="4353"/>
      <c r="C75" s="4353"/>
      <c r="D75" s="4398"/>
      <c r="E75" s="2782" t="s">
        <v>34</v>
      </c>
      <c r="F75" s="1188"/>
      <c r="G75" s="2783"/>
      <c r="H75" s="1187"/>
      <c r="I75" s="2784"/>
      <c r="J75" s="2785"/>
      <c r="K75" s="2786">
        <f t="shared" ref="K75:AB75" si="8">SUM(K67:K74)</f>
        <v>4</v>
      </c>
      <c r="L75" s="2233">
        <f t="shared" si="8"/>
        <v>12</v>
      </c>
      <c r="M75" s="2233">
        <f t="shared" si="8"/>
        <v>0</v>
      </c>
      <c r="N75" s="2233">
        <f t="shared" si="8"/>
        <v>25</v>
      </c>
      <c r="O75" s="2233">
        <f t="shared" si="8"/>
        <v>4</v>
      </c>
      <c r="P75" s="2233">
        <f t="shared" si="8"/>
        <v>1</v>
      </c>
      <c r="Q75" s="2233">
        <f t="shared" si="8"/>
        <v>3</v>
      </c>
      <c r="R75" s="2233">
        <f t="shared" si="8"/>
        <v>0</v>
      </c>
      <c r="S75" s="2233">
        <f t="shared" si="8"/>
        <v>2</v>
      </c>
      <c r="T75" s="2233">
        <f t="shared" si="8"/>
        <v>0</v>
      </c>
      <c r="U75" s="2233">
        <f t="shared" si="8"/>
        <v>23</v>
      </c>
      <c r="V75" s="2233">
        <f t="shared" si="8"/>
        <v>0</v>
      </c>
      <c r="W75" s="2233">
        <f t="shared" si="8"/>
        <v>15</v>
      </c>
      <c r="X75" s="2233">
        <f t="shared" si="8"/>
        <v>0</v>
      </c>
      <c r="Y75" s="2233">
        <f t="shared" si="8"/>
        <v>0</v>
      </c>
      <c r="Z75" s="2233">
        <f t="shared" si="8"/>
        <v>0</v>
      </c>
      <c r="AA75" s="2233">
        <f t="shared" si="8"/>
        <v>0</v>
      </c>
      <c r="AB75" s="2787">
        <f t="shared" si="8"/>
        <v>0</v>
      </c>
      <c r="AC75" s="1598">
        <f t="shared" si="5"/>
        <v>89</v>
      </c>
      <c r="AD75" s="360"/>
      <c r="AE75" s="360"/>
      <c r="AF75" s="360"/>
    </row>
    <row r="76" spans="1:32" s="361" customFormat="1" ht="18" hidden="1" customHeight="1" thickBot="1" x14ac:dyDescent="0.45">
      <c r="A76" s="4397"/>
      <c r="B76" s="4353"/>
      <c r="C76" s="4353"/>
      <c r="D76" s="4399"/>
      <c r="E76" s="1073"/>
      <c r="F76" s="838"/>
      <c r="G76" s="839"/>
      <c r="H76" s="840"/>
      <c r="I76" s="840"/>
      <c r="J76" s="841"/>
      <c r="K76" s="942"/>
      <c r="L76" s="843"/>
      <c r="M76" s="843"/>
      <c r="N76" s="843"/>
      <c r="O76" s="843"/>
      <c r="P76" s="843"/>
      <c r="Q76" s="843"/>
      <c r="R76" s="843"/>
      <c r="S76" s="843"/>
      <c r="T76" s="843"/>
      <c r="U76" s="843"/>
      <c r="V76" s="843"/>
      <c r="W76" s="843"/>
      <c r="X76" s="843"/>
      <c r="Y76" s="844"/>
      <c r="Z76" s="844"/>
      <c r="AA76" s="844"/>
      <c r="AB76" s="844"/>
      <c r="AC76" s="1261">
        <f t="shared" si="7"/>
        <v>0</v>
      </c>
      <c r="AD76" s="360"/>
      <c r="AE76" s="360"/>
      <c r="AF76" s="360"/>
    </row>
    <row r="77" spans="1:32" s="361" customFormat="1" ht="18" hidden="1" customHeight="1" thickBot="1" x14ac:dyDescent="0.45">
      <c r="A77" s="4397"/>
      <c r="B77" s="4353"/>
      <c r="C77" s="4353"/>
      <c r="D77" s="4398"/>
      <c r="E77" s="1262" t="s">
        <v>182</v>
      </c>
      <c r="F77" s="1263"/>
      <c r="G77" s="1264"/>
      <c r="H77" s="462"/>
      <c r="I77" s="1265"/>
      <c r="J77" s="1266"/>
      <c r="K77" s="1267">
        <f>K76</f>
        <v>0</v>
      </c>
      <c r="L77" s="1267">
        <f t="shared" ref="L77:AB77" si="9">L76</f>
        <v>0</v>
      </c>
      <c r="M77" s="1267">
        <f t="shared" si="9"/>
        <v>0</v>
      </c>
      <c r="N77" s="1267">
        <f t="shared" si="9"/>
        <v>0</v>
      </c>
      <c r="O77" s="1267">
        <f t="shared" si="9"/>
        <v>0</v>
      </c>
      <c r="P77" s="1267">
        <f t="shared" si="9"/>
        <v>0</v>
      </c>
      <c r="Q77" s="1267">
        <f t="shared" si="9"/>
        <v>0</v>
      </c>
      <c r="R77" s="1267">
        <f t="shared" si="9"/>
        <v>0</v>
      </c>
      <c r="S77" s="1267">
        <f t="shared" si="9"/>
        <v>0</v>
      </c>
      <c r="T77" s="1267">
        <f t="shared" si="9"/>
        <v>0</v>
      </c>
      <c r="U77" s="1267">
        <f t="shared" si="9"/>
        <v>0</v>
      </c>
      <c r="V77" s="1267">
        <f t="shared" si="9"/>
        <v>0</v>
      </c>
      <c r="W77" s="1267">
        <f t="shared" si="9"/>
        <v>0</v>
      </c>
      <c r="X77" s="1267">
        <f t="shared" si="9"/>
        <v>0</v>
      </c>
      <c r="Y77" s="1267">
        <f t="shared" si="9"/>
        <v>0</v>
      </c>
      <c r="Z77" s="1267">
        <f t="shared" si="9"/>
        <v>0</v>
      </c>
      <c r="AA77" s="1267">
        <f t="shared" si="9"/>
        <v>0</v>
      </c>
      <c r="AB77" s="1267">
        <f t="shared" si="9"/>
        <v>0</v>
      </c>
      <c r="AC77" s="2768">
        <f t="shared" si="7"/>
        <v>0</v>
      </c>
      <c r="AD77" s="360"/>
      <c r="AE77" s="360"/>
      <c r="AF77" s="360"/>
    </row>
    <row r="78" spans="1:32" s="359" customFormat="1" ht="15" customHeight="1" thickBot="1" x14ac:dyDescent="0.45">
      <c r="A78" s="4397"/>
      <c r="B78" s="4353"/>
      <c r="C78" s="4353"/>
      <c r="D78" s="4399"/>
      <c r="E78" s="1268" t="s">
        <v>39</v>
      </c>
      <c r="F78" s="1269"/>
      <c r="G78" s="1270"/>
      <c r="H78" s="1271"/>
      <c r="I78" s="1272"/>
      <c r="J78" s="1273"/>
      <c r="K78" s="1274">
        <f t="shared" ref="K78:AB78" si="10">K66+K75+K77</f>
        <v>40</v>
      </c>
      <c r="L78" s="1274">
        <f t="shared" si="10"/>
        <v>96</v>
      </c>
      <c r="M78" s="1274">
        <f t="shared" si="10"/>
        <v>0</v>
      </c>
      <c r="N78" s="1274">
        <f t="shared" si="10"/>
        <v>28</v>
      </c>
      <c r="O78" s="1274">
        <f t="shared" si="10"/>
        <v>5</v>
      </c>
      <c r="P78" s="1274">
        <f t="shared" si="10"/>
        <v>1</v>
      </c>
      <c r="Q78" s="1274">
        <f t="shared" si="10"/>
        <v>9</v>
      </c>
      <c r="R78" s="1274">
        <f t="shared" si="10"/>
        <v>0</v>
      </c>
      <c r="S78" s="1274">
        <f t="shared" si="10"/>
        <v>6</v>
      </c>
      <c r="T78" s="1274">
        <f t="shared" si="10"/>
        <v>40</v>
      </c>
      <c r="U78" s="1274">
        <f t="shared" si="10"/>
        <v>30</v>
      </c>
      <c r="V78" s="1274">
        <f t="shared" si="10"/>
        <v>0</v>
      </c>
      <c r="W78" s="1274">
        <f t="shared" si="10"/>
        <v>24</v>
      </c>
      <c r="X78" s="1274">
        <f t="shared" si="10"/>
        <v>0</v>
      </c>
      <c r="Y78" s="1274">
        <f t="shared" si="10"/>
        <v>0</v>
      </c>
      <c r="Z78" s="1274">
        <f t="shared" si="10"/>
        <v>0</v>
      </c>
      <c r="AA78" s="1274">
        <f t="shared" si="10"/>
        <v>0</v>
      </c>
      <c r="AB78" s="1274">
        <f t="shared" si="10"/>
        <v>0</v>
      </c>
      <c r="AC78" s="2769">
        <f t="shared" si="7"/>
        <v>279</v>
      </c>
    </row>
    <row r="79" spans="1:32" s="359" customFormat="1" ht="15" customHeight="1" thickBot="1" x14ac:dyDescent="0.4">
      <c r="A79" s="4397"/>
      <c r="B79" s="4353"/>
      <c r="C79" s="4353"/>
      <c r="D79" s="4398"/>
      <c r="E79" s="1275" t="s">
        <v>40</v>
      </c>
      <c r="F79" s="1276"/>
      <c r="G79" s="489"/>
      <c r="H79" s="660"/>
      <c r="I79" s="660"/>
      <c r="J79" s="1277"/>
      <c r="K79" s="1278">
        <f t="shared" ref="K79:AB79" si="11">K42+K78</f>
        <v>84</v>
      </c>
      <c r="L79" s="1278">
        <f t="shared" si="11"/>
        <v>262</v>
      </c>
      <c r="M79" s="1278">
        <f t="shared" si="11"/>
        <v>0</v>
      </c>
      <c r="N79" s="1278">
        <f t="shared" si="11"/>
        <v>31</v>
      </c>
      <c r="O79" s="1278">
        <f t="shared" si="11"/>
        <v>6</v>
      </c>
      <c r="P79" s="1278">
        <f t="shared" si="11"/>
        <v>1</v>
      </c>
      <c r="Q79" s="1278">
        <f t="shared" si="11"/>
        <v>62</v>
      </c>
      <c r="R79" s="1278">
        <f t="shared" si="11"/>
        <v>0</v>
      </c>
      <c r="S79" s="1278">
        <f t="shared" si="11"/>
        <v>21</v>
      </c>
      <c r="T79" s="1278">
        <f t="shared" si="11"/>
        <v>40</v>
      </c>
      <c r="U79" s="1278">
        <f t="shared" si="11"/>
        <v>54</v>
      </c>
      <c r="V79" s="1278">
        <f t="shared" si="11"/>
        <v>0</v>
      </c>
      <c r="W79" s="1278">
        <f t="shared" si="11"/>
        <v>24</v>
      </c>
      <c r="X79" s="1278">
        <f t="shared" si="11"/>
        <v>0</v>
      </c>
      <c r="Y79" s="1278">
        <f t="shared" si="11"/>
        <v>0</v>
      </c>
      <c r="Z79" s="1278">
        <f t="shared" si="11"/>
        <v>0</v>
      </c>
      <c r="AA79" s="1278">
        <f t="shared" si="11"/>
        <v>0</v>
      </c>
      <c r="AB79" s="1278">
        <f t="shared" si="11"/>
        <v>0</v>
      </c>
      <c r="AC79" s="2770">
        <f t="shared" si="7"/>
        <v>585</v>
      </c>
    </row>
    <row r="80" spans="1:32" s="361" customFormat="1" ht="32.25" hidden="1" customHeight="1" x14ac:dyDescent="0.45">
      <c r="A80" s="4397"/>
      <c r="B80" s="4353"/>
      <c r="C80" s="4353"/>
      <c r="D80" s="4399"/>
      <c r="E80" s="543"/>
      <c r="F80" s="529"/>
      <c r="G80" s="530"/>
      <c r="H80" s="529"/>
      <c r="I80" s="531"/>
      <c r="J80" s="531"/>
      <c r="K80" s="532"/>
      <c r="L80" s="532"/>
      <c r="M80" s="532"/>
      <c r="N80" s="532"/>
      <c r="O80" s="532"/>
      <c r="P80" s="532"/>
      <c r="Q80" s="532"/>
      <c r="R80" s="532"/>
      <c r="S80" s="532"/>
      <c r="T80" s="532"/>
      <c r="U80" s="532"/>
      <c r="V80" s="533"/>
      <c r="W80" s="533"/>
      <c r="X80" s="534"/>
      <c r="Y80" s="533"/>
      <c r="Z80" s="533"/>
      <c r="AA80" s="533"/>
      <c r="AB80" s="533"/>
      <c r="AC80" s="533"/>
      <c r="AD80" s="360"/>
      <c r="AE80" s="360"/>
      <c r="AF80" s="360"/>
    </row>
    <row r="81" spans="1:32" s="340" customFormat="1" ht="0.75" hidden="1" customHeight="1" thickBot="1" x14ac:dyDescent="0.5">
      <c r="A81" s="4397"/>
      <c r="B81" s="4353"/>
      <c r="C81" s="4353"/>
      <c r="D81" s="4399"/>
      <c r="E81" s="520"/>
      <c r="F81" s="398"/>
      <c r="G81" s="403"/>
      <c r="H81" s="442"/>
      <c r="I81" s="398"/>
      <c r="J81" s="398"/>
      <c r="K81" s="400"/>
      <c r="L81" s="400"/>
      <c r="M81" s="400"/>
      <c r="N81" s="400"/>
      <c r="O81" s="400"/>
      <c r="P81" s="400"/>
      <c r="Q81" s="400"/>
      <c r="R81" s="400"/>
      <c r="S81" s="400"/>
      <c r="T81" s="400"/>
      <c r="U81" s="400"/>
      <c r="V81" s="400"/>
      <c r="W81" s="400"/>
      <c r="X81" s="401"/>
      <c r="Y81" s="521"/>
      <c r="Z81" s="521"/>
      <c r="AA81" s="521"/>
      <c r="AB81" s="521"/>
      <c r="AC81" s="402"/>
      <c r="AD81" s="339"/>
      <c r="AE81" s="339"/>
      <c r="AF81" s="339"/>
    </row>
    <row r="82" spans="1:32" s="340" customFormat="1" ht="0.75" hidden="1" customHeight="1" thickBot="1" x14ac:dyDescent="0.5">
      <c r="A82" s="4397"/>
      <c r="B82" s="4353"/>
      <c r="C82" s="4353"/>
      <c r="D82" s="4399"/>
      <c r="E82" s="522"/>
      <c r="F82" s="523"/>
      <c r="G82" s="523"/>
      <c r="H82" s="523"/>
      <c r="I82" s="523"/>
      <c r="J82" s="523"/>
      <c r="K82" s="521"/>
      <c r="L82" s="521"/>
      <c r="M82" s="521"/>
      <c r="N82" s="521"/>
      <c r="O82" s="521"/>
      <c r="P82" s="521"/>
      <c r="Q82" s="521"/>
      <c r="R82" s="521"/>
      <c r="S82" s="521"/>
      <c r="T82" s="521"/>
      <c r="U82" s="521"/>
      <c r="V82" s="521"/>
      <c r="W82" s="521"/>
      <c r="X82" s="521"/>
      <c r="Y82" s="521"/>
      <c r="Z82" s="521"/>
      <c r="AA82" s="521"/>
      <c r="AB82" s="521"/>
      <c r="AC82" s="521"/>
      <c r="AD82" s="339"/>
      <c r="AE82" s="339"/>
      <c r="AF82" s="339"/>
    </row>
    <row r="83" spans="1:32" s="340" customFormat="1" ht="0.75" hidden="1" customHeight="1" thickBot="1" x14ac:dyDescent="0.5">
      <c r="A83" s="4397"/>
      <c r="B83" s="4353"/>
      <c r="C83" s="4353"/>
      <c r="D83" s="4399"/>
      <c r="E83" s="524"/>
      <c r="F83" s="523"/>
      <c r="G83" s="523"/>
      <c r="H83" s="523"/>
      <c r="I83" s="523"/>
      <c r="J83" s="525"/>
      <c r="K83" s="521">
        <v>0</v>
      </c>
      <c r="L83" s="521">
        <v>0</v>
      </c>
      <c r="M83" s="521" t="e">
        <f>M75+#REF!+M82</f>
        <v>#REF!</v>
      </c>
      <c r="N83" s="521" t="e">
        <f>N75+#REF!+N82</f>
        <v>#REF!</v>
      </c>
      <c r="O83" s="521" t="e">
        <f>O75+#REF!+O82</f>
        <v>#REF!</v>
      </c>
      <c r="P83" s="521">
        <v>0</v>
      </c>
      <c r="Q83" s="521" t="e">
        <f>Q75+#REF!+Q82</f>
        <v>#REF!</v>
      </c>
      <c r="R83" s="521" t="e">
        <f>R75+#REF!+R82</f>
        <v>#REF!</v>
      </c>
      <c r="S83" s="521" t="e">
        <f>S75+#REF!+S82</f>
        <v>#REF!</v>
      </c>
      <c r="T83" s="521" t="e">
        <f>T75+#REF!+T82</f>
        <v>#REF!</v>
      </c>
      <c r="U83" s="521" t="e">
        <f>U75+#REF!+U82</f>
        <v>#REF!</v>
      </c>
      <c r="V83" s="521" t="e">
        <f>V75+#REF!+V82</f>
        <v>#REF!</v>
      </c>
      <c r="W83" s="521" t="e">
        <f>W75+#REF!+W82</f>
        <v>#REF!</v>
      </c>
      <c r="X83" s="521" t="e">
        <f>X75+#REF!+X82</f>
        <v>#REF!</v>
      </c>
      <c r="Y83" s="521" t="e">
        <f>Y75+#REF!+Y82</f>
        <v>#REF!</v>
      </c>
      <c r="Z83" s="521" t="e">
        <f>Z75+#REF!+Z82</f>
        <v>#REF!</v>
      </c>
      <c r="AA83" s="521" t="e">
        <f>AA75+#REF!+AA82</f>
        <v>#REF!</v>
      </c>
      <c r="AB83" s="521" t="e">
        <f>AB75+#REF!+AB82</f>
        <v>#REF!</v>
      </c>
      <c r="AC83" s="521">
        <v>0</v>
      </c>
      <c r="AD83" s="339"/>
      <c r="AE83" s="339"/>
      <c r="AF83" s="339"/>
    </row>
    <row r="84" spans="1:32" s="340" customFormat="1" ht="5.25" hidden="1" customHeight="1" thickBot="1" x14ac:dyDescent="0.5">
      <c r="A84" s="4397"/>
      <c r="B84" s="4353"/>
      <c r="C84" s="4353"/>
      <c r="D84" s="4399"/>
      <c r="E84" s="526"/>
      <c r="F84" s="527"/>
      <c r="G84" s="527"/>
      <c r="H84" s="527"/>
      <c r="I84" s="442"/>
      <c r="J84" s="442"/>
      <c r="K84" s="521" t="e">
        <f>#REF!+K83</f>
        <v>#REF!</v>
      </c>
      <c r="L84" s="521" t="e">
        <f>#REF!+L83</f>
        <v>#REF!</v>
      </c>
      <c r="M84" s="521" t="e">
        <f>#REF!+M83</f>
        <v>#REF!</v>
      </c>
      <c r="N84" s="521" t="e">
        <f>#REF!+N83</f>
        <v>#REF!</v>
      </c>
      <c r="O84" s="521" t="e">
        <f>#REF!+O83</f>
        <v>#REF!</v>
      </c>
      <c r="P84" s="521">
        <v>0</v>
      </c>
      <c r="Q84" s="521" t="e">
        <f>#REF!+Q83</f>
        <v>#REF!</v>
      </c>
      <c r="R84" s="521" t="e">
        <f>#REF!+R83</f>
        <v>#REF!</v>
      </c>
      <c r="S84" s="521" t="e">
        <f>#REF!+S83</f>
        <v>#REF!</v>
      </c>
      <c r="T84" s="521" t="e">
        <f>#REF!+T83</f>
        <v>#REF!</v>
      </c>
      <c r="U84" s="521" t="e">
        <f>#REF!+U83</f>
        <v>#REF!</v>
      </c>
      <c r="V84" s="521" t="e">
        <f>#REF!+V83</f>
        <v>#REF!</v>
      </c>
      <c r="W84" s="521" t="e">
        <f>#REF!+W83</f>
        <v>#REF!</v>
      </c>
      <c r="X84" s="521" t="e">
        <f>#REF!+X83</f>
        <v>#REF!</v>
      </c>
      <c r="Y84" s="521" t="e">
        <f>#REF!+Y83</f>
        <v>#REF!</v>
      </c>
      <c r="Z84" s="521" t="e">
        <f>#REF!+Z83</f>
        <v>#REF!</v>
      </c>
      <c r="AA84" s="521" t="e">
        <f>#REF!+AA83</f>
        <v>#REF!</v>
      </c>
      <c r="AB84" s="521" t="e">
        <f>#REF!+AB83</f>
        <v>#REF!</v>
      </c>
      <c r="AC84" s="521">
        <v>0</v>
      </c>
      <c r="AD84" s="339"/>
      <c r="AE84" s="339"/>
      <c r="AF84" s="339"/>
    </row>
    <row r="85" spans="1:32" s="346" customFormat="1" ht="14.25" customHeight="1" x14ac:dyDescent="0.4">
      <c r="A85" s="3993" t="s">
        <v>443</v>
      </c>
      <c r="B85" s="3993"/>
      <c r="C85" s="3993"/>
      <c r="D85" s="3993"/>
      <c r="E85" s="3993"/>
      <c r="F85" s="3993"/>
      <c r="G85" s="3993"/>
      <c r="H85" s="3993"/>
      <c r="I85" s="3993"/>
      <c r="J85" s="3993"/>
      <c r="K85" s="3993"/>
      <c r="L85" s="3993"/>
      <c r="M85" s="3993"/>
      <c r="N85" s="3993"/>
      <c r="O85" s="3993"/>
      <c r="P85" s="3993"/>
      <c r="Q85" s="3993"/>
      <c r="R85" s="3993"/>
      <c r="S85" s="3993"/>
      <c r="T85" s="3993"/>
      <c r="U85" s="3993"/>
      <c r="V85" s="3993"/>
      <c r="W85" s="3993"/>
      <c r="X85" s="3993"/>
      <c r="Y85" s="3993"/>
      <c r="Z85" s="3993"/>
      <c r="AA85" s="3993"/>
      <c r="AB85" s="3993"/>
      <c r="AC85" s="3993"/>
      <c r="AD85" s="345"/>
      <c r="AE85" s="345"/>
      <c r="AF85" s="345"/>
    </row>
    <row r="86" spans="1:32" s="346" customFormat="1" ht="13.9" x14ac:dyDescent="0.4">
      <c r="A86" s="27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7" t="s">
        <v>201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27"/>
      <c r="AD86" s="345"/>
      <c r="AE86" s="345"/>
      <c r="AF86" s="345"/>
    </row>
    <row r="87" spans="1:32" s="346" customFormat="1" ht="13.9" hidden="1" x14ac:dyDescent="0.4">
      <c r="A87" s="27"/>
      <c r="B87" s="29"/>
      <c r="C87" s="29"/>
      <c r="D87" s="294"/>
      <c r="E87" s="29"/>
      <c r="F87" s="29"/>
      <c r="G87" s="29"/>
      <c r="H87" s="29"/>
      <c r="I87" s="29"/>
      <c r="J87" s="29"/>
      <c r="K87" s="29"/>
      <c r="L87" s="31"/>
      <c r="M87" s="31"/>
      <c r="N87" s="31"/>
      <c r="O87" s="31"/>
      <c r="P87" s="31"/>
      <c r="Q87" s="79"/>
      <c r="R87" s="79"/>
      <c r="S87" s="79"/>
      <c r="T87" s="31"/>
      <c r="U87" s="31"/>
      <c r="V87" s="31"/>
      <c r="W87" s="27"/>
      <c r="AD87" s="345"/>
      <c r="AE87" s="345"/>
      <c r="AF87" s="345"/>
    </row>
    <row r="88" spans="1:32" s="346" customFormat="1" ht="27" customHeight="1" x14ac:dyDescent="0.4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160" t="s">
        <v>188</v>
      </c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80"/>
      <c r="AD88" s="345"/>
      <c r="AE88" s="345"/>
      <c r="AF88" s="345"/>
    </row>
    <row r="89" spans="1:32" s="346" customFormat="1" ht="13.9" hidden="1" x14ac:dyDescent="0.4">
      <c r="A89" s="347"/>
      <c r="B89" s="347"/>
      <c r="C89" s="347"/>
      <c r="D89" s="347"/>
      <c r="E89" s="347"/>
      <c r="F89" s="347"/>
      <c r="G89" s="347"/>
      <c r="H89" s="347"/>
      <c r="I89" s="347"/>
      <c r="J89" s="347"/>
      <c r="K89" s="347"/>
      <c r="L89" s="347"/>
      <c r="M89" s="347"/>
      <c r="N89" s="347"/>
      <c r="O89" s="347"/>
      <c r="P89" s="347"/>
      <c r="Q89" s="347"/>
      <c r="R89" s="349"/>
      <c r="S89" s="349"/>
      <c r="T89" s="349"/>
      <c r="U89" s="349"/>
      <c r="V89" s="349"/>
      <c r="W89" s="349"/>
      <c r="X89" s="349"/>
      <c r="Y89" s="349"/>
      <c r="Z89" s="349"/>
      <c r="AA89" s="349"/>
      <c r="AB89" s="349"/>
      <c r="AC89" s="347"/>
      <c r="AD89" s="345"/>
      <c r="AE89" s="345"/>
      <c r="AF89" s="345"/>
    </row>
    <row r="90" spans="1:32" s="346" customFormat="1" ht="13.9" x14ac:dyDescent="0.4">
      <c r="A90" s="347"/>
      <c r="B90" s="347"/>
      <c r="C90" s="347"/>
      <c r="D90" s="347"/>
      <c r="E90" s="347"/>
      <c r="F90" s="347"/>
      <c r="G90" s="347"/>
      <c r="H90" s="347"/>
      <c r="I90" s="347"/>
      <c r="J90" s="347"/>
      <c r="K90" s="347"/>
      <c r="L90" s="347"/>
      <c r="M90" s="347"/>
      <c r="N90" s="347"/>
      <c r="O90" s="347"/>
      <c r="P90" s="347"/>
      <c r="Q90" s="347"/>
      <c r="R90" s="4263"/>
      <c r="S90" s="4263"/>
      <c r="T90" s="4263"/>
      <c r="U90" s="4263"/>
      <c r="V90" s="4263"/>
      <c r="W90" s="4263"/>
      <c r="X90" s="4263"/>
      <c r="Y90" s="4263"/>
      <c r="Z90" s="4263"/>
      <c r="AA90" s="4263"/>
      <c r="AB90" s="4263"/>
      <c r="AC90" s="347"/>
      <c r="AD90" s="345"/>
      <c r="AE90" s="345"/>
      <c r="AF90" s="345"/>
    </row>
    <row r="91" spans="1:32" s="346" customFormat="1" ht="13.9" x14ac:dyDescent="0.4">
      <c r="A91" s="347"/>
      <c r="B91" s="347"/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7"/>
      <c r="R91" s="350"/>
      <c r="S91" s="350"/>
      <c r="T91" s="350"/>
      <c r="U91" s="350"/>
      <c r="V91" s="4346"/>
      <c r="W91" s="4346"/>
      <c r="X91" s="4346"/>
      <c r="Y91" s="4346"/>
      <c r="Z91" s="350"/>
      <c r="AA91" s="350"/>
      <c r="AB91" s="350"/>
      <c r="AC91" s="347"/>
      <c r="AD91" s="345"/>
      <c r="AE91" s="345"/>
      <c r="AF91" s="345"/>
    </row>
    <row r="92" spans="1:32" s="346" customFormat="1" ht="13.9" x14ac:dyDescent="0.4">
      <c r="A92" s="347"/>
      <c r="B92" s="347"/>
      <c r="C92" s="347"/>
      <c r="D92" s="347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47"/>
      <c r="P92" s="347"/>
      <c r="Q92" s="347"/>
      <c r="R92" s="350"/>
      <c r="S92" s="350"/>
      <c r="T92" s="350"/>
      <c r="U92" s="350"/>
      <c r="V92" s="350"/>
      <c r="W92" s="350"/>
      <c r="X92" s="350"/>
      <c r="Y92" s="350"/>
      <c r="Z92" s="350"/>
      <c r="AA92" s="350"/>
      <c r="AB92" s="350"/>
      <c r="AC92" s="347"/>
      <c r="AD92" s="345"/>
      <c r="AE92" s="345"/>
      <c r="AF92" s="345"/>
    </row>
    <row r="93" spans="1:32" s="346" customFormat="1" ht="13.9" x14ac:dyDescent="0.4">
      <c r="R93" s="351"/>
      <c r="S93" s="352"/>
      <c r="T93" s="352"/>
      <c r="U93" s="4347"/>
      <c r="V93" s="4347"/>
      <c r="W93" s="4347"/>
      <c r="X93" s="4347"/>
      <c r="Y93" s="4347"/>
      <c r="Z93" s="4347"/>
      <c r="AA93" s="348"/>
      <c r="AB93" s="351"/>
      <c r="AD93" s="345"/>
      <c r="AE93" s="345"/>
      <c r="AF93" s="345"/>
    </row>
  </sheetData>
  <sheetProtection selectLockedCells="1" selectUnlockedCells="1"/>
  <mergeCells count="45">
    <mergeCell ref="U93:Z93"/>
    <mergeCell ref="E53:E54"/>
    <mergeCell ref="A85:AC85"/>
    <mergeCell ref="R90:AB90"/>
    <mergeCell ref="V91:Y91"/>
    <mergeCell ref="A5:AC5"/>
    <mergeCell ref="A55:AC55"/>
    <mergeCell ref="A56:A84"/>
    <mergeCell ref="B56:B84"/>
    <mergeCell ref="C56:C84"/>
    <mergeCell ref="D56:D84"/>
    <mergeCell ref="K53:AB53"/>
    <mergeCell ref="A53:A54"/>
    <mergeCell ref="B53:B54"/>
    <mergeCell ref="C53:C54"/>
    <mergeCell ref="D53:D54"/>
    <mergeCell ref="F53:F54"/>
    <mergeCell ref="G53:G54"/>
    <mergeCell ref="H53:H54"/>
    <mergeCell ref="I53:I54"/>
    <mergeCell ref="J53:J54"/>
    <mergeCell ref="A6:A42"/>
    <mergeCell ref="B6:B42"/>
    <mergeCell ref="C6:C42"/>
    <mergeCell ref="D6:D42"/>
    <mergeCell ref="A43:AC43"/>
    <mergeCell ref="T46:Z46"/>
    <mergeCell ref="R48:AB48"/>
    <mergeCell ref="V49:Y49"/>
    <mergeCell ref="U51:Z51"/>
    <mergeCell ref="AC53:AC54"/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</mergeCells>
  <conditionalFormatting sqref="K67:AB68 X69:AB70 T71:AB72 K73:AB73">
    <cfRule type="cellIs" dxfId="23" priority="1" stopIfTrue="1" operator="equal">
      <formula>0</formula>
    </cfRule>
  </conditionalFormatting>
  <pageMargins left="0.19685039370078741" right="0.19685039370078741" top="0.39370078740157483" bottom="0.39370078740157483" header="0.51181102362204722" footer="0.39370078740157483"/>
  <pageSetup paperSize="9" scale="75" firstPageNumber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93"/>
  <sheetViews>
    <sheetView view="pageBreakPreview" topLeftCell="C2" zoomScale="80" zoomScaleNormal="75" zoomScaleSheetLayoutView="80" zoomScalePageLayoutView="75" workbookViewId="0">
      <selection activeCell="A55" sqref="A55:A84"/>
    </sheetView>
  </sheetViews>
  <sheetFormatPr defaultColWidth="9.1328125" defaultRowHeight="13.5" x14ac:dyDescent="0.35"/>
  <cols>
    <col min="1" max="1" width="3.86328125" style="334" customWidth="1"/>
    <col min="2" max="2" width="17.1328125" style="334" customWidth="1"/>
    <col min="3" max="3" width="11.265625" style="334" customWidth="1"/>
    <col min="4" max="4" width="3.59765625" style="334" customWidth="1"/>
    <col min="5" max="5" width="36.59765625" style="334" customWidth="1"/>
    <col min="6" max="6" width="6.59765625" style="334" customWidth="1"/>
    <col min="7" max="7" width="6.73046875" style="334" customWidth="1"/>
    <col min="8" max="8" width="9.265625" style="334" customWidth="1"/>
    <col min="9" max="9" width="4.265625" style="334" customWidth="1"/>
    <col min="10" max="10" width="5" style="334" customWidth="1"/>
    <col min="11" max="11" width="4.73046875" style="334" customWidth="1"/>
    <col min="12" max="12" width="7" style="334" customWidth="1"/>
    <col min="13" max="13" width="3.59765625" style="334" customWidth="1"/>
    <col min="14" max="14" width="4.59765625" style="334" customWidth="1"/>
    <col min="15" max="15" width="5.1328125" style="334" customWidth="1"/>
    <col min="16" max="16" width="4.1328125" style="334" customWidth="1"/>
    <col min="17" max="17" width="6.59765625" style="334" customWidth="1"/>
    <col min="18" max="18" width="4.73046875" style="334" customWidth="1"/>
    <col min="19" max="19" width="3.59765625" style="334" customWidth="1"/>
    <col min="20" max="20" width="3.86328125" style="334" customWidth="1"/>
    <col min="21" max="21" width="5" style="334" customWidth="1"/>
    <col min="22" max="23" width="3.59765625" style="334" customWidth="1"/>
    <col min="24" max="26" width="5.73046875" style="334" customWidth="1"/>
    <col min="27" max="27" width="4" style="334" customWidth="1"/>
    <col min="28" max="28" width="5.59765625" style="334" customWidth="1"/>
    <col min="29" max="29" width="4.59765625" style="334" customWidth="1"/>
    <col min="30" max="30" width="6.1328125" style="334" customWidth="1"/>
    <col min="31" max="31" width="4.3984375" style="334" customWidth="1"/>
    <col min="32" max="33" width="5.1328125" style="334" customWidth="1"/>
    <col min="34" max="34" width="8.1328125" style="334" customWidth="1"/>
    <col min="35" max="35" width="6.86328125" style="334" customWidth="1"/>
    <col min="36" max="36" width="6.265625" style="334" customWidth="1"/>
    <col min="37" max="16384" width="9.1328125" style="334"/>
  </cols>
  <sheetData>
    <row r="1" spans="1:32" s="332" customFormat="1" ht="17.25" customHeight="1" x14ac:dyDescent="0.35">
      <c r="A1" s="4363" t="s">
        <v>89</v>
      </c>
      <c r="B1" s="4363"/>
      <c r="C1" s="4363"/>
      <c r="D1" s="4363"/>
      <c r="E1" s="4363"/>
      <c r="F1" s="4363"/>
      <c r="G1" s="4363"/>
      <c r="H1" s="4363"/>
      <c r="I1" s="4363"/>
      <c r="J1" s="4363"/>
      <c r="K1" s="4363"/>
      <c r="L1" s="4363"/>
      <c r="M1" s="4363"/>
      <c r="N1" s="4363"/>
      <c r="O1" s="4363"/>
      <c r="P1" s="4363"/>
      <c r="Q1" s="4363"/>
      <c r="R1" s="4363"/>
      <c r="S1" s="4363"/>
      <c r="T1" s="4363"/>
      <c r="U1" s="4363"/>
      <c r="V1" s="4363"/>
      <c r="W1" s="4363"/>
      <c r="X1" s="4363"/>
      <c r="Y1" s="4363"/>
      <c r="Z1" s="4363"/>
      <c r="AA1" s="4363"/>
      <c r="AB1" s="4363"/>
      <c r="AC1" s="4363"/>
    </row>
    <row r="2" spans="1:32" s="332" customFormat="1" ht="17.25" customHeight="1" thickBot="1" x14ac:dyDescent="0.4">
      <c r="A2" s="4375" t="s">
        <v>380</v>
      </c>
      <c r="B2" s="4375"/>
      <c r="C2" s="4375"/>
      <c r="D2" s="4375"/>
      <c r="E2" s="4375"/>
      <c r="F2" s="4375"/>
      <c r="G2" s="4375"/>
      <c r="H2" s="4375"/>
      <c r="I2" s="4375"/>
      <c r="J2" s="4375"/>
      <c r="K2" s="4375"/>
      <c r="L2" s="4375"/>
      <c r="M2" s="4375"/>
      <c r="N2" s="4375"/>
      <c r="O2" s="4375"/>
      <c r="P2" s="4375"/>
      <c r="Q2" s="4375"/>
      <c r="R2" s="4375"/>
      <c r="S2" s="4375"/>
      <c r="T2" s="4375"/>
      <c r="U2" s="4375"/>
      <c r="V2" s="4375"/>
      <c r="W2" s="4375"/>
      <c r="X2" s="4375"/>
      <c r="Y2" s="4375"/>
      <c r="Z2" s="4375"/>
      <c r="AA2" s="4375"/>
      <c r="AB2" s="4375"/>
      <c r="AC2" s="4375"/>
    </row>
    <row r="3" spans="1:32" ht="14.25" customHeight="1" thickBot="1" x14ac:dyDescent="0.5">
      <c r="A3" s="4365" t="s">
        <v>8</v>
      </c>
      <c r="B3" s="4366" t="s">
        <v>9</v>
      </c>
      <c r="C3" s="4366" t="s">
        <v>10</v>
      </c>
      <c r="D3" s="4367" t="s">
        <v>11</v>
      </c>
      <c r="E3" s="4368" t="s">
        <v>7</v>
      </c>
      <c r="F3" s="4369" t="s">
        <v>0</v>
      </c>
      <c r="G3" s="4370" t="s">
        <v>3</v>
      </c>
      <c r="H3" s="4370" t="s">
        <v>12</v>
      </c>
      <c r="I3" s="4369" t="s">
        <v>1</v>
      </c>
      <c r="J3" s="4371" t="s">
        <v>13</v>
      </c>
      <c r="K3" s="4372" t="s">
        <v>14</v>
      </c>
      <c r="L3" s="4372"/>
      <c r="M3" s="4372"/>
      <c r="N3" s="4372"/>
      <c r="O3" s="4372"/>
      <c r="P3" s="4372"/>
      <c r="Q3" s="4372"/>
      <c r="R3" s="4372"/>
      <c r="S3" s="4372"/>
      <c r="T3" s="4372"/>
      <c r="U3" s="4372"/>
      <c r="V3" s="4372"/>
      <c r="W3" s="4372"/>
      <c r="X3" s="4372"/>
      <c r="Y3" s="4372"/>
      <c r="Z3" s="4372"/>
      <c r="AA3" s="4372"/>
      <c r="AB3" s="4372"/>
      <c r="AC3" s="4373" t="s">
        <v>15</v>
      </c>
      <c r="AD3" s="333"/>
      <c r="AE3" s="333"/>
      <c r="AF3" s="333"/>
    </row>
    <row r="4" spans="1:32" s="338" customFormat="1" ht="98.25" customHeight="1" thickBot="1" x14ac:dyDescent="0.4">
      <c r="A4" s="4376"/>
      <c r="B4" s="4377"/>
      <c r="C4" s="4377"/>
      <c r="D4" s="4378"/>
      <c r="E4" s="4379"/>
      <c r="F4" s="4380"/>
      <c r="G4" s="4381"/>
      <c r="H4" s="4381"/>
      <c r="I4" s="4380"/>
      <c r="J4" s="4382"/>
      <c r="K4" s="335" t="s">
        <v>16</v>
      </c>
      <c r="L4" s="336" t="s">
        <v>17</v>
      </c>
      <c r="M4" s="336" t="s">
        <v>18</v>
      </c>
      <c r="N4" s="336" t="s">
        <v>19</v>
      </c>
      <c r="O4" s="336" t="s">
        <v>20</v>
      </c>
      <c r="P4" s="336" t="s">
        <v>21</v>
      </c>
      <c r="Q4" s="336" t="s">
        <v>137</v>
      </c>
      <c r="R4" s="336" t="s">
        <v>109</v>
      </c>
      <c r="S4" s="336" t="s">
        <v>23</v>
      </c>
      <c r="T4" s="336" t="s">
        <v>24</v>
      </c>
      <c r="U4" s="336" t="s">
        <v>25</v>
      </c>
      <c r="V4" s="336" t="s">
        <v>26</v>
      </c>
      <c r="W4" s="336" t="s">
        <v>27</v>
      </c>
      <c r="X4" s="336" t="s">
        <v>28</v>
      </c>
      <c r="Y4" s="336" t="s">
        <v>29</v>
      </c>
      <c r="Z4" s="336" t="s">
        <v>30</v>
      </c>
      <c r="AA4" s="336" t="s">
        <v>31</v>
      </c>
      <c r="AB4" s="336" t="s">
        <v>32</v>
      </c>
      <c r="AC4" s="4383"/>
      <c r="AD4" s="337"/>
      <c r="AE4" s="337"/>
      <c r="AF4" s="337"/>
    </row>
    <row r="5" spans="1:32" s="340" customFormat="1" ht="12.75" customHeight="1" thickBot="1" x14ac:dyDescent="0.4">
      <c r="A5" s="4392" t="s">
        <v>33</v>
      </c>
      <c r="B5" s="4393"/>
      <c r="C5" s="4393"/>
      <c r="D5" s="4393"/>
      <c r="E5" s="4394"/>
      <c r="F5" s="4394"/>
      <c r="G5" s="4394"/>
      <c r="H5" s="4394"/>
      <c r="I5" s="4394"/>
      <c r="J5" s="4394"/>
      <c r="K5" s="4394"/>
      <c r="L5" s="4394"/>
      <c r="M5" s="4394"/>
      <c r="N5" s="4394"/>
      <c r="O5" s="4394"/>
      <c r="P5" s="4394"/>
      <c r="Q5" s="4394"/>
      <c r="R5" s="4394"/>
      <c r="S5" s="4394"/>
      <c r="T5" s="4394"/>
      <c r="U5" s="4394"/>
      <c r="V5" s="4394"/>
      <c r="W5" s="4394"/>
      <c r="X5" s="4394"/>
      <c r="Y5" s="4394"/>
      <c r="Z5" s="4394"/>
      <c r="AA5" s="4394"/>
      <c r="AB5" s="4394"/>
      <c r="AC5" s="4395"/>
      <c r="AD5" s="339"/>
      <c r="AE5" s="339"/>
      <c r="AF5" s="339"/>
    </row>
    <row r="6" spans="1:32" s="342" customFormat="1" ht="15.75" hidden="1" customHeight="1" thickBot="1" x14ac:dyDescent="0.45">
      <c r="A6" s="4385">
        <v>16</v>
      </c>
      <c r="B6" s="4387" t="s">
        <v>181</v>
      </c>
      <c r="C6" s="4388" t="s">
        <v>396</v>
      </c>
      <c r="D6" s="4390">
        <v>0.25</v>
      </c>
      <c r="E6" s="512"/>
      <c r="F6" s="437"/>
      <c r="G6" s="425"/>
      <c r="H6" s="432"/>
      <c r="I6" s="424"/>
      <c r="J6" s="518"/>
      <c r="K6" s="485"/>
      <c r="L6" s="486"/>
      <c r="M6" s="486"/>
      <c r="N6" s="486"/>
      <c r="O6" s="486"/>
      <c r="P6" s="486"/>
      <c r="Q6" s="486"/>
      <c r="R6" s="486"/>
      <c r="S6" s="486"/>
      <c r="T6" s="486"/>
      <c r="U6" s="486"/>
      <c r="V6" s="498"/>
      <c r="W6" s="486"/>
      <c r="X6" s="499"/>
      <c r="Y6" s="499"/>
      <c r="Z6" s="499"/>
      <c r="AA6" s="499"/>
      <c r="AB6" s="499"/>
      <c r="AC6" s="467">
        <f>SUM(K6:AB6)</f>
        <v>0</v>
      </c>
      <c r="AD6" s="341"/>
      <c r="AE6" s="341"/>
      <c r="AF6" s="341"/>
    </row>
    <row r="7" spans="1:32" s="340" customFormat="1" ht="18" hidden="1" customHeight="1" thickBot="1" x14ac:dyDescent="0.45">
      <c r="A7" s="4386"/>
      <c r="B7" s="4361"/>
      <c r="C7" s="4389"/>
      <c r="D7" s="4362"/>
      <c r="E7" s="969"/>
      <c r="F7" s="751"/>
      <c r="G7" s="751"/>
      <c r="H7" s="751"/>
      <c r="I7" s="751"/>
      <c r="J7" s="890"/>
      <c r="K7" s="264"/>
      <c r="L7" s="761"/>
      <c r="M7" s="172"/>
      <c r="N7" s="173"/>
      <c r="O7" s="173"/>
      <c r="P7" s="172"/>
      <c r="Q7" s="258"/>
      <c r="R7" s="172"/>
      <c r="S7" s="172"/>
      <c r="T7" s="172"/>
      <c r="U7" s="173"/>
      <c r="V7" s="480"/>
      <c r="W7" s="480"/>
      <c r="X7" s="500"/>
      <c r="Y7" s="500"/>
      <c r="Z7" s="500"/>
      <c r="AA7" s="500"/>
      <c r="AB7" s="500"/>
      <c r="AC7" s="468">
        <f t="shared" ref="AC7:AC41" si="0">SUM(K7:AB7)</f>
        <v>0</v>
      </c>
      <c r="AD7" s="339"/>
      <c r="AE7" s="339"/>
      <c r="AF7" s="339"/>
    </row>
    <row r="8" spans="1:32" s="340" customFormat="1" ht="15" hidden="1" customHeight="1" thickBot="1" x14ac:dyDescent="0.45">
      <c r="A8" s="4386"/>
      <c r="B8" s="4361"/>
      <c r="C8" s="4389"/>
      <c r="D8" s="4362"/>
      <c r="E8" s="1659"/>
      <c r="F8" s="1660"/>
      <c r="G8" s="405"/>
      <c r="H8" s="1691"/>
      <c r="I8" s="404"/>
      <c r="J8" s="1661"/>
      <c r="K8" s="1692"/>
      <c r="L8" s="313"/>
      <c r="M8" s="404"/>
      <c r="N8" s="313"/>
      <c r="O8" s="313"/>
      <c r="P8" s="404"/>
      <c r="Q8" s="404"/>
      <c r="R8" s="404"/>
      <c r="S8" s="404"/>
      <c r="T8" s="404"/>
      <c r="U8" s="404"/>
      <c r="V8" s="404"/>
      <c r="W8" s="404"/>
      <c r="X8" s="1679"/>
      <c r="Y8" s="1679"/>
      <c r="Z8" s="1679"/>
      <c r="AA8" s="1679"/>
      <c r="AB8" s="1679"/>
      <c r="AC8" s="470">
        <f t="shared" si="0"/>
        <v>0</v>
      </c>
      <c r="AD8" s="339"/>
      <c r="AE8" s="339"/>
      <c r="AF8" s="339"/>
    </row>
    <row r="9" spans="1:32" s="340" customFormat="1" ht="15" customHeight="1" thickBot="1" x14ac:dyDescent="0.45">
      <c r="A9" s="4386"/>
      <c r="B9" s="4361"/>
      <c r="C9" s="4389"/>
      <c r="D9" s="4362"/>
      <c r="E9" s="918" t="s">
        <v>207</v>
      </c>
      <c r="F9" s="404" t="s">
        <v>5</v>
      </c>
      <c r="G9" s="405" t="s">
        <v>110</v>
      </c>
      <c r="H9" s="457" t="s">
        <v>156</v>
      </c>
      <c r="I9" s="996">
        <v>4</v>
      </c>
      <c r="J9" s="470">
        <v>19</v>
      </c>
      <c r="K9" s="1599">
        <v>32</v>
      </c>
      <c r="L9" s="1600">
        <v>16</v>
      </c>
      <c r="M9" s="1600"/>
      <c r="N9" s="1600">
        <v>5</v>
      </c>
      <c r="O9" s="1600">
        <v>2</v>
      </c>
      <c r="P9" s="404"/>
      <c r="Q9" s="1600"/>
      <c r="R9" s="1600"/>
      <c r="S9" s="1600"/>
      <c r="T9" s="1600"/>
      <c r="U9" s="404">
        <v>2</v>
      </c>
      <c r="V9" s="1600"/>
      <c r="W9" s="1601"/>
      <c r="X9" s="1601"/>
      <c r="Y9" s="1601"/>
      <c r="Z9" s="1601"/>
      <c r="AA9" s="1601"/>
      <c r="AB9" s="1601"/>
      <c r="AC9" s="470">
        <f t="shared" si="0"/>
        <v>57</v>
      </c>
      <c r="AD9" s="339"/>
      <c r="AE9" s="339"/>
      <c r="AF9" s="339"/>
    </row>
    <row r="10" spans="1:32" s="340" customFormat="1" ht="15" hidden="1" customHeight="1" thickBot="1" x14ac:dyDescent="0.45">
      <c r="A10" s="4386"/>
      <c r="B10" s="4361"/>
      <c r="C10" s="4389"/>
      <c r="D10" s="4362"/>
      <c r="E10" s="2549"/>
      <c r="F10" s="1693"/>
      <c r="G10" s="1693"/>
      <c r="H10" s="1693"/>
      <c r="I10" s="1693"/>
      <c r="J10" s="2550"/>
      <c r="K10" s="2551"/>
      <c r="L10" s="2334"/>
      <c r="M10" s="2333"/>
      <c r="N10" s="2334"/>
      <c r="O10" s="2334"/>
      <c r="P10" s="2333"/>
      <c r="Q10" s="2333"/>
      <c r="R10" s="2333"/>
      <c r="S10" s="2333"/>
      <c r="T10" s="2333"/>
      <c r="U10" s="2334"/>
      <c r="V10" s="404"/>
      <c r="W10" s="404"/>
      <c r="X10" s="1679"/>
      <c r="Y10" s="1679"/>
      <c r="Z10" s="1679"/>
      <c r="AA10" s="1679"/>
      <c r="AB10" s="1679"/>
      <c r="AC10" s="470">
        <f t="shared" si="0"/>
        <v>0</v>
      </c>
      <c r="AD10" s="339"/>
      <c r="AE10" s="339"/>
      <c r="AF10" s="339"/>
    </row>
    <row r="11" spans="1:32" s="340" customFormat="1" ht="15" hidden="1" customHeight="1" thickBot="1" x14ac:dyDescent="0.45">
      <c r="A11" s="4386"/>
      <c r="B11" s="4361"/>
      <c r="C11" s="4389"/>
      <c r="D11" s="4362"/>
      <c r="E11" s="2549"/>
      <c r="F11" s="1693"/>
      <c r="G11" s="1693"/>
      <c r="H11" s="1693"/>
      <c r="I11" s="1693"/>
      <c r="J11" s="2550"/>
      <c r="K11" s="2551"/>
      <c r="L11" s="2334"/>
      <c r="M11" s="2333"/>
      <c r="N11" s="2334"/>
      <c r="O11" s="2334"/>
      <c r="P11" s="2333"/>
      <c r="Q11" s="2333"/>
      <c r="R11" s="2333"/>
      <c r="S11" s="2333"/>
      <c r="T11" s="2333"/>
      <c r="U11" s="2334"/>
      <c r="V11" s="404"/>
      <c r="W11" s="404"/>
      <c r="X11" s="1679"/>
      <c r="Y11" s="1679"/>
      <c r="Z11" s="1679"/>
      <c r="AA11" s="1679"/>
      <c r="AB11" s="1679"/>
      <c r="AC11" s="470">
        <f t="shared" si="0"/>
        <v>0</v>
      </c>
      <c r="AD11" s="339"/>
      <c r="AE11" s="339"/>
      <c r="AF11" s="339"/>
    </row>
    <row r="12" spans="1:32" s="340" customFormat="1" ht="15" hidden="1" customHeight="1" thickBot="1" x14ac:dyDescent="0.45">
      <c r="A12" s="4386"/>
      <c r="B12" s="4361"/>
      <c r="C12" s="4389"/>
      <c r="D12" s="4362"/>
      <c r="E12" s="1659"/>
      <c r="F12" s="1660"/>
      <c r="G12" s="405"/>
      <c r="H12" s="1691"/>
      <c r="I12" s="404"/>
      <c r="J12" s="1661"/>
      <c r="K12" s="1692"/>
      <c r="L12" s="313"/>
      <c r="M12" s="404"/>
      <c r="N12" s="313"/>
      <c r="O12" s="313"/>
      <c r="P12" s="404"/>
      <c r="Q12" s="404"/>
      <c r="R12" s="404"/>
      <c r="S12" s="404"/>
      <c r="T12" s="404"/>
      <c r="U12" s="404"/>
      <c r="V12" s="404"/>
      <c r="W12" s="404"/>
      <c r="X12" s="1679"/>
      <c r="Y12" s="1679"/>
      <c r="Z12" s="1679"/>
      <c r="AA12" s="1679"/>
      <c r="AB12" s="1679"/>
      <c r="AC12" s="470">
        <f t="shared" si="0"/>
        <v>0</v>
      </c>
      <c r="AD12" s="339"/>
      <c r="AE12" s="339"/>
      <c r="AF12" s="339"/>
    </row>
    <row r="13" spans="1:32" s="340" customFormat="1" ht="15" hidden="1" customHeight="1" thickBot="1" x14ac:dyDescent="0.45">
      <c r="A13" s="4386"/>
      <c r="B13" s="4361"/>
      <c r="C13" s="4389"/>
      <c r="D13" s="4362"/>
      <c r="E13" s="1659"/>
      <c r="F13" s="1660"/>
      <c r="G13" s="405"/>
      <c r="H13" s="1691"/>
      <c r="I13" s="404"/>
      <c r="J13" s="1661"/>
      <c r="K13" s="1692"/>
      <c r="L13" s="313"/>
      <c r="M13" s="404"/>
      <c r="N13" s="313"/>
      <c r="O13" s="313"/>
      <c r="P13" s="404"/>
      <c r="Q13" s="404"/>
      <c r="R13" s="404"/>
      <c r="S13" s="404"/>
      <c r="T13" s="404"/>
      <c r="U13" s="404"/>
      <c r="V13" s="404"/>
      <c r="W13" s="404"/>
      <c r="X13" s="1679"/>
      <c r="Y13" s="1679"/>
      <c r="Z13" s="1679"/>
      <c r="AA13" s="1679"/>
      <c r="AB13" s="1679"/>
      <c r="AC13" s="470">
        <f t="shared" si="0"/>
        <v>0</v>
      </c>
      <c r="AD13" s="339"/>
      <c r="AE13" s="339"/>
      <c r="AF13" s="339"/>
    </row>
    <row r="14" spans="1:32" s="340" customFormat="1" ht="15" hidden="1" customHeight="1" thickBot="1" x14ac:dyDescent="0.45">
      <c r="A14" s="4386"/>
      <c r="B14" s="4361"/>
      <c r="C14" s="4389"/>
      <c r="D14" s="4362"/>
      <c r="E14" s="1659"/>
      <c r="F14" s="1660"/>
      <c r="G14" s="405"/>
      <c r="H14" s="1691"/>
      <c r="I14" s="404"/>
      <c r="J14" s="1661"/>
      <c r="K14" s="1692"/>
      <c r="L14" s="313"/>
      <c r="M14" s="404"/>
      <c r="N14" s="313"/>
      <c r="O14" s="313"/>
      <c r="P14" s="404"/>
      <c r="Q14" s="404"/>
      <c r="R14" s="404"/>
      <c r="S14" s="404"/>
      <c r="T14" s="404"/>
      <c r="U14" s="1694"/>
      <c r="V14" s="404"/>
      <c r="W14" s="404"/>
      <c r="X14" s="1679"/>
      <c r="Y14" s="1679"/>
      <c r="Z14" s="1679"/>
      <c r="AA14" s="1679"/>
      <c r="AB14" s="1679"/>
      <c r="AC14" s="470">
        <f t="shared" si="0"/>
        <v>0</v>
      </c>
      <c r="AD14" s="339"/>
      <c r="AE14" s="339"/>
      <c r="AF14" s="339"/>
    </row>
    <row r="15" spans="1:32" s="340" customFormat="1" ht="15" hidden="1" customHeight="1" thickBot="1" x14ac:dyDescent="0.45">
      <c r="A15" s="4386"/>
      <c r="B15" s="4361"/>
      <c r="C15" s="4389"/>
      <c r="D15" s="4362"/>
      <c r="E15" s="1659"/>
      <c r="F15" s="1660"/>
      <c r="G15" s="405"/>
      <c r="H15" s="1691"/>
      <c r="I15" s="404"/>
      <c r="J15" s="1661"/>
      <c r="K15" s="1692"/>
      <c r="L15" s="313"/>
      <c r="M15" s="404"/>
      <c r="N15" s="313"/>
      <c r="O15" s="313"/>
      <c r="P15" s="404"/>
      <c r="Q15" s="404"/>
      <c r="R15" s="404"/>
      <c r="S15" s="404"/>
      <c r="T15" s="404"/>
      <c r="U15" s="1694"/>
      <c r="V15" s="404"/>
      <c r="W15" s="404"/>
      <c r="X15" s="1679"/>
      <c r="Y15" s="1679"/>
      <c r="Z15" s="1679"/>
      <c r="AA15" s="1679"/>
      <c r="AB15" s="1679"/>
      <c r="AC15" s="470">
        <f t="shared" si="0"/>
        <v>0</v>
      </c>
      <c r="AD15" s="339"/>
      <c r="AE15" s="339"/>
      <c r="AF15" s="339"/>
    </row>
    <row r="16" spans="1:32" s="340" customFormat="1" ht="15" hidden="1" customHeight="1" thickBot="1" x14ac:dyDescent="0.45">
      <c r="A16" s="4386"/>
      <c r="B16" s="4361"/>
      <c r="C16" s="4389"/>
      <c r="D16" s="4362"/>
      <c r="E16" s="1659"/>
      <c r="F16" s="1660"/>
      <c r="G16" s="405"/>
      <c r="H16" s="1691"/>
      <c r="I16" s="404"/>
      <c r="J16" s="1661"/>
      <c r="K16" s="1692"/>
      <c r="L16" s="313"/>
      <c r="M16" s="404"/>
      <c r="N16" s="313"/>
      <c r="O16" s="313"/>
      <c r="P16" s="404"/>
      <c r="Q16" s="404"/>
      <c r="R16" s="404"/>
      <c r="S16" s="404"/>
      <c r="T16" s="404"/>
      <c r="V16" s="404"/>
      <c r="W16" s="404"/>
      <c r="X16" s="1679"/>
      <c r="Y16" s="1679"/>
      <c r="Z16" s="1679"/>
      <c r="AA16" s="1679"/>
      <c r="AB16" s="1679"/>
      <c r="AC16" s="470">
        <f t="shared" si="0"/>
        <v>0</v>
      </c>
      <c r="AD16" s="339"/>
      <c r="AE16" s="339"/>
      <c r="AF16" s="339"/>
    </row>
    <row r="17" spans="1:32" s="340" customFormat="1" ht="15" hidden="1" customHeight="1" thickBot="1" x14ac:dyDescent="0.45">
      <c r="A17" s="4386"/>
      <c r="B17" s="4361"/>
      <c r="C17" s="4389"/>
      <c r="D17" s="4362"/>
      <c r="E17" s="1659"/>
      <c r="F17" s="1660"/>
      <c r="G17" s="405"/>
      <c r="H17" s="1691"/>
      <c r="I17" s="404"/>
      <c r="J17" s="1661"/>
      <c r="K17" s="1692"/>
      <c r="L17" s="313"/>
      <c r="M17" s="404"/>
      <c r="N17" s="313"/>
      <c r="O17" s="313"/>
      <c r="P17" s="404"/>
      <c r="Q17" s="404"/>
      <c r="R17" s="404"/>
      <c r="S17" s="404"/>
      <c r="T17" s="404"/>
      <c r="U17" s="404"/>
      <c r="V17" s="404"/>
      <c r="W17" s="404"/>
      <c r="X17" s="1679"/>
      <c r="Y17" s="1679"/>
      <c r="Z17" s="1679"/>
      <c r="AA17" s="1679"/>
      <c r="AB17" s="1679"/>
      <c r="AC17" s="470">
        <f t="shared" si="0"/>
        <v>0</v>
      </c>
      <c r="AD17" s="339"/>
      <c r="AE17" s="339"/>
      <c r="AF17" s="339"/>
    </row>
    <row r="18" spans="1:32" s="340" customFormat="1" ht="15" hidden="1" customHeight="1" thickBot="1" x14ac:dyDescent="0.45">
      <c r="A18" s="4386"/>
      <c r="B18" s="4361"/>
      <c r="C18" s="4389"/>
      <c r="D18" s="4362"/>
      <c r="E18" s="1659"/>
      <c r="F18" s="1660"/>
      <c r="G18" s="405"/>
      <c r="H18" s="1691"/>
      <c r="I18" s="404"/>
      <c r="J18" s="1661"/>
      <c r="K18" s="1692"/>
      <c r="L18" s="313"/>
      <c r="M18" s="404"/>
      <c r="N18" s="313"/>
      <c r="O18" s="313"/>
      <c r="P18" s="404"/>
      <c r="Q18" s="404"/>
      <c r="R18" s="404"/>
      <c r="S18" s="404"/>
      <c r="T18" s="404"/>
      <c r="U18" s="404"/>
      <c r="V18" s="404"/>
      <c r="W18" s="404"/>
      <c r="X18" s="1679"/>
      <c r="Y18" s="1679"/>
      <c r="Z18" s="1679"/>
      <c r="AA18" s="1679"/>
      <c r="AB18" s="1679"/>
      <c r="AC18" s="470">
        <f t="shared" si="0"/>
        <v>0</v>
      </c>
      <c r="AD18" s="339"/>
      <c r="AE18" s="339"/>
      <c r="AF18" s="339"/>
    </row>
    <row r="19" spans="1:32" s="340" customFormat="1" ht="15" hidden="1" customHeight="1" thickBot="1" x14ac:dyDescent="0.45">
      <c r="A19" s="4386"/>
      <c r="B19" s="4361"/>
      <c r="C19" s="4389"/>
      <c r="D19" s="4362"/>
      <c r="E19" s="1659"/>
      <c r="F19" s="1660"/>
      <c r="G19" s="405"/>
      <c r="H19" s="1691"/>
      <c r="I19" s="404"/>
      <c r="J19" s="1661"/>
      <c r="K19" s="1692"/>
      <c r="L19" s="313"/>
      <c r="M19" s="404"/>
      <c r="N19" s="313"/>
      <c r="O19" s="313"/>
      <c r="P19" s="404"/>
      <c r="Q19" s="404"/>
      <c r="R19" s="404"/>
      <c r="S19" s="404"/>
      <c r="T19" s="404"/>
      <c r="U19" s="404"/>
      <c r="V19" s="404"/>
      <c r="W19" s="404"/>
      <c r="X19" s="1679"/>
      <c r="Y19" s="1679"/>
      <c r="Z19" s="1679"/>
      <c r="AA19" s="1679"/>
      <c r="AB19" s="1679"/>
      <c r="AC19" s="470">
        <f t="shared" si="0"/>
        <v>0</v>
      </c>
      <c r="AD19" s="339"/>
      <c r="AE19" s="339"/>
      <c r="AF19" s="339"/>
    </row>
    <row r="20" spans="1:32" s="339" customFormat="1" ht="15" hidden="1" customHeight="1" thickBot="1" x14ac:dyDescent="0.45">
      <c r="A20" s="4386"/>
      <c r="B20" s="4361"/>
      <c r="C20" s="4389"/>
      <c r="D20" s="4362"/>
      <c r="E20" s="1659"/>
      <c r="F20" s="1660"/>
      <c r="G20" s="405"/>
      <c r="H20" s="1695"/>
      <c r="I20" s="996"/>
      <c r="J20" s="1661"/>
      <c r="K20" s="1692"/>
      <c r="L20" s="313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1679"/>
      <c r="Y20" s="1679"/>
      <c r="Z20" s="1679"/>
      <c r="AA20" s="1679"/>
      <c r="AB20" s="1679"/>
      <c r="AC20" s="470">
        <f t="shared" si="0"/>
        <v>0</v>
      </c>
    </row>
    <row r="21" spans="1:32" s="340" customFormat="1" ht="15.75" hidden="1" customHeight="1" thickBot="1" x14ac:dyDescent="0.45">
      <c r="A21" s="4386"/>
      <c r="B21" s="4361"/>
      <c r="C21" s="4389"/>
      <c r="D21" s="4362"/>
      <c r="E21" s="1659"/>
      <c r="F21" s="1660"/>
      <c r="G21" s="405"/>
      <c r="H21" s="457"/>
      <c r="I21" s="996"/>
      <c r="J21" s="1661"/>
      <c r="K21" s="1696"/>
      <c r="L21" s="1679"/>
      <c r="M21" s="1679"/>
      <c r="N21" s="1679"/>
      <c r="O21" s="1679"/>
      <c r="P21" s="1679"/>
      <c r="Q21" s="313"/>
      <c r="R21" s="1679"/>
      <c r="S21" s="1679"/>
      <c r="T21" s="1679"/>
      <c r="U21" s="1679"/>
      <c r="V21" s="1679"/>
      <c r="W21" s="1679"/>
      <c r="X21" s="1679"/>
      <c r="Y21" s="1679"/>
      <c r="Z21" s="1679"/>
      <c r="AA21" s="1679"/>
      <c r="AB21" s="1679"/>
      <c r="AC21" s="470">
        <f t="shared" si="0"/>
        <v>0</v>
      </c>
      <c r="AD21" s="339"/>
      <c r="AE21" s="339"/>
      <c r="AF21" s="339"/>
    </row>
    <row r="22" spans="1:32" s="340" customFormat="1" ht="15" hidden="1" customHeight="1" thickBot="1" x14ac:dyDescent="0.45">
      <c r="A22" s="4386"/>
      <c r="B22" s="4361"/>
      <c r="C22" s="4389"/>
      <c r="D22" s="4362"/>
      <c r="E22" s="1659"/>
      <c r="F22" s="1660"/>
      <c r="G22" s="405"/>
      <c r="H22" s="457"/>
      <c r="I22" s="996"/>
      <c r="J22" s="144"/>
      <c r="K22" s="1660"/>
      <c r="L22" s="404"/>
      <c r="M22" s="404"/>
      <c r="N22" s="404"/>
      <c r="O22" s="404"/>
      <c r="P22" s="404"/>
      <c r="Q22" s="404"/>
      <c r="R22" s="404"/>
      <c r="S22" s="404"/>
      <c r="T22" s="404"/>
      <c r="U22" s="404"/>
      <c r="V22" s="404"/>
      <c r="W22" s="404"/>
      <c r="X22" s="404"/>
      <c r="Y22" s="404"/>
      <c r="Z22" s="404"/>
      <c r="AA22" s="404"/>
      <c r="AB22" s="1691"/>
      <c r="AC22" s="470">
        <f t="shared" si="0"/>
        <v>0</v>
      </c>
      <c r="AD22" s="339"/>
      <c r="AE22" s="339"/>
      <c r="AF22" s="339"/>
    </row>
    <row r="23" spans="1:32" s="340" customFormat="1" ht="16.5" hidden="1" customHeight="1" thickBot="1" x14ac:dyDescent="0.45">
      <c r="A23" s="4386"/>
      <c r="B23" s="4361"/>
      <c r="C23" s="4389"/>
      <c r="D23" s="4362"/>
      <c r="E23" s="918"/>
      <c r="F23" s="404"/>
      <c r="G23" s="405"/>
      <c r="H23" s="457"/>
      <c r="I23" s="996"/>
      <c r="J23" s="470"/>
      <c r="K23" s="1599"/>
      <c r="L23" s="1600"/>
      <c r="M23" s="1600"/>
      <c r="N23" s="1600"/>
      <c r="O23" s="1600"/>
      <c r="P23" s="404"/>
      <c r="Q23" s="1600"/>
      <c r="R23" s="1600"/>
      <c r="S23" s="1600"/>
      <c r="T23" s="1600"/>
      <c r="U23" s="404"/>
      <c r="V23" s="1600"/>
      <c r="W23" s="1601"/>
      <c r="X23" s="1601"/>
      <c r="Y23" s="1601"/>
      <c r="Z23" s="1601"/>
      <c r="AA23" s="1601"/>
      <c r="AB23" s="1601"/>
      <c r="AC23" s="470">
        <f t="shared" si="0"/>
        <v>0</v>
      </c>
      <c r="AD23" s="339"/>
      <c r="AE23" s="339"/>
      <c r="AF23" s="339"/>
    </row>
    <row r="24" spans="1:32" s="339" customFormat="1" ht="12.75" customHeight="1" thickBot="1" x14ac:dyDescent="0.4">
      <c r="A24" s="4386"/>
      <c r="B24" s="4361"/>
      <c r="C24" s="4389"/>
      <c r="D24" s="4362"/>
      <c r="E24" s="1697" t="s">
        <v>38</v>
      </c>
      <c r="F24" s="1698"/>
      <c r="G24" s="820"/>
      <c r="H24" s="1699"/>
      <c r="I24" s="821"/>
      <c r="J24" s="1700"/>
      <c r="K24" s="1188">
        <f t="shared" ref="K24:AB24" si="1">SUM(K6:K23)</f>
        <v>32</v>
      </c>
      <c r="L24" s="1188">
        <f t="shared" si="1"/>
        <v>16</v>
      </c>
      <c r="M24" s="1188">
        <f t="shared" si="1"/>
        <v>0</v>
      </c>
      <c r="N24" s="1188">
        <f t="shared" si="1"/>
        <v>5</v>
      </c>
      <c r="O24" s="1188">
        <f t="shared" si="1"/>
        <v>2</v>
      </c>
      <c r="P24" s="1188">
        <f t="shared" si="1"/>
        <v>0</v>
      </c>
      <c r="Q24" s="1188">
        <f t="shared" si="1"/>
        <v>0</v>
      </c>
      <c r="R24" s="1188">
        <f t="shared" si="1"/>
        <v>0</v>
      </c>
      <c r="S24" s="1188">
        <f t="shared" si="1"/>
        <v>0</v>
      </c>
      <c r="T24" s="1188">
        <f t="shared" si="1"/>
        <v>0</v>
      </c>
      <c r="U24" s="1188">
        <f t="shared" si="1"/>
        <v>2</v>
      </c>
      <c r="V24" s="1188">
        <f t="shared" si="1"/>
        <v>0</v>
      </c>
      <c r="W24" s="1188">
        <f t="shared" si="1"/>
        <v>0</v>
      </c>
      <c r="X24" s="1188">
        <f t="shared" si="1"/>
        <v>0</v>
      </c>
      <c r="Y24" s="1188">
        <f t="shared" si="1"/>
        <v>0</v>
      </c>
      <c r="Z24" s="1188">
        <f t="shared" si="1"/>
        <v>0</v>
      </c>
      <c r="AA24" s="1188">
        <f t="shared" si="1"/>
        <v>0</v>
      </c>
      <c r="AB24" s="1188">
        <f t="shared" si="1"/>
        <v>0</v>
      </c>
      <c r="AC24" s="852">
        <f t="shared" si="0"/>
        <v>57</v>
      </c>
    </row>
    <row r="25" spans="1:32" s="339" customFormat="1" ht="13.5" hidden="1" customHeight="1" thickBot="1" x14ac:dyDescent="0.45">
      <c r="A25" s="4386"/>
      <c r="B25" s="4361"/>
      <c r="C25" s="4389"/>
      <c r="D25" s="4362"/>
      <c r="E25" s="1701"/>
      <c r="F25" s="76"/>
      <c r="G25" s="76"/>
      <c r="H25" s="76"/>
      <c r="I25" s="76"/>
      <c r="J25" s="152"/>
      <c r="K25" s="1229"/>
      <c r="L25" s="77"/>
      <c r="M25" s="77"/>
      <c r="N25" s="77"/>
      <c r="O25" s="77"/>
      <c r="P25" s="77"/>
      <c r="Q25" s="77"/>
      <c r="R25" s="77"/>
      <c r="S25" s="77"/>
      <c r="T25" s="77"/>
      <c r="U25" s="171"/>
      <c r="V25" s="77"/>
      <c r="W25" s="77"/>
      <c r="X25" s="77"/>
      <c r="Y25" s="77"/>
      <c r="Z25" s="77"/>
      <c r="AA25" s="77"/>
      <c r="AB25" s="94"/>
      <c r="AC25" s="404">
        <f t="shared" si="0"/>
        <v>0</v>
      </c>
    </row>
    <row r="26" spans="1:32" s="339" customFormat="1" ht="18" hidden="1" customHeight="1" thickBot="1" x14ac:dyDescent="0.45">
      <c r="A26" s="4386"/>
      <c r="B26" s="4361"/>
      <c r="C26" s="4389"/>
      <c r="D26" s="4362"/>
      <c r="E26" s="1680"/>
      <c r="F26" s="76"/>
      <c r="G26" s="76"/>
      <c r="H26" s="76"/>
      <c r="I26" s="76"/>
      <c r="J26" s="144"/>
      <c r="K26" s="1681"/>
      <c r="L26" s="110"/>
      <c r="M26" s="111"/>
      <c r="N26" s="111"/>
      <c r="O26" s="111"/>
      <c r="P26" s="111"/>
      <c r="Q26" s="111"/>
      <c r="R26" s="404"/>
      <c r="S26" s="404"/>
      <c r="T26" s="404"/>
      <c r="U26" s="313"/>
      <c r="V26" s="404"/>
      <c r="W26" s="404"/>
      <c r="X26" s="1679"/>
      <c r="Y26" s="1679"/>
      <c r="Z26" s="1679"/>
      <c r="AA26" s="1679"/>
      <c r="AB26" s="1679"/>
      <c r="AC26" s="404">
        <f t="shared" si="0"/>
        <v>0</v>
      </c>
    </row>
    <row r="27" spans="1:32" s="339" customFormat="1" ht="12.75" hidden="1" customHeight="1" thickBot="1" x14ac:dyDescent="0.45">
      <c r="A27" s="4386"/>
      <c r="B27" s="4361"/>
      <c r="C27" s="4389"/>
      <c r="D27" s="4362"/>
      <c r="E27" s="1659"/>
      <c r="F27" s="1090"/>
      <c r="G27" s="405"/>
      <c r="H27" s="953"/>
      <c r="I27" s="76"/>
      <c r="J27" s="1703"/>
      <c r="K27" s="1660"/>
      <c r="L27" s="404"/>
      <c r="M27" s="404"/>
      <c r="N27" s="404"/>
      <c r="O27" s="404"/>
      <c r="P27" s="313"/>
      <c r="Q27" s="404"/>
      <c r="R27" s="404"/>
      <c r="S27" s="404"/>
      <c r="T27" s="106"/>
      <c r="U27" s="106"/>
      <c r="V27" s="457"/>
      <c r="W27" s="457"/>
      <c r="X27" s="476"/>
      <c r="Y27" s="476"/>
      <c r="Z27" s="476"/>
      <c r="AA27" s="476"/>
      <c r="AB27" s="476"/>
      <c r="AC27" s="404">
        <f t="shared" si="0"/>
        <v>0</v>
      </c>
    </row>
    <row r="28" spans="1:32" s="339" customFormat="1" ht="12.75" hidden="1" customHeight="1" thickBot="1" x14ac:dyDescent="0.45">
      <c r="A28" s="4386"/>
      <c r="B28" s="4361"/>
      <c r="C28" s="4389"/>
      <c r="D28" s="4362"/>
      <c r="E28" s="1704"/>
      <c r="F28" s="310"/>
      <c r="G28" s="405"/>
      <c r="H28" s="310"/>
      <c r="I28" s="1705"/>
      <c r="J28" s="1706"/>
      <c r="K28" s="1229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404"/>
      <c r="W28" s="1679"/>
      <c r="X28" s="1679"/>
      <c r="Y28" s="1679"/>
      <c r="Z28" s="1679"/>
      <c r="AA28" s="1679"/>
      <c r="AB28" s="1679"/>
      <c r="AC28" s="404">
        <f t="shared" si="0"/>
        <v>0</v>
      </c>
    </row>
    <row r="29" spans="1:32" s="340" customFormat="1" ht="16.5" customHeight="1" thickBot="1" x14ac:dyDescent="0.45">
      <c r="A29" s="4386"/>
      <c r="B29" s="4361"/>
      <c r="C29" s="4389"/>
      <c r="D29" s="4362"/>
      <c r="E29" s="918" t="s">
        <v>207</v>
      </c>
      <c r="F29" s="76" t="s">
        <v>6</v>
      </c>
      <c r="G29" s="76" t="s">
        <v>110</v>
      </c>
      <c r="H29" s="76" t="s">
        <v>70</v>
      </c>
      <c r="I29" s="76" t="s">
        <v>65</v>
      </c>
      <c r="J29" s="144" t="s">
        <v>343</v>
      </c>
      <c r="K29" s="1681">
        <v>4</v>
      </c>
      <c r="L29" s="110">
        <v>4</v>
      </c>
      <c r="M29" s="111"/>
      <c r="N29" s="111"/>
      <c r="O29" s="111"/>
      <c r="P29" s="111"/>
      <c r="Q29" s="111"/>
      <c r="R29" s="1602"/>
      <c r="S29" s="1602"/>
      <c r="T29" s="1602"/>
      <c r="U29" s="1602"/>
      <c r="V29" s="1602"/>
      <c r="W29" s="1602"/>
      <c r="X29" s="1602"/>
      <c r="Y29" s="1602"/>
      <c r="Z29" s="1602"/>
      <c r="AA29" s="1602"/>
      <c r="AB29" s="1602"/>
      <c r="AC29" s="404">
        <f t="shared" si="0"/>
        <v>8</v>
      </c>
      <c r="AD29" s="339"/>
      <c r="AE29" s="339"/>
      <c r="AF29" s="339"/>
    </row>
    <row r="30" spans="1:32" s="340" customFormat="1" ht="16.5" customHeight="1" thickBot="1" x14ac:dyDescent="0.45">
      <c r="A30" s="4386"/>
      <c r="B30" s="4361"/>
      <c r="C30" s="4389"/>
      <c r="D30" s="4362"/>
      <c r="E30" s="1680" t="s">
        <v>103</v>
      </c>
      <c r="F30" s="76" t="s">
        <v>6</v>
      </c>
      <c r="G30" s="76" t="s">
        <v>110</v>
      </c>
      <c r="H30" s="76" t="s">
        <v>70</v>
      </c>
      <c r="I30" s="76" t="s">
        <v>69</v>
      </c>
      <c r="J30" s="144" t="s">
        <v>111</v>
      </c>
      <c r="K30" s="1681"/>
      <c r="L30" s="110"/>
      <c r="M30" s="111"/>
      <c r="N30" s="111"/>
      <c r="O30" s="111"/>
      <c r="P30" s="111"/>
      <c r="Q30" s="111">
        <v>10</v>
      </c>
      <c r="R30" s="404"/>
      <c r="S30" s="404"/>
      <c r="T30" s="476"/>
      <c r="U30" s="476"/>
      <c r="V30" s="476"/>
      <c r="W30" s="476"/>
      <c r="X30" s="476"/>
      <c r="Y30" s="476"/>
      <c r="Z30" s="476"/>
      <c r="AA30" s="476"/>
      <c r="AB30" s="476"/>
      <c r="AC30" s="404">
        <f t="shared" si="0"/>
        <v>10</v>
      </c>
      <c r="AD30" s="339"/>
      <c r="AE30" s="339"/>
      <c r="AF30" s="339"/>
    </row>
    <row r="31" spans="1:32" s="340" customFormat="1" ht="17.25" customHeight="1" thickBot="1" x14ac:dyDescent="0.45">
      <c r="A31" s="4386"/>
      <c r="B31" s="4361"/>
      <c r="C31" s="4389"/>
      <c r="D31" s="4362"/>
      <c r="E31" s="1659" t="s">
        <v>143</v>
      </c>
      <c r="F31" s="1090" t="s">
        <v>6</v>
      </c>
      <c r="G31" s="405" t="s">
        <v>110</v>
      </c>
      <c r="H31" s="953"/>
      <c r="I31" s="76" t="s">
        <v>69</v>
      </c>
      <c r="J31" s="1703">
        <v>5</v>
      </c>
      <c r="K31" s="1660"/>
      <c r="L31" s="404"/>
      <c r="M31" s="404"/>
      <c r="N31" s="404"/>
      <c r="O31" s="404"/>
      <c r="P31" s="313"/>
      <c r="Q31" s="404"/>
      <c r="R31" s="404"/>
      <c r="S31" s="404">
        <v>3</v>
      </c>
      <c r="T31" s="476"/>
      <c r="U31" s="476"/>
      <c r="V31" s="476"/>
      <c r="W31" s="476"/>
      <c r="X31" s="476"/>
      <c r="Y31" s="476"/>
      <c r="Z31" s="476"/>
      <c r="AA31" s="476"/>
      <c r="AB31" s="476"/>
      <c r="AC31" s="404">
        <f t="shared" si="0"/>
        <v>3</v>
      </c>
      <c r="AD31" s="339"/>
      <c r="AE31" s="339"/>
      <c r="AF31" s="339"/>
    </row>
    <row r="32" spans="1:32" ht="18" hidden="1" customHeight="1" thickBot="1" x14ac:dyDescent="0.45">
      <c r="A32" s="4386"/>
      <c r="B32" s="4361"/>
      <c r="C32" s="4389"/>
      <c r="D32" s="4362"/>
      <c r="E32" s="2638"/>
      <c r="F32" s="404"/>
      <c r="G32" s="405"/>
      <c r="H32" s="404"/>
      <c r="I32" s="457"/>
      <c r="J32" s="457"/>
      <c r="K32" s="476"/>
      <c r="L32" s="476"/>
      <c r="M32" s="476"/>
      <c r="N32" s="476"/>
      <c r="O32" s="476"/>
      <c r="P32" s="476"/>
      <c r="Q32" s="476"/>
      <c r="R32" s="476"/>
      <c r="S32" s="476"/>
      <c r="T32" s="476"/>
      <c r="U32" s="476"/>
      <c r="V32" s="476"/>
      <c r="W32" s="476"/>
      <c r="X32" s="476"/>
      <c r="Y32" s="476"/>
      <c r="Z32" s="476"/>
      <c r="AA32" s="476"/>
      <c r="AB32" s="476"/>
      <c r="AC32" s="404"/>
    </row>
    <row r="33" spans="1:32" ht="27.75" hidden="1" customHeight="1" thickBot="1" x14ac:dyDescent="0.45">
      <c r="A33" s="4386"/>
      <c r="B33" s="4361"/>
      <c r="C33" s="4389"/>
      <c r="D33" s="4362"/>
      <c r="E33" s="2639"/>
      <c r="F33" s="1090"/>
      <c r="G33" s="405"/>
      <c r="H33" s="953"/>
      <c r="I33" s="404"/>
      <c r="J33" s="1703"/>
      <c r="K33" s="1660"/>
      <c r="L33" s="404"/>
      <c r="M33" s="404"/>
      <c r="N33" s="404"/>
      <c r="O33" s="404"/>
      <c r="P33" s="313"/>
      <c r="Q33" s="404"/>
      <c r="R33" s="404"/>
      <c r="S33" s="404"/>
      <c r="T33" s="404"/>
      <c r="U33" s="313"/>
      <c r="V33" s="404"/>
      <c r="W33" s="404"/>
      <c r="X33" s="434"/>
      <c r="Y33" s="434"/>
      <c r="Z33" s="434"/>
      <c r="AA33" s="434"/>
      <c r="AB33" s="434"/>
      <c r="AC33" s="404">
        <f t="shared" si="0"/>
        <v>0</v>
      </c>
    </row>
    <row r="34" spans="1:32" s="340" customFormat="1" ht="13.5" hidden="1" customHeight="1" thickBot="1" x14ac:dyDescent="0.45">
      <c r="A34" s="4386"/>
      <c r="B34" s="4361"/>
      <c r="C34" s="4389"/>
      <c r="D34" s="4362"/>
      <c r="E34" s="1659"/>
      <c r="F34" s="1090"/>
      <c r="G34" s="405"/>
      <c r="H34" s="2244"/>
      <c r="I34" s="1724"/>
      <c r="J34" s="2245"/>
      <c r="K34" s="1660"/>
      <c r="L34" s="2239"/>
      <c r="M34" s="2239"/>
      <c r="N34" s="404"/>
      <c r="O34" s="404"/>
      <c r="P34" s="2239"/>
      <c r="Q34" s="1712"/>
      <c r="R34" s="1679"/>
      <c r="S34" s="2239"/>
      <c r="T34" s="2239"/>
      <c r="U34" s="404"/>
      <c r="V34" s="404"/>
      <c r="W34" s="2239"/>
      <c r="X34" s="2239"/>
      <c r="Y34" s="434"/>
      <c r="Z34" s="2239"/>
      <c r="AA34" s="2239"/>
      <c r="AB34" s="2239"/>
      <c r="AC34" s="404">
        <f t="shared" si="0"/>
        <v>0</v>
      </c>
      <c r="AD34" s="339"/>
      <c r="AE34" s="339"/>
      <c r="AF34" s="339"/>
    </row>
    <row r="35" spans="1:32" s="339" customFormat="1" ht="15" customHeight="1" thickBot="1" x14ac:dyDescent="0.4">
      <c r="A35" s="4386"/>
      <c r="B35" s="4361"/>
      <c r="C35" s="4389"/>
      <c r="D35" s="4362"/>
      <c r="E35" s="1697" t="s">
        <v>150</v>
      </c>
      <c r="F35" s="1698"/>
      <c r="G35" s="820"/>
      <c r="H35" s="1699"/>
      <c r="I35" s="821"/>
      <c r="J35" s="1700"/>
      <c r="K35" s="819">
        <f t="shared" ref="K35:AB35" si="2">SUM(K25:K34)</f>
        <v>4</v>
      </c>
      <c r="L35" s="819">
        <f t="shared" si="2"/>
        <v>4</v>
      </c>
      <c r="M35" s="819">
        <f t="shared" si="2"/>
        <v>0</v>
      </c>
      <c r="N35" s="819">
        <f t="shared" si="2"/>
        <v>0</v>
      </c>
      <c r="O35" s="819">
        <f t="shared" si="2"/>
        <v>0</v>
      </c>
      <c r="P35" s="819">
        <f t="shared" si="2"/>
        <v>0</v>
      </c>
      <c r="Q35" s="819">
        <f t="shared" si="2"/>
        <v>10</v>
      </c>
      <c r="R35" s="819">
        <f t="shared" si="2"/>
        <v>0</v>
      </c>
      <c r="S35" s="819">
        <f t="shared" si="2"/>
        <v>3</v>
      </c>
      <c r="T35" s="819">
        <f t="shared" si="2"/>
        <v>0</v>
      </c>
      <c r="U35" s="819">
        <f t="shared" si="2"/>
        <v>0</v>
      </c>
      <c r="V35" s="819">
        <f t="shared" si="2"/>
        <v>0</v>
      </c>
      <c r="W35" s="819">
        <f t="shared" si="2"/>
        <v>0</v>
      </c>
      <c r="X35" s="819">
        <f t="shared" si="2"/>
        <v>0</v>
      </c>
      <c r="Y35" s="819">
        <f t="shared" si="2"/>
        <v>0</v>
      </c>
      <c r="Z35" s="819">
        <f t="shared" si="2"/>
        <v>0</v>
      </c>
      <c r="AA35" s="819">
        <f t="shared" si="2"/>
        <v>0</v>
      </c>
      <c r="AB35" s="819">
        <f t="shared" si="2"/>
        <v>0</v>
      </c>
      <c r="AC35" s="1751">
        <f t="shared" si="0"/>
        <v>21</v>
      </c>
    </row>
    <row r="36" spans="1:32" s="340" customFormat="1" ht="15" hidden="1" customHeight="1" thickBot="1" x14ac:dyDescent="0.45">
      <c r="A36" s="4386"/>
      <c r="B36" s="4361"/>
      <c r="C36" s="4389"/>
      <c r="D36" s="4362"/>
      <c r="E36" s="2236"/>
      <c r="F36" s="1685"/>
      <c r="G36" s="460"/>
      <c r="H36" s="1686"/>
      <c r="I36" s="2246"/>
      <c r="J36" s="2247"/>
      <c r="K36" s="469"/>
      <c r="L36" s="459"/>
      <c r="M36" s="459"/>
      <c r="N36" s="1677"/>
      <c r="O36" s="1677"/>
      <c r="P36" s="459"/>
      <c r="Q36" s="459"/>
      <c r="R36" s="459"/>
      <c r="S36" s="459"/>
      <c r="T36" s="459"/>
      <c r="U36" s="1677"/>
      <c r="V36" s="459"/>
      <c r="W36" s="459"/>
      <c r="X36" s="2238"/>
      <c r="Y36" s="2238"/>
      <c r="Z36" s="2238"/>
      <c r="AA36" s="2238"/>
      <c r="AB36" s="2238"/>
      <c r="AC36" s="404">
        <f t="shared" si="0"/>
        <v>0</v>
      </c>
      <c r="AD36" s="339"/>
      <c r="AE36" s="339"/>
      <c r="AF36" s="339"/>
    </row>
    <row r="37" spans="1:32" s="339" customFormat="1" ht="16.5" hidden="1" customHeight="1" thickBot="1" x14ac:dyDescent="0.45">
      <c r="A37" s="4386"/>
      <c r="B37" s="4361"/>
      <c r="C37" s="4389"/>
      <c r="D37" s="4362"/>
      <c r="E37" s="2640"/>
      <c r="F37" s="1090"/>
      <c r="G37" s="405"/>
      <c r="H37" s="953"/>
      <c r="I37" s="996"/>
      <c r="J37" s="1089"/>
      <c r="K37" s="1660"/>
      <c r="L37" s="404"/>
      <c r="M37" s="404"/>
      <c r="N37" s="404"/>
      <c r="O37" s="404"/>
      <c r="P37" s="404"/>
      <c r="Q37" s="404"/>
      <c r="R37" s="404"/>
      <c r="S37" s="404"/>
      <c r="T37" s="404"/>
      <c r="U37" s="404"/>
      <c r="V37" s="404"/>
      <c r="W37" s="1679"/>
      <c r="X37" s="1679"/>
      <c r="Y37" s="1679"/>
      <c r="Z37" s="1679"/>
      <c r="AA37" s="1679"/>
      <c r="AB37" s="1679"/>
      <c r="AC37" s="404">
        <f t="shared" si="0"/>
        <v>0</v>
      </c>
    </row>
    <row r="38" spans="1:32" s="340" customFormat="1" ht="15.75" hidden="1" customHeight="1" thickBot="1" x14ac:dyDescent="0.45">
      <c r="A38" s="4386"/>
      <c r="B38" s="4361"/>
      <c r="C38" s="4389"/>
      <c r="D38" s="4362"/>
      <c r="E38" s="1659"/>
      <c r="F38" s="1090"/>
      <c r="G38" s="405"/>
      <c r="H38" s="953"/>
      <c r="I38" s="313"/>
      <c r="J38" s="1089"/>
      <c r="K38" s="2240"/>
      <c r="L38" s="434"/>
      <c r="M38" s="434"/>
      <c r="N38" s="434"/>
      <c r="O38" s="434"/>
      <c r="P38" s="434"/>
      <c r="Q38" s="434"/>
      <c r="R38" s="434"/>
      <c r="S38" s="434"/>
      <c r="T38" s="434"/>
      <c r="U38" s="313"/>
      <c r="V38" s="434"/>
      <c r="W38" s="434"/>
      <c r="X38" s="434"/>
      <c r="Y38" s="434"/>
      <c r="Z38" s="434"/>
      <c r="AA38" s="434"/>
      <c r="AB38" s="434"/>
      <c r="AC38" s="404">
        <f t="shared" si="0"/>
        <v>0</v>
      </c>
      <c r="AD38" s="339"/>
      <c r="AE38" s="339"/>
      <c r="AF38" s="339"/>
    </row>
    <row r="39" spans="1:32" s="340" customFormat="1" ht="15" hidden="1" customHeight="1" thickBot="1" x14ac:dyDescent="0.45">
      <c r="A39" s="4386"/>
      <c r="B39" s="4361"/>
      <c r="C39" s="4389"/>
      <c r="D39" s="4362"/>
      <c r="E39" s="515"/>
      <c r="F39" s="2248"/>
      <c r="G39" s="1732"/>
      <c r="H39" s="2101"/>
      <c r="I39" s="1733"/>
      <c r="J39" s="1734"/>
      <c r="K39" s="2249"/>
      <c r="L39" s="463"/>
      <c r="M39" s="463"/>
      <c r="N39" s="466"/>
      <c r="O39" s="466"/>
      <c r="P39" s="463"/>
      <c r="Q39" s="463"/>
      <c r="R39" s="463"/>
      <c r="S39" s="463"/>
      <c r="T39" s="463"/>
      <c r="U39" s="463"/>
      <c r="V39" s="463"/>
      <c r="W39" s="463"/>
      <c r="X39" s="463"/>
      <c r="Y39" s="2250"/>
      <c r="Z39" s="2250"/>
      <c r="AA39" s="2250"/>
      <c r="AB39" s="2250"/>
      <c r="AC39" s="404">
        <f t="shared" si="0"/>
        <v>0</v>
      </c>
      <c r="AD39" s="339"/>
      <c r="AE39" s="339"/>
      <c r="AF39" s="339"/>
    </row>
    <row r="40" spans="1:32" s="339" customFormat="1" ht="12.75" customHeight="1" thickBot="1" x14ac:dyDescent="0.4">
      <c r="A40" s="4386"/>
      <c r="B40" s="4361"/>
      <c r="C40" s="4389"/>
      <c r="D40" s="4362"/>
      <c r="E40" s="1697" t="s">
        <v>35</v>
      </c>
      <c r="F40" s="1698"/>
      <c r="G40" s="820"/>
      <c r="H40" s="821"/>
      <c r="I40" s="821"/>
      <c r="J40" s="1700"/>
      <c r="K40" s="819">
        <f>SUM(K36:K39)</f>
        <v>0</v>
      </c>
      <c r="L40" s="819">
        <f t="shared" ref="L40:AB40" si="3">SUM(L36:L39)</f>
        <v>0</v>
      </c>
      <c r="M40" s="819">
        <f t="shared" si="3"/>
        <v>0</v>
      </c>
      <c r="N40" s="819">
        <f t="shared" si="3"/>
        <v>0</v>
      </c>
      <c r="O40" s="819">
        <f t="shared" si="3"/>
        <v>0</v>
      </c>
      <c r="P40" s="819">
        <f t="shared" si="3"/>
        <v>0</v>
      </c>
      <c r="Q40" s="819">
        <f t="shared" si="3"/>
        <v>0</v>
      </c>
      <c r="R40" s="819">
        <f t="shared" si="3"/>
        <v>0</v>
      </c>
      <c r="S40" s="819">
        <f t="shared" si="3"/>
        <v>0</v>
      </c>
      <c r="T40" s="819">
        <f t="shared" si="3"/>
        <v>0</v>
      </c>
      <c r="U40" s="819">
        <f t="shared" si="3"/>
        <v>0</v>
      </c>
      <c r="V40" s="819">
        <f t="shared" si="3"/>
        <v>0</v>
      </c>
      <c r="W40" s="819">
        <f t="shared" si="3"/>
        <v>0</v>
      </c>
      <c r="X40" s="819">
        <f t="shared" si="3"/>
        <v>0</v>
      </c>
      <c r="Y40" s="819">
        <f t="shared" si="3"/>
        <v>0</v>
      </c>
      <c r="Z40" s="819">
        <f t="shared" si="3"/>
        <v>0</v>
      </c>
      <c r="AA40" s="819">
        <f t="shared" si="3"/>
        <v>0</v>
      </c>
      <c r="AB40" s="819">
        <f t="shared" si="3"/>
        <v>0</v>
      </c>
      <c r="AC40" s="1751">
        <f t="shared" si="0"/>
        <v>0</v>
      </c>
    </row>
    <row r="41" spans="1:32" s="339" customFormat="1" ht="14.25" customHeight="1" thickBot="1" x14ac:dyDescent="0.4">
      <c r="A41" s="4386"/>
      <c r="B41" s="4361"/>
      <c r="C41" s="4387"/>
      <c r="D41" s="4362"/>
      <c r="E41" s="2230" t="s">
        <v>152</v>
      </c>
      <c r="F41" s="2251"/>
      <c r="G41" s="2252"/>
      <c r="H41" s="2253"/>
      <c r="I41" s="2253"/>
      <c r="J41" s="2254"/>
      <c r="K41" s="2255">
        <f t="shared" ref="K41:AB41" si="4">K24+K35+K40</f>
        <v>36</v>
      </c>
      <c r="L41" s="2255">
        <f t="shared" si="4"/>
        <v>20</v>
      </c>
      <c r="M41" s="2255">
        <f t="shared" si="4"/>
        <v>0</v>
      </c>
      <c r="N41" s="2255">
        <f t="shared" si="4"/>
        <v>5</v>
      </c>
      <c r="O41" s="2255">
        <f t="shared" si="4"/>
        <v>2</v>
      </c>
      <c r="P41" s="2255">
        <f t="shared" si="4"/>
        <v>0</v>
      </c>
      <c r="Q41" s="2255">
        <f t="shared" si="4"/>
        <v>10</v>
      </c>
      <c r="R41" s="2255">
        <f t="shared" si="4"/>
        <v>0</v>
      </c>
      <c r="S41" s="2255">
        <f t="shared" si="4"/>
        <v>3</v>
      </c>
      <c r="T41" s="2255">
        <f t="shared" si="4"/>
        <v>0</v>
      </c>
      <c r="U41" s="2255">
        <f t="shared" si="4"/>
        <v>2</v>
      </c>
      <c r="V41" s="2255">
        <f t="shared" si="4"/>
        <v>0</v>
      </c>
      <c r="W41" s="2255">
        <f t="shared" si="4"/>
        <v>0</v>
      </c>
      <c r="X41" s="2255">
        <f t="shared" si="4"/>
        <v>0</v>
      </c>
      <c r="Y41" s="2255">
        <f t="shared" si="4"/>
        <v>0</v>
      </c>
      <c r="Z41" s="2255">
        <f t="shared" si="4"/>
        <v>0</v>
      </c>
      <c r="AA41" s="2255">
        <f t="shared" si="4"/>
        <v>0</v>
      </c>
      <c r="AB41" s="2255">
        <f t="shared" si="4"/>
        <v>0</v>
      </c>
      <c r="AC41" s="1751">
        <f t="shared" si="0"/>
        <v>78</v>
      </c>
    </row>
    <row r="42" spans="1:32" s="346" customFormat="1" ht="13.9" hidden="1" x14ac:dyDescent="0.4">
      <c r="A42" s="4391"/>
      <c r="B42" s="4391"/>
      <c r="C42" s="4391"/>
      <c r="D42" s="4391"/>
      <c r="E42" s="4391"/>
      <c r="F42" s="4391"/>
      <c r="G42" s="4391"/>
      <c r="H42" s="4391"/>
      <c r="I42" s="4391"/>
      <c r="J42" s="4391"/>
      <c r="K42" s="4391"/>
      <c r="L42" s="4391"/>
      <c r="M42" s="4391"/>
      <c r="N42" s="4391"/>
      <c r="O42" s="4391"/>
      <c r="P42" s="4391"/>
      <c r="Q42" s="4391"/>
      <c r="R42" s="4391"/>
      <c r="S42" s="4391"/>
      <c r="T42" s="4391"/>
      <c r="U42" s="4391"/>
      <c r="V42" s="4391"/>
      <c r="W42" s="4391"/>
      <c r="X42" s="4391"/>
      <c r="Y42" s="4391"/>
      <c r="Z42" s="4391"/>
      <c r="AA42" s="4391"/>
      <c r="AB42" s="4391"/>
      <c r="AC42" s="4391"/>
      <c r="AD42" s="345"/>
      <c r="AE42" s="345"/>
      <c r="AF42" s="345"/>
    </row>
    <row r="43" spans="1:32" s="346" customFormat="1" ht="12" hidden="1" customHeight="1" x14ac:dyDescent="0.4">
      <c r="A43" s="347"/>
      <c r="B43" s="347"/>
      <c r="C43" s="347"/>
      <c r="D43" s="347"/>
      <c r="E43" s="347"/>
      <c r="F43" s="347"/>
      <c r="G43" s="347"/>
      <c r="H43" s="347"/>
      <c r="I43" s="347"/>
      <c r="J43" s="347"/>
      <c r="K43" s="347"/>
      <c r="L43" s="347"/>
      <c r="M43" s="347"/>
      <c r="N43" s="347"/>
      <c r="O43" s="347"/>
      <c r="P43" s="347"/>
      <c r="Q43" s="347"/>
      <c r="R43" s="347"/>
      <c r="S43" s="2641"/>
      <c r="T43" s="2641"/>
      <c r="U43" s="2641"/>
      <c r="V43" s="2641"/>
      <c r="W43" s="2641"/>
      <c r="X43" s="2641"/>
      <c r="Y43" s="2641"/>
      <c r="Z43" s="2641"/>
      <c r="AA43" s="2641"/>
      <c r="AB43" s="2641"/>
      <c r="AC43" s="347"/>
      <c r="AD43" s="345"/>
      <c r="AE43" s="345"/>
      <c r="AF43" s="345"/>
    </row>
    <row r="44" spans="1:32" s="346" customFormat="1" ht="12" hidden="1" customHeight="1" x14ac:dyDescent="0.4">
      <c r="A44" s="347"/>
      <c r="B44" s="347"/>
      <c r="C44" s="347"/>
      <c r="D44" s="347"/>
      <c r="E44" s="347"/>
      <c r="F44" s="347"/>
      <c r="G44" s="347"/>
      <c r="H44" s="347"/>
      <c r="I44" s="347"/>
      <c r="J44" s="347"/>
      <c r="K44" s="347"/>
      <c r="L44" s="347"/>
      <c r="M44" s="347"/>
      <c r="N44" s="347"/>
      <c r="O44" s="347"/>
      <c r="P44" s="347"/>
      <c r="Q44" s="347"/>
      <c r="R44" s="2642"/>
      <c r="S44" s="2642"/>
      <c r="T44" s="2642"/>
      <c r="U44" s="2642"/>
      <c r="V44" s="2642"/>
      <c r="W44" s="348"/>
      <c r="X44" s="348"/>
      <c r="Y44" s="348"/>
      <c r="Z44" s="2642"/>
      <c r="AA44" s="2642"/>
      <c r="AB44" s="2642"/>
      <c r="AC44" s="347"/>
      <c r="AD44" s="345"/>
      <c r="AE44" s="345"/>
      <c r="AF44" s="345"/>
    </row>
    <row r="45" spans="1:32" s="346" customFormat="1" ht="12.75" hidden="1" customHeight="1" x14ac:dyDescent="0.4">
      <c r="A45" s="347"/>
      <c r="B45" s="347"/>
      <c r="C45" s="347"/>
      <c r="D45" s="347"/>
      <c r="E45" s="347"/>
      <c r="F45" s="347"/>
      <c r="G45" s="347"/>
      <c r="H45" s="347"/>
      <c r="I45" s="347"/>
      <c r="J45" s="347"/>
      <c r="K45" s="347"/>
      <c r="L45" s="347"/>
      <c r="M45" s="347"/>
      <c r="N45" s="347"/>
      <c r="O45" s="347"/>
      <c r="P45" s="347"/>
      <c r="Q45" s="347"/>
      <c r="R45" s="349"/>
      <c r="S45" s="349"/>
      <c r="T45" s="4347"/>
      <c r="U45" s="4347"/>
      <c r="V45" s="4347"/>
      <c r="W45" s="4347"/>
      <c r="X45" s="4347"/>
      <c r="Y45" s="4347"/>
      <c r="Z45" s="4347"/>
      <c r="AA45" s="1694"/>
      <c r="AB45" s="349"/>
      <c r="AC45" s="347"/>
      <c r="AD45" s="345"/>
      <c r="AE45" s="345"/>
      <c r="AF45" s="345"/>
    </row>
    <row r="46" spans="1:32" s="346" customFormat="1" ht="6.75" hidden="1" customHeight="1" x14ac:dyDescent="0.4">
      <c r="A46" s="347"/>
      <c r="B46" s="347"/>
      <c r="C46" s="347"/>
      <c r="D46" s="347"/>
      <c r="E46" s="347"/>
      <c r="F46" s="347"/>
      <c r="G46" s="347"/>
      <c r="H46" s="347"/>
      <c r="I46" s="347"/>
      <c r="J46" s="347"/>
      <c r="K46" s="347"/>
      <c r="L46" s="347"/>
      <c r="M46" s="347"/>
      <c r="N46" s="347"/>
      <c r="O46" s="347"/>
      <c r="P46" s="347"/>
      <c r="Q46" s="347"/>
      <c r="R46" s="349"/>
      <c r="S46" s="349"/>
      <c r="T46" s="349"/>
      <c r="U46" s="349"/>
      <c r="V46" s="349"/>
      <c r="W46" s="349"/>
      <c r="X46" s="349"/>
      <c r="Y46" s="349"/>
      <c r="Z46" s="349"/>
      <c r="AA46" s="349"/>
      <c r="AB46" s="349"/>
      <c r="AC46" s="347"/>
      <c r="AD46" s="345"/>
      <c r="AE46" s="345"/>
      <c r="AF46" s="345"/>
    </row>
    <row r="47" spans="1:32" s="346" customFormat="1" ht="12" hidden="1" customHeight="1" x14ac:dyDescent="0.4">
      <c r="A47" s="347"/>
      <c r="B47" s="347"/>
      <c r="C47" s="347"/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7"/>
      <c r="P47" s="347"/>
      <c r="Q47" s="347"/>
      <c r="R47" s="4384"/>
      <c r="S47" s="4384"/>
      <c r="T47" s="4384"/>
      <c r="U47" s="4384"/>
      <c r="V47" s="4384"/>
      <c r="W47" s="4384"/>
      <c r="X47" s="4384"/>
      <c r="Y47" s="4384"/>
      <c r="Z47" s="4384"/>
      <c r="AA47" s="4384"/>
      <c r="AB47" s="4384"/>
      <c r="AC47" s="347"/>
      <c r="AD47" s="345"/>
      <c r="AE47" s="345"/>
      <c r="AF47" s="345"/>
    </row>
    <row r="48" spans="1:32" s="346" customFormat="1" ht="13.9" hidden="1" x14ac:dyDescent="0.4">
      <c r="A48" s="347"/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7"/>
      <c r="Q48" s="347"/>
      <c r="R48" s="350"/>
      <c r="S48" s="350"/>
      <c r="T48" s="350"/>
      <c r="U48" s="350"/>
      <c r="V48" s="4346"/>
      <c r="W48" s="4346"/>
      <c r="X48" s="4346"/>
      <c r="Y48" s="4346"/>
      <c r="Z48" s="350"/>
      <c r="AA48" s="350"/>
      <c r="AB48" s="350"/>
      <c r="AC48" s="347"/>
      <c r="AD48" s="345"/>
      <c r="AE48" s="345"/>
      <c r="AF48" s="345"/>
    </row>
    <row r="49" spans="1:32" s="346" customFormat="1" ht="9" hidden="1" customHeight="1" x14ac:dyDescent="0.4">
      <c r="A49" s="347"/>
      <c r="B49" s="347"/>
      <c r="C49" s="347"/>
      <c r="D49" s="347"/>
      <c r="E49" s="347"/>
      <c r="F49" s="347"/>
      <c r="G49" s="347"/>
      <c r="H49" s="347"/>
      <c r="I49" s="347"/>
      <c r="J49" s="347"/>
      <c r="K49" s="347"/>
      <c r="L49" s="347"/>
      <c r="M49" s="347"/>
      <c r="N49" s="347"/>
      <c r="O49" s="347"/>
      <c r="P49" s="347"/>
      <c r="Q49" s="347"/>
      <c r="R49" s="350"/>
      <c r="S49" s="350"/>
      <c r="T49" s="350"/>
      <c r="U49" s="350"/>
      <c r="V49" s="350"/>
      <c r="W49" s="350"/>
      <c r="X49" s="350"/>
      <c r="Y49" s="350"/>
      <c r="Z49" s="350"/>
      <c r="AA49" s="350"/>
      <c r="AB49" s="350"/>
      <c r="AC49" s="347"/>
      <c r="AD49" s="345"/>
      <c r="AE49" s="345"/>
      <c r="AF49" s="345"/>
    </row>
    <row r="50" spans="1:32" s="346" customFormat="1" ht="13.9" hidden="1" x14ac:dyDescent="0.4">
      <c r="R50" s="351"/>
      <c r="S50" s="352"/>
      <c r="T50" s="352"/>
      <c r="U50" s="4347"/>
      <c r="V50" s="4347"/>
      <c r="W50" s="4347"/>
      <c r="X50" s="4347"/>
      <c r="Y50" s="4347"/>
      <c r="Z50" s="4347"/>
      <c r="AA50" s="348"/>
      <c r="AB50" s="351"/>
      <c r="AD50" s="345"/>
      <c r="AE50" s="345"/>
      <c r="AF50" s="345"/>
    </row>
    <row r="51" spans="1:32" s="340" customFormat="1" ht="13.5" hidden="1" customHeight="1" thickBot="1" x14ac:dyDescent="0.4">
      <c r="A51" s="353"/>
      <c r="B51" s="353"/>
      <c r="C51" s="353"/>
      <c r="D51" s="353"/>
      <c r="E51" s="353"/>
      <c r="F51" s="353"/>
      <c r="G51" s="353"/>
      <c r="H51" s="353"/>
      <c r="I51" s="353"/>
      <c r="J51" s="353"/>
      <c r="K51" s="353"/>
      <c r="L51" s="353"/>
      <c r="M51" s="353"/>
      <c r="N51" s="353"/>
      <c r="O51" s="353"/>
      <c r="P51" s="353"/>
      <c r="Q51" s="353"/>
      <c r="R51" s="353"/>
      <c r="S51" s="353"/>
      <c r="T51" s="353"/>
      <c r="U51" s="353"/>
      <c r="V51" s="353"/>
      <c r="W51" s="353"/>
      <c r="X51" s="353"/>
      <c r="Y51" s="353"/>
      <c r="Z51" s="353"/>
      <c r="AA51" s="353"/>
      <c r="AB51" s="353"/>
      <c r="AC51" s="353"/>
      <c r="AD51" s="339"/>
      <c r="AE51" s="339"/>
      <c r="AF51" s="339"/>
    </row>
    <row r="52" spans="1:32" ht="14.25" hidden="1" customHeight="1" thickBot="1" x14ac:dyDescent="0.5">
      <c r="A52" s="4365" t="s">
        <v>8</v>
      </c>
      <c r="B52" s="4366" t="s">
        <v>9</v>
      </c>
      <c r="C52" s="4366" t="s">
        <v>10</v>
      </c>
      <c r="D52" s="4367" t="s">
        <v>11</v>
      </c>
      <c r="E52" s="4368" t="s">
        <v>7</v>
      </c>
      <c r="F52" s="4369" t="s">
        <v>0</v>
      </c>
      <c r="G52" s="4370" t="s">
        <v>3</v>
      </c>
      <c r="H52" s="4370" t="s">
        <v>12</v>
      </c>
      <c r="I52" s="4369" t="s">
        <v>1</v>
      </c>
      <c r="J52" s="4371" t="s">
        <v>13</v>
      </c>
      <c r="K52" s="4372" t="s">
        <v>14</v>
      </c>
      <c r="L52" s="4372"/>
      <c r="M52" s="4372"/>
      <c r="N52" s="4372"/>
      <c r="O52" s="4372"/>
      <c r="P52" s="4372"/>
      <c r="Q52" s="4372"/>
      <c r="R52" s="4372"/>
      <c r="S52" s="4372"/>
      <c r="T52" s="4372"/>
      <c r="U52" s="4372"/>
      <c r="V52" s="4372"/>
      <c r="W52" s="4372"/>
      <c r="X52" s="4372"/>
      <c r="Y52" s="4372"/>
      <c r="Z52" s="4372"/>
      <c r="AA52" s="4372"/>
      <c r="AB52" s="4372"/>
      <c r="AC52" s="4373" t="s">
        <v>15</v>
      </c>
      <c r="AD52" s="333"/>
      <c r="AE52" s="333"/>
      <c r="AF52" s="333"/>
    </row>
    <row r="53" spans="1:32" s="338" customFormat="1" ht="116.25" hidden="1" customHeight="1" thickBot="1" x14ac:dyDescent="0.4">
      <c r="A53" s="4365"/>
      <c r="B53" s="4366"/>
      <c r="C53" s="4366"/>
      <c r="D53" s="4367"/>
      <c r="E53" s="4368"/>
      <c r="F53" s="4369"/>
      <c r="G53" s="4370"/>
      <c r="H53" s="4370"/>
      <c r="I53" s="4369"/>
      <c r="J53" s="4371"/>
      <c r="K53" s="354" t="s">
        <v>16</v>
      </c>
      <c r="L53" s="355" t="s">
        <v>17</v>
      </c>
      <c r="M53" s="355" t="s">
        <v>18</v>
      </c>
      <c r="N53" s="355" t="s">
        <v>19</v>
      </c>
      <c r="O53" s="355" t="s">
        <v>20</v>
      </c>
      <c r="P53" s="355" t="s">
        <v>21</v>
      </c>
      <c r="Q53" s="355" t="s">
        <v>153</v>
      </c>
      <c r="R53" s="355" t="s">
        <v>117</v>
      </c>
      <c r="S53" s="355" t="s">
        <v>23</v>
      </c>
      <c r="T53" s="355" t="s">
        <v>24</v>
      </c>
      <c r="U53" s="355" t="s">
        <v>25</v>
      </c>
      <c r="V53" s="355" t="s">
        <v>26</v>
      </c>
      <c r="W53" s="355" t="s">
        <v>27</v>
      </c>
      <c r="X53" s="355" t="s">
        <v>28</v>
      </c>
      <c r="Y53" s="355" t="s">
        <v>29</v>
      </c>
      <c r="Z53" s="355" t="s">
        <v>30</v>
      </c>
      <c r="AA53" s="355" t="s">
        <v>31</v>
      </c>
      <c r="AB53" s="355" t="s">
        <v>32</v>
      </c>
      <c r="AC53" s="4373"/>
      <c r="AD53" s="337"/>
      <c r="AE53" s="337"/>
      <c r="AF53" s="337"/>
    </row>
    <row r="54" spans="1:32" s="340" customFormat="1" ht="15" customHeight="1" thickBot="1" x14ac:dyDescent="0.4">
      <c r="A54" s="4396" t="s">
        <v>4</v>
      </c>
      <c r="B54" s="4396"/>
      <c r="C54" s="4396"/>
      <c r="D54" s="4396"/>
      <c r="E54" s="4396"/>
      <c r="F54" s="4396"/>
      <c r="G54" s="4396"/>
      <c r="H54" s="4396"/>
      <c r="I54" s="4396"/>
      <c r="J54" s="4396"/>
      <c r="K54" s="4396"/>
      <c r="L54" s="4396"/>
      <c r="M54" s="4396"/>
      <c r="N54" s="4396"/>
      <c r="O54" s="4396"/>
      <c r="P54" s="4396"/>
      <c r="Q54" s="4396"/>
      <c r="R54" s="4396"/>
      <c r="S54" s="4396"/>
      <c r="T54" s="4396"/>
      <c r="U54" s="4396"/>
      <c r="V54" s="4396"/>
      <c r="W54" s="4396"/>
      <c r="X54" s="4396"/>
      <c r="Y54" s="4396"/>
      <c r="Z54" s="4396"/>
      <c r="AA54" s="4396"/>
      <c r="AB54" s="4396"/>
      <c r="AC54" s="4396"/>
      <c r="AD54" s="339"/>
      <c r="AE54" s="339"/>
      <c r="AF54" s="339"/>
    </row>
    <row r="55" spans="1:32" s="1807" customFormat="1" ht="19.149999999999999" hidden="1" customHeight="1" thickBot="1" x14ac:dyDescent="0.5">
      <c r="A55" s="4349">
        <v>16</v>
      </c>
      <c r="B55" s="4352" t="s">
        <v>181</v>
      </c>
      <c r="C55" s="4352" t="s">
        <v>396</v>
      </c>
      <c r="D55" s="4400">
        <v>0.25</v>
      </c>
      <c r="E55" s="2772"/>
      <c r="F55" s="2773"/>
      <c r="G55" s="2774"/>
      <c r="H55" s="2774"/>
      <c r="I55" s="2773"/>
      <c r="J55" s="2775"/>
      <c r="K55" s="2776"/>
      <c r="L55" s="2777"/>
      <c r="M55" s="2773"/>
      <c r="N55" s="2778"/>
      <c r="O55" s="2778"/>
      <c r="P55" s="2773"/>
      <c r="Q55" s="2773"/>
      <c r="R55" s="2773"/>
      <c r="S55" s="2773"/>
      <c r="T55" s="2773"/>
      <c r="U55" s="3495"/>
      <c r="V55" s="3495"/>
      <c r="W55" s="3495"/>
      <c r="X55" s="3495"/>
      <c r="Y55" s="3496"/>
      <c r="Z55" s="3496"/>
      <c r="AA55" s="3496"/>
      <c r="AB55" s="3496"/>
      <c r="AC55" s="1598">
        <f t="shared" ref="AC55:AC79" si="5">SUM(K55:AB55)</f>
        <v>0</v>
      </c>
      <c r="AD55" s="1806"/>
      <c r="AE55" s="1806"/>
      <c r="AF55" s="1806"/>
    </row>
    <row r="56" spans="1:32" s="366" customFormat="1" ht="16.5" hidden="1" customHeight="1" thickBot="1" x14ac:dyDescent="0.5">
      <c r="A56" s="4350"/>
      <c r="B56" s="4353"/>
      <c r="C56" s="4353"/>
      <c r="D56" s="4398"/>
      <c r="E56" s="3481"/>
      <c r="F56" s="3482"/>
      <c r="G56" s="3483"/>
      <c r="H56" s="3483"/>
      <c r="I56" s="3482"/>
      <c r="J56" s="3484"/>
      <c r="K56" s="3485"/>
      <c r="L56" s="3486"/>
      <c r="M56" s="3486"/>
      <c r="N56" s="3486"/>
      <c r="O56" s="3486"/>
      <c r="P56" s="3486"/>
      <c r="Q56" s="3486"/>
      <c r="R56" s="3482"/>
      <c r="S56" s="3482"/>
      <c r="T56" s="3482"/>
      <c r="U56" s="3482"/>
      <c r="V56" s="3482"/>
      <c r="W56" s="3482"/>
      <c r="X56" s="3482"/>
      <c r="Y56" s="3482"/>
      <c r="Z56" s="3482"/>
      <c r="AA56" s="3482"/>
      <c r="AB56" s="3333"/>
      <c r="AC56" s="1047">
        <f t="shared" si="5"/>
        <v>0</v>
      </c>
    </row>
    <row r="57" spans="1:32" s="366" customFormat="1" ht="16.5" customHeight="1" thickBot="1" x14ac:dyDescent="0.5">
      <c r="A57" s="4350"/>
      <c r="B57" s="4353"/>
      <c r="C57" s="4353"/>
      <c r="D57" s="4398"/>
      <c r="E57" s="3490" t="s">
        <v>87</v>
      </c>
      <c r="F57" s="3491" t="s">
        <v>5</v>
      </c>
      <c r="G57" s="3092" t="s">
        <v>110</v>
      </c>
      <c r="H57" s="3092" t="s">
        <v>364</v>
      </c>
      <c r="I57" s="3092" t="s">
        <v>36</v>
      </c>
      <c r="J57" s="3093" t="s">
        <v>353</v>
      </c>
      <c r="K57" s="849"/>
      <c r="L57" s="3492">
        <v>64</v>
      </c>
      <c r="M57" s="3492"/>
      <c r="N57" s="3492"/>
      <c r="O57" s="3492"/>
      <c r="P57" s="3492"/>
      <c r="Q57" s="3492"/>
      <c r="R57" s="3492"/>
      <c r="S57" s="3493"/>
      <c r="T57" s="3492"/>
      <c r="U57" s="3492">
        <v>8</v>
      </c>
      <c r="V57" s="3494"/>
      <c r="W57" s="3494"/>
      <c r="X57" s="3494"/>
      <c r="Y57" s="3494"/>
      <c r="Z57" s="3494"/>
      <c r="AA57" s="3494"/>
      <c r="AB57" s="2262"/>
      <c r="AC57" s="1598">
        <f t="shared" si="5"/>
        <v>72</v>
      </c>
    </row>
    <row r="58" spans="1:32" s="366" customFormat="1" ht="16.5" hidden="1" customHeight="1" thickBot="1" x14ac:dyDescent="0.5">
      <c r="A58" s="4350"/>
      <c r="B58" s="4353"/>
      <c r="C58" s="4353"/>
      <c r="D58" s="4398"/>
      <c r="E58" s="3487"/>
      <c r="F58" s="529"/>
      <c r="G58" s="530"/>
      <c r="H58" s="529"/>
      <c r="I58" s="529"/>
      <c r="J58" s="3488"/>
      <c r="K58" s="3489"/>
      <c r="L58" s="3213"/>
      <c r="M58" s="3213"/>
      <c r="N58" s="3213"/>
      <c r="O58" s="3213"/>
      <c r="P58" s="3213"/>
      <c r="Q58" s="3213"/>
      <c r="R58" s="3213"/>
      <c r="S58" s="3213"/>
      <c r="T58" s="3213"/>
      <c r="U58" s="3213"/>
      <c r="V58" s="3213"/>
      <c r="W58" s="3213"/>
      <c r="X58" s="2643"/>
      <c r="Y58" s="2643"/>
      <c r="Z58" s="2643"/>
      <c r="AA58" s="2643"/>
      <c r="AB58" s="2644"/>
      <c r="AC58" s="1598">
        <f t="shared" si="5"/>
        <v>0</v>
      </c>
    </row>
    <row r="59" spans="1:32" s="366" customFormat="1" ht="16.5" hidden="1" customHeight="1" thickBot="1" x14ac:dyDescent="0.5">
      <c r="A59" s="4350"/>
      <c r="B59" s="4353"/>
      <c r="C59" s="4353"/>
      <c r="D59" s="4398"/>
      <c r="E59" s="1950"/>
      <c r="F59" s="398"/>
      <c r="G59" s="403"/>
      <c r="H59" s="398"/>
      <c r="I59" s="398"/>
      <c r="J59" s="641"/>
      <c r="K59" s="1978"/>
      <c r="L59" s="1979"/>
      <c r="M59" s="1979"/>
      <c r="N59" s="1979"/>
      <c r="O59" s="1979"/>
      <c r="P59" s="1979"/>
      <c r="Q59" s="1979"/>
      <c r="R59" s="1979"/>
      <c r="S59" s="1979"/>
      <c r="T59" s="1979"/>
      <c r="U59" s="1979"/>
      <c r="V59" s="1979"/>
      <c r="W59" s="1979"/>
      <c r="X59" s="316"/>
      <c r="Y59" s="316"/>
      <c r="Z59" s="316"/>
      <c r="AA59" s="316"/>
      <c r="AB59" s="726"/>
      <c r="AC59" s="1598">
        <f t="shared" si="5"/>
        <v>0</v>
      </c>
    </row>
    <row r="60" spans="1:32" s="366" customFormat="1" ht="16.5" hidden="1" customHeight="1" thickBot="1" x14ac:dyDescent="0.5">
      <c r="A60" s="4350"/>
      <c r="B60" s="4353"/>
      <c r="C60" s="4353"/>
      <c r="D60" s="4398"/>
      <c r="E60" s="1947"/>
      <c r="F60" s="751"/>
      <c r="G60" s="751"/>
      <c r="H60" s="751"/>
      <c r="I60" s="751"/>
      <c r="J60" s="1948"/>
      <c r="K60" s="1886"/>
      <c r="L60" s="173"/>
      <c r="M60" s="172"/>
      <c r="N60" s="173"/>
      <c r="O60" s="173"/>
      <c r="P60" s="172"/>
      <c r="Q60" s="172"/>
      <c r="R60" s="172"/>
      <c r="S60" s="172"/>
      <c r="T60" s="172"/>
      <c r="U60" s="173"/>
      <c r="V60" s="316"/>
      <c r="W60" s="316"/>
      <c r="X60" s="316"/>
      <c r="Y60" s="316"/>
      <c r="Z60" s="316"/>
      <c r="AA60" s="316"/>
      <c r="AB60" s="726"/>
      <c r="AC60" s="1598">
        <f t="shared" si="5"/>
        <v>0</v>
      </c>
    </row>
    <row r="61" spans="1:32" s="366" customFormat="1" ht="12.75" hidden="1" customHeight="1" thickBot="1" x14ac:dyDescent="0.5">
      <c r="A61" s="4350"/>
      <c r="B61" s="4353"/>
      <c r="C61" s="4353"/>
      <c r="D61" s="4398"/>
      <c r="E61" s="1980"/>
      <c r="F61" s="316"/>
      <c r="G61" s="1981"/>
      <c r="H61" s="569"/>
      <c r="I61" s="316"/>
      <c r="J61" s="1982"/>
      <c r="K61" s="1280"/>
      <c r="L61" s="795"/>
      <c r="M61" s="795"/>
      <c r="N61" s="795"/>
      <c r="O61" s="795"/>
      <c r="P61" s="795"/>
      <c r="Q61" s="795"/>
      <c r="R61" s="316"/>
      <c r="S61" s="316"/>
      <c r="T61" s="316"/>
      <c r="U61" s="316"/>
      <c r="V61" s="316"/>
      <c r="W61" s="316"/>
      <c r="X61" s="316"/>
      <c r="Y61" s="316"/>
      <c r="Z61" s="316"/>
      <c r="AA61" s="316"/>
      <c r="AB61" s="726"/>
      <c r="AC61" s="1598">
        <f t="shared" si="5"/>
        <v>0</v>
      </c>
    </row>
    <row r="62" spans="1:32" s="366" customFormat="1" ht="12.75" hidden="1" customHeight="1" thickBot="1" x14ac:dyDescent="0.5">
      <c r="A62" s="4350"/>
      <c r="B62" s="4353"/>
      <c r="C62" s="4353"/>
      <c r="D62" s="4398"/>
      <c r="E62" s="1680"/>
      <c r="F62" s="76"/>
      <c r="G62" s="76"/>
      <c r="H62" s="76"/>
      <c r="I62" s="1983"/>
      <c r="J62" s="1984"/>
      <c r="K62" s="1280"/>
      <c r="L62" s="795"/>
      <c r="M62" s="795"/>
      <c r="N62" s="795"/>
      <c r="O62" s="795"/>
      <c r="P62" s="795"/>
      <c r="Q62" s="795"/>
      <c r="R62" s="316"/>
      <c r="S62" s="316"/>
      <c r="T62" s="316"/>
      <c r="U62" s="316"/>
      <c r="V62" s="316"/>
      <c r="W62" s="316"/>
      <c r="X62" s="316"/>
      <c r="Y62" s="316"/>
      <c r="Z62" s="316"/>
      <c r="AA62" s="316"/>
      <c r="AB62" s="726"/>
      <c r="AC62" s="1598">
        <f t="shared" si="5"/>
        <v>0</v>
      </c>
    </row>
    <row r="63" spans="1:32" s="366" customFormat="1" ht="12.75" hidden="1" customHeight="1" thickBot="1" x14ac:dyDescent="0.5">
      <c r="A63" s="4350"/>
      <c r="B63" s="4353"/>
      <c r="C63" s="4353"/>
      <c r="D63" s="4398"/>
      <c r="E63" s="1659"/>
      <c r="F63" s="1090"/>
      <c r="G63" s="405"/>
      <c r="H63" s="953"/>
      <c r="I63" s="949"/>
      <c r="J63" s="1985"/>
      <c r="K63" s="1280"/>
      <c r="L63" s="795"/>
      <c r="M63" s="795"/>
      <c r="N63" s="795"/>
      <c r="O63" s="795"/>
      <c r="P63" s="795"/>
      <c r="Q63" s="795"/>
      <c r="R63" s="316"/>
      <c r="S63" s="316"/>
      <c r="T63" s="316"/>
      <c r="U63" s="316"/>
      <c r="V63" s="316"/>
      <c r="W63" s="316"/>
      <c r="X63" s="316"/>
      <c r="Y63" s="316"/>
      <c r="Z63" s="316"/>
      <c r="AA63" s="316"/>
      <c r="AB63" s="726"/>
      <c r="AC63" s="1598">
        <f t="shared" si="5"/>
        <v>0</v>
      </c>
    </row>
    <row r="64" spans="1:32" s="366" customFormat="1" ht="16.5" hidden="1" customHeight="1" thickBot="1" x14ac:dyDescent="0.5">
      <c r="A64" s="4350"/>
      <c r="B64" s="4353"/>
      <c r="C64" s="4353"/>
      <c r="D64" s="4398"/>
      <c r="E64" s="1680"/>
      <c r="F64" s="76"/>
      <c r="G64" s="76"/>
      <c r="H64" s="76"/>
      <c r="I64" s="1983"/>
      <c r="J64" s="1984"/>
      <c r="K64" s="166"/>
      <c r="L64" s="457"/>
      <c r="M64" s="795"/>
      <c r="N64" s="795"/>
      <c r="O64" s="795"/>
      <c r="P64" s="795"/>
      <c r="Q64" s="795"/>
      <c r="R64" s="316"/>
      <c r="S64" s="316"/>
      <c r="T64" s="316"/>
      <c r="U64" s="316"/>
      <c r="V64" s="316"/>
      <c r="W64" s="316"/>
      <c r="X64" s="316"/>
      <c r="Y64" s="316"/>
      <c r="Z64" s="316"/>
      <c r="AA64" s="316"/>
      <c r="AB64" s="726"/>
      <c r="AC64" s="1598">
        <f t="shared" si="5"/>
        <v>0</v>
      </c>
    </row>
    <row r="65" spans="1:32" s="385" customFormat="1" ht="14.25" hidden="1" customHeight="1" thickBot="1" x14ac:dyDescent="0.5">
      <c r="A65" s="4350"/>
      <c r="B65" s="4353"/>
      <c r="C65" s="4353"/>
      <c r="D65" s="4398"/>
      <c r="E65" s="1659"/>
      <c r="F65" s="1090"/>
      <c r="G65" s="405"/>
      <c r="H65" s="953"/>
      <c r="I65" s="949"/>
      <c r="J65" s="1985"/>
      <c r="K65" s="1986"/>
      <c r="L65" s="976"/>
      <c r="M65" s="976"/>
      <c r="N65" s="976"/>
      <c r="O65" s="976"/>
      <c r="P65" s="976"/>
      <c r="Q65" s="976"/>
      <c r="R65" s="976"/>
      <c r="S65" s="976"/>
      <c r="T65" s="976"/>
      <c r="U65" s="976"/>
      <c r="V65" s="976"/>
      <c r="W65" s="976"/>
      <c r="X65" s="1987"/>
      <c r="Y65" s="1988"/>
      <c r="Z65" s="1988"/>
      <c r="AA65" s="1988"/>
      <c r="AB65" s="1105"/>
      <c r="AC65" s="1598">
        <f t="shared" si="5"/>
        <v>0</v>
      </c>
    </row>
    <row r="66" spans="1:32" s="339" customFormat="1" ht="12.75" customHeight="1" thickBot="1" x14ac:dyDescent="0.45">
      <c r="A66" s="4350"/>
      <c r="B66" s="4353"/>
      <c r="C66" s="4353"/>
      <c r="D66" s="4398"/>
      <c r="E66" s="1989" t="s">
        <v>38</v>
      </c>
      <c r="F66" s="1990"/>
      <c r="G66" s="1991"/>
      <c r="H66" s="1992"/>
      <c r="I66" s="1992"/>
      <c r="J66" s="1993"/>
      <c r="K66" s="2765">
        <f>SUM(K55:K65)</f>
        <v>0</v>
      </c>
      <c r="L66" s="2765">
        <f t="shared" ref="L66:AB66" si="6">SUM(L55:L65)</f>
        <v>64</v>
      </c>
      <c r="M66" s="2765">
        <f t="shared" si="6"/>
        <v>0</v>
      </c>
      <c r="N66" s="2765">
        <f t="shared" si="6"/>
        <v>0</v>
      </c>
      <c r="O66" s="2765">
        <f t="shared" si="6"/>
        <v>0</v>
      </c>
      <c r="P66" s="2765">
        <f t="shared" si="6"/>
        <v>0</v>
      </c>
      <c r="Q66" s="2765">
        <f t="shared" si="6"/>
        <v>0</v>
      </c>
      <c r="R66" s="2765">
        <f t="shared" si="6"/>
        <v>0</v>
      </c>
      <c r="S66" s="2765">
        <f t="shared" si="6"/>
        <v>0</v>
      </c>
      <c r="T66" s="2765">
        <f t="shared" si="6"/>
        <v>0</v>
      </c>
      <c r="U66" s="2765">
        <f t="shared" si="6"/>
        <v>8</v>
      </c>
      <c r="V66" s="2765">
        <f t="shared" si="6"/>
        <v>0</v>
      </c>
      <c r="W66" s="2765">
        <f t="shared" si="6"/>
        <v>0</v>
      </c>
      <c r="X66" s="2765">
        <f t="shared" si="6"/>
        <v>0</v>
      </c>
      <c r="Y66" s="2765">
        <f t="shared" si="6"/>
        <v>0</v>
      </c>
      <c r="Z66" s="2765">
        <f t="shared" si="6"/>
        <v>0</v>
      </c>
      <c r="AA66" s="2765">
        <f t="shared" si="6"/>
        <v>0</v>
      </c>
      <c r="AB66" s="2766">
        <f t="shared" si="6"/>
        <v>0</v>
      </c>
      <c r="AC66" s="2764">
        <f t="shared" si="5"/>
        <v>72</v>
      </c>
    </row>
    <row r="67" spans="1:32" s="339" customFormat="1" ht="15.75" hidden="1" customHeight="1" thickBot="1" x14ac:dyDescent="0.5">
      <c r="A67" s="4350"/>
      <c r="B67" s="4353"/>
      <c r="C67" s="4353"/>
      <c r="D67" s="4398"/>
      <c r="E67" s="918"/>
      <c r="F67" s="76"/>
      <c r="G67" s="76"/>
      <c r="H67" s="76"/>
      <c r="I67" s="76"/>
      <c r="J67" s="144"/>
      <c r="K67" s="1996"/>
      <c r="L67" s="1997"/>
      <c r="M67" s="1997"/>
      <c r="N67" s="1997"/>
      <c r="O67" s="1997"/>
      <c r="P67" s="1746"/>
      <c r="Q67" s="1997"/>
      <c r="R67" s="1997"/>
      <c r="S67" s="1997"/>
      <c r="T67" s="1997"/>
      <c r="U67" s="1997"/>
      <c r="V67" s="1997"/>
      <c r="W67" s="1997"/>
      <c r="X67" s="1997"/>
      <c r="Y67" s="1997"/>
      <c r="Z67" s="1997"/>
      <c r="AA67" s="1997"/>
      <c r="AB67" s="1998"/>
      <c r="AC67" s="1598">
        <f t="shared" si="5"/>
        <v>0</v>
      </c>
    </row>
    <row r="68" spans="1:32" s="339" customFormat="1" ht="14.25" hidden="1" customHeight="1" thickBot="1" x14ac:dyDescent="0.5">
      <c r="A68" s="4350"/>
      <c r="B68" s="4353"/>
      <c r="C68" s="4353"/>
      <c r="D68" s="4398"/>
      <c r="E68" s="918"/>
      <c r="F68" s="76"/>
      <c r="G68" s="76"/>
      <c r="H68" s="76"/>
      <c r="I68" s="76"/>
      <c r="J68" s="144"/>
      <c r="K68" s="1252"/>
      <c r="L68" s="457"/>
      <c r="M68" s="171"/>
      <c r="N68" s="171"/>
      <c r="O68" s="171"/>
      <c r="P68" s="457"/>
      <c r="Q68" s="171"/>
      <c r="R68" s="171"/>
      <c r="S68" s="457"/>
      <c r="T68" s="146"/>
      <c r="U68" s="145"/>
      <c r="V68" s="146"/>
      <c r="W68" s="111"/>
      <c r="X68" s="434"/>
      <c r="Y68" s="434"/>
      <c r="Z68" s="434"/>
      <c r="AA68" s="434"/>
      <c r="AB68" s="440"/>
      <c r="AC68" s="1598">
        <f t="shared" si="5"/>
        <v>0</v>
      </c>
    </row>
    <row r="69" spans="1:32" s="339" customFormat="1" ht="14.25" hidden="1" customHeight="1" thickBot="1" x14ac:dyDescent="0.5">
      <c r="A69" s="4350"/>
      <c r="B69" s="4353"/>
      <c r="C69" s="4353"/>
      <c r="D69" s="4398"/>
      <c r="E69" s="1950"/>
      <c r="F69" s="398"/>
      <c r="G69" s="403"/>
      <c r="H69" s="398"/>
      <c r="I69" s="398"/>
      <c r="J69" s="641"/>
      <c r="K69" s="1977"/>
      <c r="L69" s="1845"/>
      <c r="M69" s="1845"/>
      <c r="N69" s="1845"/>
      <c r="O69" s="1845"/>
      <c r="P69" s="1845"/>
      <c r="Q69" s="1845"/>
      <c r="R69" s="1845"/>
      <c r="S69" s="1845"/>
      <c r="T69" s="1845"/>
      <c r="U69" s="1845"/>
      <c r="V69" s="1845"/>
      <c r="W69" s="1845"/>
      <c r="X69" s="434"/>
      <c r="Y69" s="434"/>
      <c r="Z69" s="434"/>
      <c r="AA69" s="434"/>
      <c r="AB69" s="440"/>
      <c r="AC69" s="1598">
        <f t="shared" si="5"/>
        <v>0</v>
      </c>
    </row>
    <row r="70" spans="1:32" s="339" customFormat="1" ht="14.25" hidden="1" customHeight="1" thickBot="1" x14ac:dyDescent="0.5">
      <c r="A70" s="4350"/>
      <c r="B70" s="4353"/>
      <c r="C70" s="4353"/>
      <c r="D70" s="4398"/>
      <c r="E70" s="1950"/>
      <c r="F70" s="398"/>
      <c r="G70" s="403"/>
      <c r="H70" s="398"/>
      <c r="I70" s="398"/>
      <c r="J70" s="641"/>
      <c r="K70" s="1978"/>
      <c r="L70" s="1979"/>
      <c r="M70" s="1979"/>
      <c r="N70" s="1979"/>
      <c r="O70" s="1979"/>
      <c r="P70" s="1979"/>
      <c r="Q70" s="1979"/>
      <c r="R70" s="1979"/>
      <c r="S70" s="1979"/>
      <c r="T70" s="1979"/>
      <c r="U70" s="1979"/>
      <c r="V70" s="1979"/>
      <c r="W70" s="1979"/>
      <c r="X70" s="434"/>
      <c r="Y70" s="434"/>
      <c r="Z70" s="434"/>
      <c r="AA70" s="434"/>
      <c r="AB70" s="440"/>
      <c r="AC70" s="1598">
        <f t="shared" si="5"/>
        <v>0</v>
      </c>
    </row>
    <row r="71" spans="1:32" s="339" customFormat="1" ht="14.25" hidden="1" customHeight="1" thickBot="1" x14ac:dyDescent="0.5">
      <c r="A71" s="4350"/>
      <c r="B71" s="4353"/>
      <c r="C71" s="4353"/>
      <c r="D71" s="4398"/>
      <c r="E71" s="1680"/>
      <c r="F71" s="76"/>
      <c r="G71" s="76"/>
      <c r="H71" s="76"/>
      <c r="I71" s="1983"/>
      <c r="J71" s="1984"/>
      <c r="K71" s="1280"/>
      <c r="L71" s="795"/>
      <c r="M71" s="795"/>
      <c r="N71" s="795"/>
      <c r="O71" s="795"/>
      <c r="P71" s="795"/>
      <c r="Q71" s="795"/>
      <c r="R71" s="316"/>
      <c r="S71" s="316"/>
      <c r="T71" s="146"/>
      <c r="U71" s="145"/>
      <c r="V71" s="146"/>
      <c r="W71" s="111"/>
      <c r="X71" s="434"/>
      <c r="Y71" s="434"/>
      <c r="Z71" s="434"/>
      <c r="AA71" s="434"/>
      <c r="AB71" s="440"/>
      <c r="AC71" s="1598">
        <f t="shared" si="5"/>
        <v>0</v>
      </c>
    </row>
    <row r="72" spans="1:32" s="339" customFormat="1" ht="14.25" hidden="1" customHeight="1" thickBot="1" x14ac:dyDescent="0.5">
      <c r="A72" s="4350"/>
      <c r="B72" s="4353"/>
      <c r="C72" s="4353"/>
      <c r="D72" s="4398"/>
      <c r="E72" s="1659"/>
      <c r="F72" s="1090"/>
      <c r="G72" s="405"/>
      <c r="H72" s="953"/>
      <c r="I72" s="949"/>
      <c r="J72" s="1985"/>
      <c r="K72" s="1280"/>
      <c r="L72" s="795"/>
      <c r="M72" s="795"/>
      <c r="N72" s="795"/>
      <c r="O72" s="795"/>
      <c r="P72" s="795"/>
      <c r="Q72" s="795"/>
      <c r="R72" s="316"/>
      <c r="S72" s="316"/>
      <c r="T72" s="146"/>
      <c r="U72" s="145"/>
      <c r="V72" s="146"/>
      <c r="W72" s="111"/>
      <c r="X72" s="434"/>
      <c r="Y72" s="434"/>
      <c r="Z72" s="434"/>
      <c r="AA72" s="434"/>
      <c r="AB72" s="440"/>
      <c r="AC72" s="1598">
        <f t="shared" si="5"/>
        <v>0</v>
      </c>
    </row>
    <row r="73" spans="1:32" s="339" customFormat="1" ht="14.25" hidden="1" customHeight="1" thickBot="1" x14ac:dyDescent="0.5">
      <c r="A73" s="4350"/>
      <c r="B73" s="4353"/>
      <c r="C73" s="4353"/>
      <c r="D73" s="4398"/>
      <c r="E73" s="1704"/>
      <c r="F73" s="310"/>
      <c r="G73" s="405"/>
      <c r="H73" s="310"/>
      <c r="I73" s="1705"/>
      <c r="J73" s="1706"/>
      <c r="K73" s="754"/>
      <c r="L73" s="457"/>
      <c r="M73" s="171"/>
      <c r="N73" s="171"/>
      <c r="O73" s="171"/>
      <c r="P73" s="457"/>
      <c r="Q73" s="171"/>
      <c r="R73" s="171"/>
      <c r="S73" s="457"/>
      <c r="T73" s="146"/>
      <c r="U73" s="145"/>
      <c r="V73" s="146"/>
      <c r="W73" s="111"/>
      <c r="X73" s="434"/>
      <c r="Y73" s="434"/>
      <c r="Z73" s="434"/>
      <c r="AA73" s="434"/>
      <c r="AB73" s="440"/>
      <c r="AC73" s="1598">
        <f t="shared" si="5"/>
        <v>0</v>
      </c>
    </row>
    <row r="74" spans="1:32" s="340" customFormat="1" ht="20.25" hidden="1" customHeight="1" thickBot="1" x14ac:dyDescent="0.5">
      <c r="A74" s="4350"/>
      <c r="B74" s="4353"/>
      <c r="C74" s="4353"/>
      <c r="D74" s="4398"/>
      <c r="E74" s="1701"/>
      <c r="F74" s="76"/>
      <c r="G74" s="76"/>
      <c r="H74" s="76"/>
      <c r="I74" s="76"/>
      <c r="J74" s="152"/>
      <c r="K74" s="1702"/>
      <c r="L74" s="106"/>
      <c r="M74" s="106"/>
      <c r="N74" s="106"/>
      <c r="O74" s="106"/>
      <c r="P74" s="77"/>
      <c r="Q74" s="77"/>
      <c r="R74" s="77"/>
      <c r="S74" s="77"/>
      <c r="T74" s="77"/>
      <c r="U74" s="171"/>
      <c r="V74" s="476"/>
      <c r="W74" s="476"/>
      <c r="X74" s="953"/>
      <c r="Y74" s="476"/>
      <c r="Z74" s="476"/>
      <c r="AA74" s="476"/>
      <c r="AB74" s="1253"/>
      <c r="AC74" s="1598">
        <f t="shared" si="5"/>
        <v>0</v>
      </c>
      <c r="AD74" s="339"/>
      <c r="AE74" s="339"/>
      <c r="AF74" s="339"/>
    </row>
    <row r="75" spans="1:32" s="361" customFormat="1" ht="15" customHeight="1" thickBot="1" x14ac:dyDescent="0.45">
      <c r="A75" s="4350"/>
      <c r="B75" s="4353"/>
      <c r="C75" s="4353"/>
      <c r="D75" s="4398"/>
      <c r="E75" s="1254" t="s">
        <v>34</v>
      </c>
      <c r="F75" s="855"/>
      <c r="G75" s="1255"/>
      <c r="H75" s="858"/>
      <c r="I75" s="1256"/>
      <c r="J75" s="1257"/>
      <c r="K75" s="1258">
        <f t="shared" ref="K75:AB75" si="7">SUM(K67:K74)</f>
        <v>0</v>
      </c>
      <c r="L75" s="1259">
        <f t="shared" si="7"/>
        <v>0</v>
      </c>
      <c r="M75" s="1259">
        <f t="shared" si="7"/>
        <v>0</v>
      </c>
      <c r="N75" s="1259">
        <f t="shared" si="7"/>
        <v>0</v>
      </c>
      <c r="O75" s="1259">
        <f t="shared" si="7"/>
        <v>0</v>
      </c>
      <c r="P75" s="1259">
        <f t="shared" si="7"/>
        <v>0</v>
      </c>
      <c r="Q75" s="1259">
        <f t="shared" si="7"/>
        <v>0</v>
      </c>
      <c r="R75" s="1259">
        <f t="shared" si="7"/>
        <v>0</v>
      </c>
      <c r="S75" s="1259">
        <f t="shared" si="7"/>
        <v>0</v>
      </c>
      <c r="T75" s="1259">
        <f t="shared" si="7"/>
        <v>0</v>
      </c>
      <c r="U75" s="1259">
        <f t="shared" si="7"/>
        <v>0</v>
      </c>
      <c r="V75" s="1259">
        <f t="shared" si="7"/>
        <v>0</v>
      </c>
      <c r="W75" s="1259">
        <f t="shared" si="7"/>
        <v>0</v>
      </c>
      <c r="X75" s="1259">
        <f t="shared" si="7"/>
        <v>0</v>
      </c>
      <c r="Y75" s="1259">
        <f t="shared" si="7"/>
        <v>0</v>
      </c>
      <c r="Z75" s="1259">
        <f t="shared" si="7"/>
        <v>0</v>
      </c>
      <c r="AA75" s="1259">
        <f t="shared" si="7"/>
        <v>0</v>
      </c>
      <c r="AB75" s="1260">
        <f t="shared" si="7"/>
        <v>0</v>
      </c>
      <c r="AC75" s="2764">
        <f t="shared" si="5"/>
        <v>0</v>
      </c>
      <c r="AD75" s="360"/>
      <c r="AE75" s="360"/>
      <c r="AF75" s="360"/>
    </row>
    <row r="76" spans="1:32" s="361" customFormat="1" ht="18" hidden="1" customHeight="1" thickBot="1" x14ac:dyDescent="0.45">
      <c r="A76" s="4350"/>
      <c r="B76" s="4353"/>
      <c r="C76" s="4353"/>
      <c r="D76" s="4399"/>
      <c r="E76" s="1073"/>
      <c r="F76" s="838"/>
      <c r="G76" s="839"/>
      <c r="H76" s="840"/>
      <c r="I76" s="840"/>
      <c r="J76" s="841"/>
      <c r="K76" s="942"/>
      <c r="L76" s="843"/>
      <c r="M76" s="843"/>
      <c r="N76" s="843"/>
      <c r="O76" s="843"/>
      <c r="P76" s="843"/>
      <c r="Q76" s="843"/>
      <c r="R76" s="843"/>
      <c r="S76" s="843"/>
      <c r="T76" s="843"/>
      <c r="U76" s="843"/>
      <c r="V76" s="843"/>
      <c r="W76" s="843"/>
      <c r="X76" s="843"/>
      <c r="Y76" s="844"/>
      <c r="Z76" s="844"/>
      <c r="AA76" s="844"/>
      <c r="AB76" s="844"/>
      <c r="AC76" s="2767">
        <f t="shared" si="5"/>
        <v>0</v>
      </c>
      <c r="AD76" s="360"/>
      <c r="AE76" s="360"/>
      <c r="AF76" s="360"/>
    </row>
    <row r="77" spans="1:32" s="361" customFormat="1" ht="18" hidden="1" customHeight="1" thickBot="1" x14ac:dyDescent="0.45">
      <c r="A77" s="4350"/>
      <c r="B77" s="4353"/>
      <c r="C77" s="4353"/>
      <c r="D77" s="4398"/>
      <c r="E77" s="1262" t="s">
        <v>182</v>
      </c>
      <c r="F77" s="1263"/>
      <c r="G77" s="1264"/>
      <c r="H77" s="462"/>
      <c r="I77" s="1265"/>
      <c r="J77" s="1266"/>
      <c r="K77" s="1267">
        <f>K76</f>
        <v>0</v>
      </c>
      <c r="L77" s="1267">
        <f t="shared" ref="L77:AB77" si="8">L76</f>
        <v>0</v>
      </c>
      <c r="M77" s="1267">
        <f t="shared" si="8"/>
        <v>0</v>
      </c>
      <c r="N77" s="1267">
        <f t="shared" si="8"/>
        <v>0</v>
      </c>
      <c r="O77" s="1267">
        <f t="shared" si="8"/>
        <v>0</v>
      </c>
      <c r="P77" s="1267">
        <f t="shared" si="8"/>
        <v>0</v>
      </c>
      <c r="Q77" s="1267">
        <f t="shared" si="8"/>
        <v>0</v>
      </c>
      <c r="R77" s="1267">
        <f t="shared" si="8"/>
        <v>0</v>
      </c>
      <c r="S77" s="1267">
        <f t="shared" si="8"/>
        <v>0</v>
      </c>
      <c r="T77" s="1267">
        <f t="shared" si="8"/>
        <v>0</v>
      </c>
      <c r="U77" s="1267">
        <f t="shared" si="8"/>
        <v>0</v>
      </c>
      <c r="V77" s="1267">
        <f t="shared" si="8"/>
        <v>0</v>
      </c>
      <c r="W77" s="1267">
        <f t="shared" si="8"/>
        <v>0</v>
      </c>
      <c r="X77" s="1267">
        <f t="shared" si="8"/>
        <v>0</v>
      </c>
      <c r="Y77" s="1267">
        <f t="shared" si="8"/>
        <v>0</v>
      </c>
      <c r="Z77" s="1267">
        <f t="shared" si="8"/>
        <v>0</v>
      </c>
      <c r="AA77" s="1267">
        <f t="shared" si="8"/>
        <v>0</v>
      </c>
      <c r="AB77" s="1267">
        <f t="shared" si="8"/>
        <v>0</v>
      </c>
      <c r="AC77" s="2768">
        <f t="shared" si="5"/>
        <v>0</v>
      </c>
      <c r="AD77" s="360"/>
      <c r="AE77" s="360"/>
      <c r="AF77" s="360"/>
    </row>
    <row r="78" spans="1:32" s="359" customFormat="1" ht="15" customHeight="1" thickBot="1" x14ac:dyDescent="0.45">
      <c r="A78" s="4350"/>
      <c r="B78" s="4353"/>
      <c r="C78" s="4353"/>
      <c r="D78" s="4399"/>
      <c r="E78" s="1268" t="s">
        <v>39</v>
      </c>
      <c r="F78" s="1269"/>
      <c r="G78" s="1270"/>
      <c r="H78" s="1271"/>
      <c r="I78" s="1272"/>
      <c r="J78" s="1273"/>
      <c r="K78" s="1274">
        <f t="shared" ref="K78:AB78" si="9">K66+K75+K77</f>
        <v>0</v>
      </c>
      <c r="L78" s="1274">
        <f t="shared" si="9"/>
        <v>64</v>
      </c>
      <c r="M78" s="1274">
        <f t="shared" si="9"/>
        <v>0</v>
      </c>
      <c r="N78" s="1274">
        <f t="shared" si="9"/>
        <v>0</v>
      </c>
      <c r="O78" s="1274">
        <f t="shared" si="9"/>
        <v>0</v>
      </c>
      <c r="P78" s="1274">
        <f t="shared" si="9"/>
        <v>0</v>
      </c>
      <c r="Q78" s="1274">
        <f t="shared" si="9"/>
        <v>0</v>
      </c>
      <c r="R78" s="1274">
        <f t="shared" si="9"/>
        <v>0</v>
      </c>
      <c r="S78" s="1274">
        <f t="shared" si="9"/>
        <v>0</v>
      </c>
      <c r="T78" s="1274">
        <f t="shared" si="9"/>
        <v>0</v>
      </c>
      <c r="U78" s="1274">
        <f t="shared" si="9"/>
        <v>8</v>
      </c>
      <c r="V78" s="1274">
        <f t="shared" si="9"/>
        <v>0</v>
      </c>
      <c r="W78" s="1274">
        <f t="shared" si="9"/>
        <v>0</v>
      </c>
      <c r="X78" s="1274">
        <f t="shared" si="9"/>
        <v>0</v>
      </c>
      <c r="Y78" s="1274">
        <f t="shared" si="9"/>
        <v>0</v>
      </c>
      <c r="Z78" s="1274">
        <f t="shared" si="9"/>
        <v>0</v>
      </c>
      <c r="AA78" s="1274">
        <f t="shared" si="9"/>
        <v>0</v>
      </c>
      <c r="AB78" s="1274">
        <f t="shared" si="9"/>
        <v>0</v>
      </c>
      <c r="AC78" s="2769">
        <f t="shared" si="5"/>
        <v>72</v>
      </c>
    </row>
    <row r="79" spans="1:32" s="359" customFormat="1" ht="15" customHeight="1" thickBot="1" x14ac:dyDescent="0.4">
      <c r="A79" s="4350"/>
      <c r="B79" s="4353"/>
      <c r="C79" s="4353"/>
      <c r="D79" s="4398"/>
      <c r="E79" s="1275" t="s">
        <v>40</v>
      </c>
      <c r="F79" s="1276"/>
      <c r="G79" s="489"/>
      <c r="H79" s="660"/>
      <c r="I79" s="660"/>
      <c r="J79" s="1277"/>
      <c r="K79" s="1278">
        <f t="shared" ref="K79:AB79" si="10">K41+K78</f>
        <v>36</v>
      </c>
      <c r="L79" s="1278">
        <f t="shared" si="10"/>
        <v>84</v>
      </c>
      <c r="M79" s="1278">
        <f t="shared" si="10"/>
        <v>0</v>
      </c>
      <c r="N79" s="1278">
        <f t="shared" si="10"/>
        <v>5</v>
      </c>
      <c r="O79" s="1278">
        <f t="shared" si="10"/>
        <v>2</v>
      </c>
      <c r="P79" s="1278">
        <f t="shared" si="10"/>
        <v>0</v>
      </c>
      <c r="Q79" s="1278">
        <f t="shared" si="10"/>
        <v>10</v>
      </c>
      <c r="R79" s="1278">
        <f t="shared" si="10"/>
        <v>0</v>
      </c>
      <c r="S79" s="1278">
        <f t="shared" si="10"/>
        <v>3</v>
      </c>
      <c r="T79" s="1278">
        <f t="shared" si="10"/>
        <v>0</v>
      </c>
      <c r="U79" s="1278">
        <f t="shared" si="10"/>
        <v>10</v>
      </c>
      <c r="V79" s="1278">
        <f t="shared" si="10"/>
        <v>0</v>
      </c>
      <c r="W79" s="1278">
        <f t="shared" si="10"/>
        <v>0</v>
      </c>
      <c r="X79" s="1278">
        <f t="shared" si="10"/>
        <v>0</v>
      </c>
      <c r="Y79" s="1278">
        <f t="shared" si="10"/>
        <v>0</v>
      </c>
      <c r="Z79" s="1278">
        <f t="shared" si="10"/>
        <v>0</v>
      </c>
      <c r="AA79" s="1278">
        <f t="shared" si="10"/>
        <v>0</v>
      </c>
      <c r="AB79" s="1278">
        <f t="shared" si="10"/>
        <v>0</v>
      </c>
      <c r="AC79" s="1279">
        <f t="shared" si="5"/>
        <v>150</v>
      </c>
    </row>
    <row r="80" spans="1:32" s="361" customFormat="1" ht="32.25" hidden="1" customHeight="1" x14ac:dyDescent="0.45">
      <c r="A80" s="4350"/>
      <c r="B80" s="4353"/>
      <c r="C80" s="4353"/>
      <c r="D80" s="4399"/>
      <c r="E80" s="543"/>
      <c r="F80" s="529"/>
      <c r="G80" s="530"/>
      <c r="H80" s="529"/>
      <c r="I80" s="531"/>
      <c r="J80" s="531"/>
      <c r="K80" s="532"/>
      <c r="L80" s="532"/>
      <c r="M80" s="532"/>
      <c r="N80" s="532"/>
      <c r="O80" s="532"/>
      <c r="P80" s="532"/>
      <c r="Q80" s="532"/>
      <c r="R80" s="532"/>
      <c r="S80" s="532"/>
      <c r="T80" s="532"/>
      <c r="U80" s="532"/>
      <c r="V80" s="533"/>
      <c r="W80" s="533"/>
      <c r="X80" s="534"/>
      <c r="Y80" s="533"/>
      <c r="Z80" s="533"/>
      <c r="AA80" s="533"/>
      <c r="AB80" s="533"/>
      <c r="AC80" s="3497"/>
      <c r="AD80" s="360"/>
      <c r="AE80" s="360"/>
      <c r="AF80" s="360"/>
    </row>
    <row r="81" spans="1:32" s="340" customFormat="1" ht="0.75" hidden="1" customHeight="1" thickBot="1" x14ac:dyDescent="0.5">
      <c r="A81" s="4350"/>
      <c r="B81" s="4353"/>
      <c r="C81" s="4353"/>
      <c r="D81" s="4399"/>
      <c r="E81" s="520"/>
      <c r="F81" s="398"/>
      <c r="G81" s="403"/>
      <c r="H81" s="442"/>
      <c r="I81" s="398"/>
      <c r="J81" s="398"/>
      <c r="K81" s="400"/>
      <c r="L81" s="400"/>
      <c r="M81" s="400"/>
      <c r="N81" s="400"/>
      <c r="O81" s="400"/>
      <c r="P81" s="400"/>
      <c r="Q81" s="400"/>
      <c r="R81" s="400"/>
      <c r="S81" s="400"/>
      <c r="T81" s="400"/>
      <c r="U81" s="400"/>
      <c r="V81" s="400"/>
      <c r="W81" s="400"/>
      <c r="X81" s="401"/>
      <c r="Y81" s="521"/>
      <c r="Z81" s="521"/>
      <c r="AA81" s="521"/>
      <c r="AB81" s="521"/>
      <c r="AC81" s="3498"/>
      <c r="AD81" s="339"/>
      <c r="AE81" s="339"/>
      <c r="AF81" s="339"/>
    </row>
    <row r="82" spans="1:32" s="340" customFormat="1" ht="0.75" hidden="1" customHeight="1" thickBot="1" x14ac:dyDescent="0.5">
      <c r="A82" s="4350"/>
      <c r="B82" s="4353"/>
      <c r="C82" s="4353"/>
      <c r="D82" s="4399"/>
      <c r="E82" s="522"/>
      <c r="F82" s="523"/>
      <c r="G82" s="523"/>
      <c r="H82" s="523"/>
      <c r="I82" s="523"/>
      <c r="J82" s="523"/>
      <c r="K82" s="521"/>
      <c r="L82" s="521"/>
      <c r="M82" s="521"/>
      <c r="N82" s="521"/>
      <c r="O82" s="521"/>
      <c r="P82" s="521"/>
      <c r="Q82" s="521"/>
      <c r="R82" s="521"/>
      <c r="S82" s="521"/>
      <c r="T82" s="521"/>
      <c r="U82" s="521"/>
      <c r="V82" s="521"/>
      <c r="W82" s="521"/>
      <c r="X82" s="521"/>
      <c r="Y82" s="521"/>
      <c r="Z82" s="521"/>
      <c r="AA82" s="521"/>
      <c r="AB82" s="521"/>
      <c r="AC82" s="3499"/>
      <c r="AD82" s="339"/>
      <c r="AE82" s="339"/>
      <c r="AF82" s="339"/>
    </row>
    <row r="83" spans="1:32" s="340" customFormat="1" ht="0.75" hidden="1" customHeight="1" thickBot="1" x14ac:dyDescent="0.5">
      <c r="A83" s="4350"/>
      <c r="B83" s="4353"/>
      <c r="C83" s="4353"/>
      <c r="D83" s="4399"/>
      <c r="E83" s="524"/>
      <c r="F83" s="523"/>
      <c r="G83" s="523"/>
      <c r="H83" s="523"/>
      <c r="I83" s="523"/>
      <c r="J83" s="525"/>
      <c r="K83" s="521">
        <v>0</v>
      </c>
      <c r="L83" s="521">
        <v>0</v>
      </c>
      <c r="M83" s="521" t="e">
        <f>M75+#REF!+M82</f>
        <v>#REF!</v>
      </c>
      <c r="N83" s="521" t="e">
        <f>N75+#REF!+N82</f>
        <v>#REF!</v>
      </c>
      <c r="O83" s="521" t="e">
        <f>O75+#REF!+O82</f>
        <v>#REF!</v>
      </c>
      <c r="P83" s="521">
        <v>0</v>
      </c>
      <c r="Q83" s="521" t="e">
        <f>Q75+#REF!+Q82</f>
        <v>#REF!</v>
      </c>
      <c r="R83" s="521" t="e">
        <f>R75+#REF!+R82</f>
        <v>#REF!</v>
      </c>
      <c r="S83" s="521" t="e">
        <f>S75+#REF!+S82</f>
        <v>#REF!</v>
      </c>
      <c r="T83" s="521" t="e">
        <f>T75+#REF!+T82</f>
        <v>#REF!</v>
      </c>
      <c r="U83" s="521" t="e">
        <f>U75+#REF!+U82</f>
        <v>#REF!</v>
      </c>
      <c r="V83" s="521" t="e">
        <f>V75+#REF!+V82</f>
        <v>#REF!</v>
      </c>
      <c r="W83" s="521" t="e">
        <f>W75+#REF!+W82</f>
        <v>#REF!</v>
      </c>
      <c r="X83" s="521" t="e">
        <f>X75+#REF!+X82</f>
        <v>#REF!</v>
      </c>
      <c r="Y83" s="521" t="e">
        <f>Y75+#REF!+Y82</f>
        <v>#REF!</v>
      </c>
      <c r="Z83" s="521" t="e">
        <f>Z75+#REF!+Z82</f>
        <v>#REF!</v>
      </c>
      <c r="AA83" s="521" t="e">
        <f>AA75+#REF!+AA82</f>
        <v>#REF!</v>
      </c>
      <c r="AB83" s="521" t="e">
        <f>AB75+#REF!+AB82</f>
        <v>#REF!</v>
      </c>
      <c r="AC83" s="3499">
        <v>0</v>
      </c>
      <c r="AD83" s="339"/>
      <c r="AE83" s="339"/>
      <c r="AF83" s="339"/>
    </row>
    <row r="84" spans="1:32" s="340" customFormat="1" ht="5.25" hidden="1" customHeight="1" thickBot="1" x14ac:dyDescent="0.5">
      <c r="A84" s="4351"/>
      <c r="B84" s="4354"/>
      <c r="C84" s="4354"/>
      <c r="D84" s="4401"/>
      <c r="E84" s="3500"/>
      <c r="F84" s="3501"/>
      <c r="G84" s="3501"/>
      <c r="H84" s="3501"/>
      <c r="I84" s="3502"/>
      <c r="J84" s="3502"/>
      <c r="K84" s="3503" t="e">
        <f>#REF!+K83</f>
        <v>#REF!</v>
      </c>
      <c r="L84" s="3503" t="e">
        <f>#REF!+L83</f>
        <v>#REF!</v>
      </c>
      <c r="M84" s="3503" t="e">
        <f>#REF!+M83</f>
        <v>#REF!</v>
      </c>
      <c r="N84" s="3503" t="e">
        <f>#REF!+N83</f>
        <v>#REF!</v>
      </c>
      <c r="O84" s="3503" t="e">
        <f>#REF!+O83</f>
        <v>#REF!</v>
      </c>
      <c r="P84" s="3503">
        <v>0</v>
      </c>
      <c r="Q84" s="3503" t="e">
        <f>#REF!+Q83</f>
        <v>#REF!</v>
      </c>
      <c r="R84" s="3503" t="e">
        <f>#REF!+R83</f>
        <v>#REF!</v>
      </c>
      <c r="S84" s="3503" t="e">
        <f>#REF!+S83</f>
        <v>#REF!</v>
      </c>
      <c r="T84" s="3503" t="e">
        <f>#REF!+T83</f>
        <v>#REF!</v>
      </c>
      <c r="U84" s="3503" t="e">
        <f>#REF!+U83</f>
        <v>#REF!</v>
      </c>
      <c r="V84" s="3503" t="e">
        <f>#REF!+V83</f>
        <v>#REF!</v>
      </c>
      <c r="W84" s="3503" t="e">
        <f>#REF!+W83</f>
        <v>#REF!</v>
      </c>
      <c r="X84" s="3503" t="e">
        <f>#REF!+X83</f>
        <v>#REF!</v>
      </c>
      <c r="Y84" s="3503" t="e">
        <f>#REF!+Y83</f>
        <v>#REF!</v>
      </c>
      <c r="Z84" s="3503" t="e">
        <f>#REF!+Z83</f>
        <v>#REF!</v>
      </c>
      <c r="AA84" s="3503" t="e">
        <f>#REF!+AA83</f>
        <v>#REF!</v>
      </c>
      <c r="AB84" s="3503" t="e">
        <f>#REF!+AB83</f>
        <v>#REF!</v>
      </c>
      <c r="AC84" s="3504">
        <v>0</v>
      </c>
      <c r="AD84" s="339"/>
      <c r="AE84" s="339"/>
      <c r="AF84" s="339"/>
    </row>
    <row r="85" spans="1:32" s="346" customFormat="1" ht="14.25" customHeight="1" x14ac:dyDescent="0.4">
      <c r="A85" s="3993" t="s">
        <v>443</v>
      </c>
      <c r="B85" s="3993"/>
      <c r="C85" s="3993"/>
      <c r="D85" s="3993"/>
      <c r="E85" s="3993"/>
      <c r="F85" s="3993"/>
      <c r="G85" s="3993"/>
      <c r="H85" s="3993"/>
      <c r="I85" s="3993"/>
      <c r="J85" s="3993"/>
      <c r="K85" s="3993"/>
      <c r="L85" s="3993"/>
      <c r="M85" s="3993"/>
      <c r="N85" s="3993"/>
      <c r="O85" s="3993"/>
      <c r="P85" s="3993"/>
      <c r="Q85" s="3993"/>
      <c r="R85" s="3993"/>
      <c r="S85" s="3993"/>
      <c r="T85" s="3993"/>
      <c r="U85" s="3993"/>
      <c r="V85" s="3993"/>
      <c r="W85" s="3993"/>
      <c r="X85" s="3993"/>
      <c r="Y85" s="3993"/>
      <c r="Z85" s="3993"/>
      <c r="AA85" s="3993"/>
      <c r="AB85" s="3993"/>
      <c r="AC85" s="3993"/>
      <c r="AD85" s="345"/>
      <c r="AE85" s="345"/>
      <c r="AF85" s="345"/>
    </row>
    <row r="86" spans="1:32" s="346" customFormat="1" ht="13.9" x14ac:dyDescent="0.4">
      <c r="A86" s="27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7" t="s">
        <v>201</v>
      </c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27"/>
      <c r="AD86" s="345"/>
      <c r="AE86" s="345"/>
      <c r="AF86" s="345"/>
    </row>
    <row r="87" spans="1:32" s="346" customFormat="1" ht="13.9" x14ac:dyDescent="0.4">
      <c r="A87" s="27"/>
      <c r="B87" s="29"/>
      <c r="C87" s="29"/>
      <c r="D87" s="294"/>
      <c r="E87" s="29"/>
      <c r="F87" s="29"/>
      <c r="G87" s="29"/>
      <c r="H87" s="29"/>
      <c r="I87" s="29"/>
      <c r="J87" s="29"/>
      <c r="K87" s="29"/>
      <c r="L87" s="31"/>
      <c r="M87" s="31"/>
      <c r="N87" s="31"/>
      <c r="O87" s="31"/>
      <c r="P87" s="31"/>
      <c r="Q87" s="79"/>
      <c r="R87" s="79"/>
      <c r="S87" s="79"/>
      <c r="T87" s="31"/>
      <c r="U87" s="31"/>
      <c r="V87" s="31"/>
      <c r="W87" s="27"/>
      <c r="AD87" s="345"/>
      <c r="AE87" s="345"/>
      <c r="AF87" s="345"/>
    </row>
    <row r="88" spans="1:32" s="346" customFormat="1" ht="15.75" customHeight="1" x14ac:dyDescent="0.4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160" t="s">
        <v>188</v>
      </c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80"/>
      <c r="AD88" s="345"/>
      <c r="AE88" s="345"/>
      <c r="AF88" s="345"/>
    </row>
    <row r="89" spans="1:32" s="346" customFormat="1" ht="13.9" hidden="1" x14ac:dyDescent="0.4">
      <c r="A89" s="347"/>
      <c r="B89" s="347"/>
      <c r="C89" s="347"/>
      <c r="D89" s="347"/>
      <c r="E89" s="347"/>
      <c r="F89" s="347"/>
      <c r="G89" s="347"/>
      <c r="H89" s="347"/>
      <c r="I89" s="347"/>
      <c r="J89" s="347"/>
      <c r="K89" s="347"/>
      <c r="L89" s="347"/>
      <c r="M89" s="347"/>
      <c r="N89" s="347"/>
      <c r="O89" s="347"/>
      <c r="P89" s="347"/>
      <c r="Q89" s="347"/>
      <c r="R89" s="349"/>
      <c r="S89" s="349"/>
      <c r="T89" s="349"/>
      <c r="U89" s="349"/>
      <c r="V89" s="349"/>
      <c r="W89" s="349"/>
      <c r="X89" s="349"/>
      <c r="Y89" s="349"/>
      <c r="Z89" s="349"/>
      <c r="AA89" s="349"/>
      <c r="AB89" s="349"/>
      <c r="AC89" s="347"/>
      <c r="AD89" s="345"/>
      <c r="AE89" s="345"/>
      <c r="AF89" s="345"/>
    </row>
    <row r="90" spans="1:32" s="346" customFormat="1" ht="13.9" x14ac:dyDescent="0.4">
      <c r="A90" s="347"/>
      <c r="B90" s="347"/>
      <c r="C90" s="347"/>
      <c r="D90" s="347"/>
      <c r="E90" s="347"/>
      <c r="F90" s="347"/>
      <c r="G90" s="347"/>
      <c r="H90" s="347"/>
      <c r="I90" s="347"/>
      <c r="J90" s="347"/>
      <c r="K90" s="347"/>
      <c r="L90" s="347"/>
      <c r="M90" s="347"/>
      <c r="N90" s="347"/>
      <c r="O90" s="347"/>
      <c r="P90" s="347"/>
      <c r="Q90" s="347"/>
      <c r="R90" s="4263"/>
      <c r="S90" s="4263"/>
      <c r="T90" s="4263"/>
      <c r="U90" s="4263"/>
      <c r="V90" s="4263"/>
      <c r="W90" s="4263"/>
      <c r="X90" s="4263"/>
      <c r="Y90" s="4263"/>
      <c r="Z90" s="4263"/>
      <c r="AA90" s="4263"/>
      <c r="AB90" s="4263"/>
      <c r="AC90" s="347"/>
      <c r="AD90" s="345"/>
      <c r="AE90" s="345"/>
      <c r="AF90" s="345"/>
    </row>
    <row r="91" spans="1:32" s="346" customFormat="1" ht="13.9" x14ac:dyDescent="0.4">
      <c r="A91" s="347"/>
      <c r="B91" s="347"/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47"/>
      <c r="P91" s="347"/>
      <c r="Q91" s="347"/>
      <c r="R91" s="350"/>
      <c r="S91" s="350"/>
      <c r="T91" s="350"/>
      <c r="U91" s="350"/>
      <c r="V91" s="4346"/>
      <c r="W91" s="4346"/>
      <c r="X91" s="4346"/>
      <c r="Y91" s="4346"/>
      <c r="Z91" s="350"/>
      <c r="AA91" s="350"/>
      <c r="AB91" s="350"/>
      <c r="AC91" s="347"/>
      <c r="AD91" s="345"/>
      <c r="AE91" s="345"/>
      <c r="AF91" s="345"/>
    </row>
    <row r="92" spans="1:32" s="346" customFormat="1" ht="13.9" x14ac:dyDescent="0.4">
      <c r="A92" s="347"/>
      <c r="B92" s="347"/>
      <c r="C92" s="347"/>
      <c r="D92" s="347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47"/>
      <c r="P92" s="347"/>
      <c r="Q92" s="347"/>
      <c r="R92" s="350"/>
      <c r="S92" s="350"/>
      <c r="T92" s="350"/>
      <c r="U92" s="350"/>
      <c r="V92" s="350"/>
      <c r="W92" s="350"/>
      <c r="X92" s="350"/>
      <c r="Y92" s="350"/>
      <c r="Z92" s="350"/>
      <c r="AA92" s="350"/>
      <c r="AB92" s="350"/>
      <c r="AC92" s="347"/>
      <c r="AD92" s="345"/>
      <c r="AE92" s="345"/>
      <c r="AF92" s="345"/>
    </row>
    <row r="93" spans="1:32" s="346" customFormat="1" ht="13.9" x14ac:dyDescent="0.4">
      <c r="R93" s="351"/>
      <c r="S93" s="352"/>
      <c r="T93" s="352"/>
      <c r="U93" s="4347"/>
      <c r="V93" s="4347"/>
      <c r="W93" s="4347"/>
      <c r="X93" s="4347"/>
      <c r="Y93" s="4347"/>
      <c r="Z93" s="4347"/>
      <c r="AA93" s="348"/>
      <c r="AB93" s="351"/>
      <c r="AD93" s="345"/>
      <c r="AE93" s="345"/>
      <c r="AF93" s="345"/>
    </row>
  </sheetData>
  <sheetProtection selectLockedCells="1" selectUnlockedCells="1"/>
  <mergeCells count="45">
    <mergeCell ref="A5:AC5"/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  <mergeCell ref="A6:A41"/>
    <mergeCell ref="B6:B41"/>
    <mergeCell ref="C6:C41"/>
    <mergeCell ref="A85:AC85"/>
    <mergeCell ref="R90:AB90"/>
    <mergeCell ref="A42:AC42"/>
    <mergeCell ref="T45:Z45"/>
    <mergeCell ref="R47:AB47"/>
    <mergeCell ref="V48:Y48"/>
    <mergeCell ref="U50:Z50"/>
    <mergeCell ref="A52:A53"/>
    <mergeCell ref="B52:B53"/>
    <mergeCell ref="C52:C53"/>
    <mergeCell ref="D52:D53"/>
    <mergeCell ref="E52:E53"/>
    <mergeCell ref="D6:D41"/>
    <mergeCell ref="V91:Y91"/>
    <mergeCell ref="U93:Z93"/>
    <mergeCell ref="AC52:AC53"/>
    <mergeCell ref="A54:AC54"/>
    <mergeCell ref="A55:A84"/>
    <mergeCell ref="B55:B84"/>
    <mergeCell ref="C55:C84"/>
    <mergeCell ref="D55:D84"/>
    <mergeCell ref="F52:F53"/>
    <mergeCell ref="G52:G53"/>
    <mergeCell ref="H52:H53"/>
    <mergeCell ref="I52:I53"/>
    <mergeCell ref="J52:J53"/>
    <mergeCell ref="K52:AB52"/>
  </mergeCells>
  <conditionalFormatting sqref="K67:AB68 X69:AB70 T71:AB72 K73:AB73">
    <cfRule type="cellIs" dxfId="22" priority="1" stopIfTrue="1" operator="equal">
      <formula>0</formula>
    </cfRule>
  </conditionalFormatting>
  <pageMargins left="0.19685039370078741" right="0.19685039370078741" top="0.39370078740157483" bottom="0.39370078740157483" header="0.51181102362204722" footer="0.39370078740157483"/>
  <pageSetup paperSize="9" scale="75" firstPageNumber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8"/>
  <dimension ref="A1:AE96"/>
  <sheetViews>
    <sheetView view="pageBreakPreview" topLeftCell="A33" zoomScaleNormal="72" zoomScaleSheetLayoutView="100" zoomScalePageLayoutView="75" workbookViewId="0">
      <selection activeCell="J58" sqref="J58"/>
    </sheetView>
  </sheetViews>
  <sheetFormatPr defaultRowHeight="12.75" x14ac:dyDescent="0.35"/>
  <cols>
    <col min="1" max="1" width="4.1328125" style="82" customWidth="1"/>
    <col min="2" max="2" width="14.73046875" style="82" customWidth="1"/>
    <col min="3" max="3" width="11.86328125" style="82" customWidth="1"/>
    <col min="4" max="4" width="4.86328125" style="82" customWidth="1"/>
    <col min="5" max="5" width="35.265625" style="82" customWidth="1"/>
    <col min="6" max="6" width="4.265625" style="82" bestFit="1" customWidth="1"/>
    <col min="7" max="7" width="6.3984375" style="82" customWidth="1"/>
    <col min="8" max="8" width="4.265625" style="82" bestFit="1" customWidth="1"/>
    <col min="9" max="10" width="4.3984375" style="82" bestFit="1" customWidth="1"/>
    <col min="11" max="11" width="6" style="82" customWidth="1"/>
    <col min="12" max="12" width="5.73046875" style="82" customWidth="1"/>
    <col min="13" max="13" width="3.3984375" style="82" bestFit="1" customWidth="1"/>
    <col min="14" max="14" width="5.1328125" style="82" customWidth="1"/>
    <col min="15" max="15" width="5.3984375" style="82" customWidth="1"/>
    <col min="16" max="16" width="4.265625" style="82" bestFit="1" customWidth="1"/>
    <col min="17" max="17" width="5.73046875" style="82" bestFit="1" customWidth="1"/>
    <col min="18" max="18" width="4.59765625" style="82" bestFit="1" customWidth="1"/>
    <col min="19" max="19" width="5" style="82" customWidth="1"/>
    <col min="20" max="20" width="5.86328125" style="82" customWidth="1"/>
    <col min="21" max="21" width="7.73046875" style="82" customWidth="1"/>
    <col min="22" max="22" width="6.3984375" style="82" customWidth="1"/>
    <col min="23" max="23" width="7.73046875" style="82" customWidth="1"/>
    <col min="24" max="24" width="5" style="82" customWidth="1"/>
    <col min="25" max="25" width="5.73046875" style="82" customWidth="1"/>
    <col min="26" max="27" width="5.59765625" style="82" customWidth="1"/>
    <col min="28" max="28" width="6" style="82" customWidth="1"/>
    <col min="29" max="29" width="7.73046875" style="82" customWidth="1"/>
    <col min="30" max="30" width="6.1328125" style="82" customWidth="1"/>
    <col min="31" max="31" width="4.3984375" style="82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1" s="2" customFormat="1" ht="17.25" customHeight="1" x14ac:dyDescent="0.35">
      <c r="A1" s="4312" t="s">
        <v>89</v>
      </c>
      <c r="B1" s="4312"/>
      <c r="C1" s="4312"/>
      <c r="D1" s="4312"/>
      <c r="E1" s="4312"/>
      <c r="F1" s="4312"/>
      <c r="G1" s="4312"/>
      <c r="H1" s="4312"/>
      <c r="I1" s="4312"/>
      <c r="J1" s="4312"/>
      <c r="K1" s="4312"/>
      <c r="L1" s="4312"/>
      <c r="M1" s="4312"/>
      <c r="N1" s="4312"/>
      <c r="O1" s="4312"/>
      <c r="P1" s="4312"/>
      <c r="Q1" s="4312"/>
      <c r="R1" s="4312"/>
      <c r="S1" s="4312"/>
      <c r="T1" s="4312"/>
      <c r="U1" s="4312"/>
      <c r="V1" s="4312"/>
      <c r="W1" s="4312"/>
      <c r="X1" s="4312"/>
      <c r="Y1" s="4312"/>
      <c r="Z1" s="4312"/>
      <c r="AA1" s="4312"/>
      <c r="AB1" s="4312"/>
      <c r="AC1" s="4312"/>
    </row>
    <row r="2" spans="1:31" s="2" customFormat="1" ht="6.75" hidden="1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1" s="2" customFormat="1" ht="21" customHeight="1" thickBot="1" x14ac:dyDescent="0.4">
      <c r="A3" s="4313" t="s">
        <v>377</v>
      </c>
      <c r="B3" s="4313"/>
      <c r="C3" s="4313"/>
      <c r="D3" s="4313"/>
      <c r="E3" s="4313"/>
      <c r="F3" s="4313"/>
      <c r="G3" s="4313"/>
      <c r="H3" s="4313"/>
      <c r="I3" s="4313"/>
      <c r="J3" s="4313"/>
      <c r="K3" s="4313"/>
      <c r="L3" s="4313"/>
      <c r="M3" s="4313"/>
      <c r="N3" s="4313"/>
      <c r="O3" s="4313"/>
      <c r="P3" s="4313"/>
      <c r="Q3" s="4313"/>
      <c r="R3" s="4313"/>
      <c r="S3" s="4313"/>
      <c r="T3" s="4313"/>
      <c r="U3" s="4313"/>
      <c r="V3" s="4313"/>
      <c r="W3" s="4313"/>
      <c r="X3" s="4313"/>
      <c r="Y3" s="4313"/>
      <c r="Z3" s="4313"/>
      <c r="AA3" s="4313"/>
      <c r="AB3" s="4313"/>
      <c r="AC3" s="4313"/>
    </row>
    <row r="4" spans="1:31" ht="14.25" customHeight="1" x14ac:dyDescent="0.35">
      <c r="A4" s="4314" t="s">
        <v>8</v>
      </c>
      <c r="B4" s="4192" t="s">
        <v>9</v>
      </c>
      <c r="C4" s="4192" t="s">
        <v>10</v>
      </c>
      <c r="D4" s="4317" t="s">
        <v>11</v>
      </c>
      <c r="E4" s="4319" t="s">
        <v>7</v>
      </c>
      <c r="F4" s="4321" t="s">
        <v>0</v>
      </c>
      <c r="G4" s="4323" t="s">
        <v>3</v>
      </c>
      <c r="H4" s="4325" t="s">
        <v>12</v>
      </c>
      <c r="I4" s="4321" t="s">
        <v>1</v>
      </c>
      <c r="J4" s="4327" t="s">
        <v>13</v>
      </c>
      <c r="K4" s="4329" t="s">
        <v>14</v>
      </c>
      <c r="L4" s="4330"/>
      <c r="M4" s="4330"/>
      <c r="N4" s="4330"/>
      <c r="O4" s="4330"/>
      <c r="P4" s="4330"/>
      <c r="Q4" s="4330"/>
      <c r="R4" s="4330"/>
      <c r="S4" s="4330"/>
      <c r="T4" s="4330"/>
      <c r="U4" s="4330"/>
      <c r="V4" s="4330"/>
      <c r="W4" s="4330"/>
      <c r="X4" s="4330"/>
      <c r="Y4" s="4330"/>
      <c r="Z4" s="4330"/>
      <c r="AA4" s="4330"/>
      <c r="AB4" s="4330"/>
      <c r="AC4" s="4331" t="s">
        <v>15</v>
      </c>
      <c r="AD4"/>
      <c r="AE4"/>
    </row>
    <row r="5" spans="1:31" s="10" customFormat="1" ht="108" customHeight="1" thickBot="1" x14ac:dyDescent="0.35">
      <c r="A5" s="4315"/>
      <c r="B5" s="4316"/>
      <c r="C5" s="4316"/>
      <c r="D5" s="4318"/>
      <c r="E5" s="4320"/>
      <c r="F5" s="4322"/>
      <c r="G5" s="4324"/>
      <c r="H5" s="4326"/>
      <c r="I5" s="4322"/>
      <c r="J5" s="4328"/>
      <c r="K5" s="8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100</v>
      </c>
      <c r="R5" s="7" t="s">
        <v>22</v>
      </c>
      <c r="S5" s="7" t="s">
        <v>23</v>
      </c>
      <c r="T5" s="7" t="s">
        <v>24</v>
      </c>
      <c r="U5" s="7" t="s">
        <v>25</v>
      </c>
      <c r="V5" s="7" t="s">
        <v>26</v>
      </c>
      <c r="W5" s="7" t="s">
        <v>27</v>
      </c>
      <c r="X5" s="7" t="s">
        <v>28</v>
      </c>
      <c r="Y5" s="7" t="s">
        <v>29</v>
      </c>
      <c r="Z5" s="7" t="s">
        <v>30</v>
      </c>
      <c r="AA5" s="7" t="s">
        <v>31</v>
      </c>
      <c r="AB5" s="7" t="s">
        <v>32</v>
      </c>
      <c r="AC5" s="4332"/>
    </row>
    <row r="6" spans="1:31" s="10" customFormat="1" ht="12" customHeight="1" thickBot="1" x14ac:dyDescent="0.35">
      <c r="A6" s="125">
        <v>1</v>
      </c>
      <c r="B6" s="123">
        <v>2</v>
      </c>
      <c r="C6" s="123">
        <v>3</v>
      </c>
      <c r="D6" s="126">
        <v>4</v>
      </c>
      <c r="E6" s="124">
        <v>5</v>
      </c>
      <c r="F6" s="124">
        <v>6</v>
      </c>
      <c r="G6" s="127" t="s">
        <v>42</v>
      </c>
      <c r="H6" s="127" t="s">
        <v>93</v>
      </c>
      <c r="I6" s="124">
        <v>9</v>
      </c>
      <c r="J6" s="124">
        <v>10</v>
      </c>
      <c r="K6" s="124">
        <v>11</v>
      </c>
      <c r="L6" s="124">
        <v>12</v>
      </c>
      <c r="M6" s="124">
        <v>13</v>
      </c>
      <c r="N6" s="124">
        <v>14</v>
      </c>
      <c r="O6" s="124">
        <v>15</v>
      </c>
      <c r="P6" s="124">
        <v>16</v>
      </c>
      <c r="Q6" s="124">
        <v>17</v>
      </c>
      <c r="R6" s="124">
        <v>18</v>
      </c>
      <c r="S6" s="124">
        <v>19</v>
      </c>
      <c r="T6" s="124">
        <v>20</v>
      </c>
      <c r="U6" s="124">
        <v>21</v>
      </c>
      <c r="V6" s="124">
        <v>22</v>
      </c>
      <c r="W6" s="124">
        <v>23</v>
      </c>
      <c r="X6" s="124">
        <v>24</v>
      </c>
      <c r="Y6" s="124">
        <v>25</v>
      </c>
      <c r="Z6" s="124">
        <v>26</v>
      </c>
      <c r="AA6" s="124">
        <v>27</v>
      </c>
      <c r="AB6" s="124">
        <v>28</v>
      </c>
      <c r="AC6" s="128">
        <v>29</v>
      </c>
    </row>
    <row r="7" spans="1:31" s="12" customFormat="1" ht="25.5" customHeight="1" x14ac:dyDescent="0.35">
      <c r="A7" s="4402" t="s">
        <v>33</v>
      </c>
      <c r="B7" s="4403"/>
      <c r="C7" s="4403"/>
      <c r="D7" s="4403"/>
      <c r="E7" s="4403"/>
      <c r="F7" s="4403"/>
      <c r="G7" s="4403"/>
      <c r="H7" s="4403"/>
      <c r="I7" s="4403"/>
      <c r="J7" s="4403"/>
      <c r="K7" s="4403"/>
      <c r="L7" s="4403"/>
      <c r="M7" s="4403"/>
      <c r="N7" s="4403"/>
      <c r="O7" s="4403"/>
      <c r="P7" s="4403"/>
      <c r="Q7" s="4403"/>
      <c r="R7" s="4403"/>
      <c r="S7" s="4403"/>
      <c r="T7" s="4403"/>
      <c r="U7" s="4403"/>
      <c r="V7" s="4403"/>
      <c r="W7" s="4403"/>
      <c r="X7" s="4403"/>
      <c r="Y7" s="4403"/>
      <c r="Z7" s="4403"/>
      <c r="AA7" s="4403"/>
      <c r="AB7" s="4403"/>
      <c r="AC7" s="4404"/>
    </row>
    <row r="8" spans="1:31" s="12" customFormat="1" ht="18.75" hidden="1" customHeight="1" x14ac:dyDescent="0.35">
      <c r="A8" s="4410">
        <v>10</v>
      </c>
      <c r="B8" s="4408" t="s">
        <v>85</v>
      </c>
      <c r="C8" s="4408" t="s">
        <v>96</v>
      </c>
      <c r="D8" s="4405">
        <v>1</v>
      </c>
      <c r="E8" s="176"/>
      <c r="F8" s="177"/>
      <c r="G8" s="177"/>
      <c r="H8" s="177"/>
      <c r="I8" s="177"/>
      <c r="J8" s="1708"/>
      <c r="K8" s="2046"/>
      <c r="L8" s="165"/>
      <c r="M8" s="199"/>
      <c r="N8" s="165"/>
      <c r="O8" s="165"/>
      <c r="P8" s="199"/>
      <c r="Q8" s="199"/>
      <c r="R8" s="199"/>
      <c r="S8" s="199"/>
      <c r="T8" s="199"/>
      <c r="U8" s="165"/>
      <c r="V8" s="2547"/>
      <c r="W8" s="2547"/>
      <c r="X8" s="2547"/>
      <c r="Y8" s="2547"/>
      <c r="Z8" s="2547"/>
      <c r="AA8" s="2547"/>
      <c r="AB8" s="2548"/>
      <c r="AC8" s="174">
        <f t="shared" ref="AC8:AC15" si="0">SUM(K8:AB8)</f>
        <v>0</v>
      </c>
    </row>
    <row r="9" spans="1:31" s="11" customFormat="1" ht="15" customHeight="1" x14ac:dyDescent="0.4">
      <c r="A9" s="4411"/>
      <c r="B9" s="4409"/>
      <c r="C9" s="4409"/>
      <c r="D9" s="4406"/>
      <c r="E9" s="2841" t="s">
        <v>68</v>
      </c>
      <c r="F9" s="136" t="s">
        <v>5</v>
      </c>
      <c r="G9" s="136" t="s">
        <v>70</v>
      </c>
      <c r="H9" s="136" t="s">
        <v>70</v>
      </c>
      <c r="I9" s="136" t="s">
        <v>65</v>
      </c>
      <c r="J9" s="677" t="s">
        <v>99</v>
      </c>
      <c r="K9" s="283">
        <v>32</v>
      </c>
      <c r="L9" s="173">
        <v>24</v>
      </c>
      <c r="M9" s="172"/>
      <c r="N9" s="173">
        <v>5</v>
      </c>
      <c r="O9" s="173">
        <v>2</v>
      </c>
      <c r="P9" s="172"/>
      <c r="Q9" s="172"/>
      <c r="R9" s="172"/>
      <c r="S9" s="172"/>
      <c r="T9" s="172"/>
      <c r="U9" s="173">
        <v>2</v>
      </c>
      <c r="V9" s="173"/>
      <c r="W9" s="1710"/>
      <c r="X9" s="1710"/>
      <c r="Y9" s="1710"/>
      <c r="Z9" s="1710"/>
      <c r="AA9" s="1710"/>
      <c r="AB9" s="1711"/>
      <c r="AC9" s="252">
        <f t="shared" si="0"/>
        <v>65</v>
      </c>
    </row>
    <row r="10" spans="1:31" s="11" customFormat="1" ht="15" hidden="1" customHeight="1" x14ac:dyDescent="0.4">
      <c r="A10" s="4411"/>
      <c r="B10" s="4409"/>
      <c r="C10" s="4409"/>
      <c r="D10" s="4406"/>
      <c r="E10" s="1730"/>
      <c r="F10" s="404"/>
      <c r="G10" s="405"/>
      <c r="H10" s="457"/>
      <c r="I10" s="996"/>
      <c r="J10" s="470"/>
      <c r="K10" s="1599"/>
      <c r="L10" s="404"/>
      <c r="M10" s="404"/>
      <c r="N10" s="404"/>
      <c r="O10" s="404"/>
      <c r="P10" s="404"/>
      <c r="Q10" s="404"/>
      <c r="R10" s="311"/>
      <c r="S10" s="311"/>
      <c r="T10" s="311"/>
      <c r="U10" s="312"/>
      <c r="V10" s="1665"/>
      <c r="W10" s="1710"/>
      <c r="X10" s="1710"/>
      <c r="Y10" s="1710"/>
      <c r="Z10" s="1710"/>
      <c r="AA10" s="1710"/>
      <c r="AB10" s="1711"/>
      <c r="AC10" s="252">
        <f t="shared" si="0"/>
        <v>0</v>
      </c>
    </row>
    <row r="11" spans="1:31" s="11" customFormat="1" ht="24.6" customHeight="1" x14ac:dyDescent="0.35">
      <c r="A11" s="4411"/>
      <c r="B11" s="4409"/>
      <c r="C11" s="4409"/>
      <c r="D11" s="4406"/>
      <c r="E11" s="2344" t="s">
        <v>336</v>
      </c>
      <c r="F11" s="457" t="s">
        <v>5</v>
      </c>
      <c r="G11" s="1725" t="s">
        <v>334</v>
      </c>
      <c r="H11" s="457" t="s">
        <v>334</v>
      </c>
      <c r="I11" s="1726" t="s">
        <v>332</v>
      </c>
      <c r="J11" s="1727">
        <v>10</v>
      </c>
      <c r="K11" s="754"/>
      <c r="L11" s="457">
        <v>16</v>
      </c>
      <c r="M11" s="457"/>
      <c r="N11" s="457"/>
      <c r="O11" s="457"/>
      <c r="P11" s="457"/>
      <c r="Q11" s="457"/>
      <c r="R11" s="2333"/>
      <c r="S11" s="2333"/>
      <c r="T11" s="2333"/>
      <c r="U11" s="2334">
        <v>1</v>
      </c>
      <c r="V11" s="236"/>
      <c r="W11" s="1710"/>
      <c r="X11" s="1710"/>
      <c r="Y11" s="1710"/>
      <c r="Z11" s="1710"/>
      <c r="AA11" s="1710"/>
      <c r="AB11" s="1711"/>
      <c r="AC11" s="252">
        <f t="shared" si="0"/>
        <v>17</v>
      </c>
    </row>
    <row r="12" spans="1:31" s="11" customFormat="1" ht="15" customHeight="1" thickBot="1" x14ac:dyDescent="0.45">
      <c r="A12" s="4411"/>
      <c r="B12" s="4409"/>
      <c r="C12" s="4409"/>
      <c r="D12" s="4406"/>
      <c r="E12" s="1714" t="s">
        <v>122</v>
      </c>
      <c r="F12" s="751" t="s">
        <v>5</v>
      </c>
      <c r="G12" s="751" t="s">
        <v>110</v>
      </c>
      <c r="H12" s="751" t="s">
        <v>94</v>
      </c>
      <c r="I12" s="751" t="s">
        <v>65</v>
      </c>
      <c r="J12" s="677" t="s">
        <v>323</v>
      </c>
      <c r="K12" s="283">
        <v>32</v>
      </c>
      <c r="L12" s="173">
        <v>24</v>
      </c>
      <c r="M12" s="172"/>
      <c r="N12" s="172">
        <v>3</v>
      </c>
      <c r="O12" s="172">
        <v>1</v>
      </c>
      <c r="P12" s="173"/>
      <c r="Q12" s="172"/>
      <c r="R12" s="172"/>
      <c r="S12" s="172"/>
      <c r="T12" s="172"/>
      <c r="U12" s="173">
        <v>1</v>
      </c>
      <c r="V12" s="173"/>
      <c r="W12" s="1710"/>
      <c r="X12" s="1710"/>
      <c r="Y12" s="1710"/>
      <c r="Z12" s="1710"/>
      <c r="AA12" s="1710"/>
      <c r="AB12" s="1711"/>
      <c r="AC12" s="252">
        <f t="shared" si="0"/>
        <v>61</v>
      </c>
    </row>
    <row r="13" spans="1:31" s="11" customFormat="1" ht="15" hidden="1" customHeight="1" thickBot="1" x14ac:dyDescent="0.45">
      <c r="A13" s="4411"/>
      <c r="B13" s="4409"/>
      <c r="C13" s="4409"/>
      <c r="D13" s="4406"/>
      <c r="E13" s="918"/>
      <c r="F13" s="404"/>
      <c r="G13" s="405"/>
      <c r="H13" s="457"/>
      <c r="I13" s="996"/>
      <c r="J13" s="1661"/>
      <c r="K13" s="2157"/>
      <c r="L13" s="1663"/>
      <c r="M13" s="1664"/>
      <c r="N13" s="1664"/>
      <c r="O13" s="1664"/>
      <c r="P13" s="1663"/>
      <c r="Q13" s="2842"/>
      <c r="R13" s="1664"/>
      <c r="S13" s="1664"/>
      <c r="T13" s="172"/>
      <c r="U13" s="173"/>
      <c r="V13" s="173"/>
      <c r="W13" s="1710"/>
      <c r="X13" s="1710"/>
      <c r="Y13" s="1710"/>
      <c r="Z13" s="1710"/>
      <c r="AA13" s="1710"/>
      <c r="AB13" s="1711"/>
      <c r="AC13" s="252">
        <f t="shared" si="0"/>
        <v>0</v>
      </c>
    </row>
    <row r="14" spans="1:31" s="11" customFormat="1" ht="15" hidden="1" customHeight="1" x14ac:dyDescent="0.4">
      <c r="A14" s="4411"/>
      <c r="B14" s="4409"/>
      <c r="C14" s="4409"/>
      <c r="D14" s="4406"/>
      <c r="E14" s="918"/>
      <c r="F14" s="404"/>
      <c r="G14" s="405"/>
      <c r="H14" s="457"/>
      <c r="I14" s="996"/>
      <c r="J14" s="470"/>
      <c r="K14" s="1229"/>
      <c r="L14" s="77"/>
      <c r="M14" s="77"/>
      <c r="N14" s="77"/>
      <c r="O14" s="77"/>
      <c r="P14" s="77"/>
      <c r="Q14" s="77"/>
      <c r="R14" s="77"/>
      <c r="S14" s="77"/>
      <c r="T14" s="311"/>
      <c r="U14" s="312"/>
      <c r="V14" s="173"/>
      <c r="W14" s="1710"/>
      <c r="X14" s="1710"/>
      <c r="Y14" s="1710"/>
      <c r="Z14" s="1710"/>
      <c r="AA14" s="1710"/>
      <c r="AB14" s="1711"/>
      <c r="AC14" s="252">
        <f t="shared" si="0"/>
        <v>0</v>
      </c>
    </row>
    <row r="15" spans="1:31" s="11" customFormat="1" ht="14.25" hidden="1" customHeight="1" x14ac:dyDescent="0.4">
      <c r="A15" s="4411"/>
      <c r="B15" s="4409"/>
      <c r="C15" s="4409"/>
      <c r="D15" s="4406"/>
      <c r="E15" s="2296"/>
      <c r="F15" s="404"/>
      <c r="G15" s="405"/>
      <c r="H15" s="457"/>
      <c r="I15" s="410"/>
      <c r="J15" s="468"/>
      <c r="K15" s="990"/>
      <c r="L15" s="408"/>
      <c r="M15" s="408"/>
      <c r="N15" s="408"/>
      <c r="O15" s="408"/>
      <c r="P15" s="408"/>
      <c r="Q15" s="408"/>
      <c r="R15" s="311"/>
      <c r="S15" s="311"/>
      <c r="T15" s="311"/>
      <c r="U15" s="312"/>
      <c r="V15" s="236"/>
      <c r="W15" s="137"/>
      <c r="X15" s="137"/>
      <c r="Y15" s="137"/>
      <c r="Z15" s="137"/>
      <c r="AA15" s="137"/>
      <c r="AB15" s="138"/>
      <c r="AC15" s="252">
        <f t="shared" si="0"/>
        <v>0</v>
      </c>
    </row>
    <row r="16" spans="1:31" s="11" customFormat="1" ht="13.5" hidden="1" customHeight="1" thickBot="1" x14ac:dyDescent="0.45">
      <c r="A16" s="4411"/>
      <c r="B16" s="4409"/>
      <c r="C16" s="4409"/>
      <c r="D16" s="4406"/>
      <c r="E16" s="988"/>
      <c r="F16" s="1034"/>
      <c r="G16" s="1034"/>
      <c r="H16" s="1034"/>
      <c r="I16" s="1034"/>
      <c r="J16" s="678"/>
      <c r="K16" s="1888"/>
      <c r="L16" s="188"/>
      <c r="M16" s="189"/>
      <c r="N16" s="189"/>
      <c r="O16" s="189"/>
      <c r="P16" s="188"/>
      <c r="Q16" s="189"/>
      <c r="R16" s="189"/>
      <c r="S16" s="189"/>
      <c r="T16" s="189"/>
      <c r="U16" s="188"/>
      <c r="V16" s="181"/>
      <c r="W16" s="181"/>
      <c r="X16" s="181"/>
      <c r="Y16" s="181"/>
      <c r="Z16" s="181"/>
      <c r="AA16" s="181"/>
      <c r="AB16" s="182"/>
      <c r="AC16" s="257">
        <f t="shared" ref="AC16:AC49" si="1">SUM(K16:AB16)</f>
        <v>0</v>
      </c>
    </row>
    <row r="17" spans="1:29" s="11" customFormat="1" ht="13.5" customHeight="1" thickBot="1" x14ac:dyDescent="0.4">
      <c r="A17" s="4411"/>
      <c r="B17" s="4409"/>
      <c r="C17" s="4409"/>
      <c r="D17" s="4407"/>
      <c r="E17" s="215" t="s">
        <v>38</v>
      </c>
      <c r="F17" s="216"/>
      <c r="G17" s="217"/>
      <c r="H17" s="217"/>
      <c r="I17" s="217"/>
      <c r="J17" s="218"/>
      <c r="K17" s="204">
        <f t="shared" ref="K17:AB17" si="2">SUM(K8:K16)</f>
        <v>64</v>
      </c>
      <c r="L17" s="204">
        <f t="shared" si="2"/>
        <v>64</v>
      </c>
      <c r="M17" s="204">
        <f t="shared" si="2"/>
        <v>0</v>
      </c>
      <c r="N17" s="204">
        <f t="shared" si="2"/>
        <v>8</v>
      </c>
      <c r="O17" s="204">
        <f t="shared" si="2"/>
        <v>3</v>
      </c>
      <c r="P17" s="204">
        <f t="shared" si="2"/>
        <v>0</v>
      </c>
      <c r="Q17" s="204">
        <f t="shared" si="2"/>
        <v>0</v>
      </c>
      <c r="R17" s="204">
        <f t="shared" si="2"/>
        <v>0</v>
      </c>
      <c r="S17" s="204">
        <f t="shared" si="2"/>
        <v>0</v>
      </c>
      <c r="T17" s="204">
        <f t="shared" si="2"/>
        <v>0</v>
      </c>
      <c r="U17" s="204">
        <f t="shared" si="2"/>
        <v>4</v>
      </c>
      <c r="V17" s="204">
        <f t="shared" si="2"/>
        <v>0</v>
      </c>
      <c r="W17" s="204">
        <f t="shared" si="2"/>
        <v>0</v>
      </c>
      <c r="X17" s="204">
        <f t="shared" si="2"/>
        <v>0</v>
      </c>
      <c r="Y17" s="204">
        <f t="shared" si="2"/>
        <v>0</v>
      </c>
      <c r="Z17" s="204">
        <f t="shared" si="2"/>
        <v>0</v>
      </c>
      <c r="AA17" s="204">
        <f t="shared" si="2"/>
        <v>0</v>
      </c>
      <c r="AB17" s="231">
        <f t="shared" si="2"/>
        <v>0</v>
      </c>
      <c r="AC17" s="210">
        <f t="shared" si="1"/>
        <v>143</v>
      </c>
    </row>
    <row r="18" spans="1:29" s="11" customFormat="1" ht="12.75" hidden="1" customHeight="1" x14ac:dyDescent="0.35">
      <c r="A18" s="4411"/>
      <c r="B18" s="4409"/>
      <c r="C18" s="4409"/>
      <c r="D18" s="4406"/>
      <c r="E18" s="330"/>
      <c r="F18" s="305"/>
      <c r="G18" s="305"/>
      <c r="H18" s="305"/>
      <c r="I18" s="305"/>
      <c r="J18" s="331"/>
      <c r="K18" s="2848"/>
      <c r="L18" s="2849"/>
      <c r="M18" s="2849"/>
      <c r="N18" s="2849"/>
      <c r="O18" s="2849"/>
      <c r="P18" s="2849"/>
      <c r="Q18" s="2849"/>
      <c r="R18" s="2849"/>
      <c r="S18" s="2849"/>
      <c r="T18" s="2849"/>
      <c r="U18" s="2849"/>
      <c r="V18" s="306"/>
      <c r="W18" s="196"/>
      <c r="X18" s="196"/>
      <c r="Y18" s="196"/>
      <c r="Z18" s="196"/>
      <c r="AA18" s="196"/>
      <c r="AB18" s="197"/>
      <c r="AC18" s="256">
        <f t="shared" si="1"/>
        <v>0</v>
      </c>
    </row>
    <row r="19" spans="1:29" s="11" customFormat="1" ht="12.75" customHeight="1" x14ac:dyDescent="0.4">
      <c r="A19" s="4411"/>
      <c r="B19" s="4409"/>
      <c r="C19" s="4409"/>
      <c r="D19" s="4406"/>
      <c r="E19" s="2790" t="s">
        <v>97</v>
      </c>
      <c r="F19" s="177" t="s">
        <v>90</v>
      </c>
      <c r="G19" s="177" t="s">
        <v>110</v>
      </c>
      <c r="H19" s="177" t="s">
        <v>70</v>
      </c>
      <c r="I19" s="177" t="s">
        <v>66</v>
      </c>
      <c r="J19" s="2845" t="s">
        <v>427</v>
      </c>
      <c r="K19" s="2854">
        <v>4</v>
      </c>
      <c r="L19" s="2809">
        <v>6</v>
      </c>
      <c r="M19" s="2855"/>
      <c r="N19" s="2855">
        <v>26</v>
      </c>
      <c r="O19" s="2855">
        <v>2</v>
      </c>
      <c r="P19" s="2855"/>
      <c r="Q19" s="2855"/>
      <c r="R19" s="2855"/>
      <c r="S19" s="2855"/>
      <c r="T19" s="2855"/>
      <c r="U19" s="2809">
        <v>15</v>
      </c>
      <c r="V19" s="165"/>
      <c r="W19" s="178"/>
      <c r="X19" s="178"/>
      <c r="Y19" s="178"/>
      <c r="Z19" s="178"/>
      <c r="AA19" s="178"/>
      <c r="AB19" s="179"/>
      <c r="AC19" s="256">
        <f t="shared" si="1"/>
        <v>53</v>
      </c>
    </row>
    <row r="20" spans="1:29" s="11" customFormat="1" ht="12.75" hidden="1" customHeight="1" x14ac:dyDescent="0.4">
      <c r="A20" s="4411"/>
      <c r="B20" s="4409"/>
      <c r="C20" s="4409"/>
      <c r="D20" s="4406"/>
      <c r="E20" s="1768"/>
      <c r="F20" s="751"/>
      <c r="G20" s="136"/>
      <c r="H20" s="751"/>
      <c r="I20" s="751"/>
      <c r="J20" s="890"/>
      <c r="K20" s="2731"/>
      <c r="L20" s="1766"/>
      <c r="M20" s="1767"/>
      <c r="N20" s="1767"/>
      <c r="O20" s="1767"/>
      <c r="P20" s="1767"/>
      <c r="Q20" s="1767"/>
      <c r="R20" s="1767"/>
      <c r="S20" s="1767"/>
      <c r="T20" s="1767"/>
      <c r="U20" s="1766"/>
      <c r="V20" s="1769"/>
      <c r="W20" s="137"/>
      <c r="X20" s="137"/>
      <c r="Y20" s="137"/>
      <c r="Z20" s="137"/>
      <c r="AA20" s="137"/>
      <c r="AB20" s="138"/>
      <c r="AC20" s="256">
        <f t="shared" si="1"/>
        <v>0</v>
      </c>
    </row>
    <row r="21" spans="1:29" s="11" customFormat="1" ht="12.75" hidden="1" customHeight="1" x14ac:dyDescent="0.4">
      <c r="A21" s="4411"/>
      <c r="B21" s="4409"/>
      <c r="C21" s="4409"/>
      <c r="D21" s="4406"/>
      <c r="E21" s="1770"/>
      <c r="F21" s="136"/>
      <c r="G21" s="136"/>
      <c r="H21" s="136"/>
      <c r="I21" s="136"/>
      <c r="J21" s="2194"/>
      <c r="K21" s="2856"/>
      <c r="L21" s="1766"/>
      <c r="M21" s="1767"/>
      <c r="N21" s="1767"/>
      <c r="O21" s="1767"/>
      <c r="P21" s="1767"/>
      <c r="Q21" s="1767"/>
      <c r="R21" s="1767"/>
      <c r="S21" s="1767"/>
      <c r="T21" s="1767"/>
      <c r="U21" s="1766"/>
      <c r="V21" s="1769"/>
      <c r="W21" s="137"/>
      <c r="X21" s="137"/>
      <c r="Y21" s="137"/>
      <c r="Z21" s="137"/>
      <c r="AA21" s="137"/>
      <c r="AB21" s="138"/>
      <c r="AC21" s="256">
        <f t="shared" si="1"/>
        <v>0</v>
      </c>
    </row>
    <row r="22" spans="1:29" s="11" customFormat="1" ht="23.25" hidden="1" customHeight="1" x14ac:dyDescent="0.4">
      <c r="A22" s="4411"/>
      <c r="B22" s="4409"/>
      <c r="C22" s="4409"/>
      <c r="D22" s="4406"/>
      <c r="E22" s="1772"/>
      <c r="F22" s="136"/>
      <c r="G22" s="136"/>
      <c r="H22" s="751"/>
      <c r="I22" s="136"/>
      <c r="J22" s="890"/>
      <c r="K22" s="2856"/>
      <c r="L22" s="1766"/>
      <c r="M22" s="1767"/>
      <c r="N22" s="1767"/>
      <c r="O22" s="1767"/>
      <c r="P22" s="1767"/>
      <c r="Q22" s="1767"/>
      <c r="R22" s="1767"/>
      <c r="S22" s="1767"/>
      <c r="T22" s="1767"/>
      <c r="U22" s="1766"/>
      <c r="V22" s="1769"/>
      <c r="W22" s="137"/>
      <c r="X22" s="137"/>
      <c r="Y22" s="137"/>
      <c r="Z22" s="137"/>
      <c r="AA22" s="137"/>
      <c r="AB22" s="138"/>
      <c r="AC22" s="256">
        <f t="shared" si="1"/>
        <v>0</v>
      </c>
    </row>
    <row r="23" spans="1:29" s="11" customFormat="1" ht="12.75" hidden="1" customHeight="1" x14ac:dyDescent="0.4">
      <c r="A23" s="4411"/>
      <c r="B23" s="4409"/>
      <c r="C23" s="4409"/>
      <c r="D23" s="4406"/>
      <c r="E23" s="135"/>
      <c r="F23" s="136"/>
      <c r="G23" s="136"/>
      <c r="H23" s="136"/>
      <c r="I23" s="136"/>
      <c r="J23" s="2194"/>
      <c r="K23" s="2856"/>
      <c r="L23" s="1766"/>
      <c r="M23" s="1767"/>
      <c r="N23" s="1767"/>
      <c r="O23" s="1767"/>
      <c r="P23" s="1767"/>
      <c r="Q23" s="1767"/>
      <c r="R23" s="1767"/>
      <c r="S23" s="1767"/>
      <c r="T23" s="1767"/>
      <c r="U23" s="1766"/>
      <c r="V23" s="1769"/>
      <c r="W23" s="137"/>
      <c r="X23" s="137"/>
      <c r="Y23" s="137"/>
      <c r="Z23" s="137"/>
      <c r="AA23" s="137"/>
      <c r="AB23" s="138"/>
      <c r="AC23" s="256"/>
    </row>
    <row r="24" spans="1:29" s="11" customFormat="1" ht="12.75" hidden="1" customHeight="1" x14ac:dyDescent="0.4">
      <c r="A24" s="4411"/>
      <c r="B24" s="4409"/>
      <c r="C24" s="4409"/>
      <c r="D24" s="4406"/>
      <c r="E24" s="135"/>
      <c r="F24" s="136"/>
      <c r="G24" s="136"/>
      <c r="H24" s="136"/>
      <c r="I24" s="136"/>
      <c r="J24" s="2194"/>
      <c r="K24" s="2731"/>
      <c r="L24" s="173"/>
      <c r="M24" s="172"/>
      <c r="N24" s="173"/>
      <c r="O24" s="173"/>
      <c r="P24" s="172"/>
      <c r="Q24" s="1773"/>
      <c r="R24" s="137"/>
      <c r="S24" s="137"/>
      <c r="T24" s="137"/>
      <c r="U24" s="137"/>
      <c r="V24" s="241"/>
      <c r="W24" s="241"/>
      <c r="X24" s="241"/>
      <c r="Y24" s="241"/>
      <c r="Z24" s="241"/>
      <c r="AA24" s="241"/>
      <c r="AB24" s="242"/>
      <c r="AC24" s="256">
        <f t="shared" si="1"/>
        <v>0</v>
      </c>
    </row>
    <row r="25" spans="1:29" s="11" customFormat="1" ht="18" hidden="1" customHeight="1" x14ac:dyDescent="0.35">
      <c r="A25" s="4411"/>
      <c r="B25" s="4409"/>
      <c r="C25" s="4409"/>
      <c r="D25" s="4406"/>
      <c r="E25" s="1772"/>
      <c r="F25" s="136"/>
      <c r="G25" s="136"/>
      <c r="H25" s="136"/>
      <c r="I25" s="136"/>
      <c r="J25" s="890"/>
      <c r="K25" s="1886"/>
      <c r="L25" s="1710"/>
      <c r="M25" s="137"/>
      <c r="N25" s="137"/>
      <c r="O25" s="137"/>
      <c r="P25" s="137"/>
      <c r="Q25" s="137"/>
      <c r="R25" s="137"/>
      <c r="S25" s="137"/>
      <c r="T25" s="137"/>
      <c r="U25" s="1710"/>
      <c r="V25" s="137"/>
      <c r="W25" s="137"/>
      <c r="X25" s="137"/>
      <c r="Y25" s="137"/>
      <c r="Z25" s="137"/>
      <c r="AA25" s="137"/>
      <c r="AB25" s="138"/>
      <c r="AC25" s="252">
        <f t="shared" si="1"/>
        <v>0</v>
      </c>
    </row>
    <row r="26" spans="1:29" s="11" customFormat="1" ht="36" hidden="1" customHeight="1" x14ac:dyDescent="0.35">
      <c r="A26" s="4411"/>
      <c r="B26" s="4409"/>
      <c r="C26" s="4409"/>
      <c r="D26" s="4406"/>
      <c r="E26" s="1772"/>
      <c r="F26" s="76"/>
      <c r="G26" s="76"/>
      <c r="H26" s="76"/>
      <c r="I26" s="76"/>
      <c r="J26" s="144"/>
      <c r="K26" s="2208"/>
      <c r="L26" s="106"/>
      <c r="M26" s="106"/>
      <c r="N26" s="106"/>
      <c r="O26" s="106"/>
      <c r="P26" s="77"/>
      <c r="Q26" s="77"/>
      <c r="R26" s="77"/>
      <c r="S26" s="77"/>
      <c r="T26" s="77"/>
      <c r="U26" s="171"/>
      <c r="V26" s="77"/>
      <c r="W26" s="77"/>
      <c r="X26" s="77"/>
      <c r="Y26" s="77"/>
      <c r="Z26" s="77"/>
      <c r="AA26" s="77"/>
      <c r="AB26" s="94"/>
      <c r="AC26" s="119">
        <f t="shared" si="1"/>
        <v>0</v>
      </c>
    </row>
    <row r="27" spans="1:29" s="11" customFormat="1" ht="27.75" hidden="1" customHeight="1" x14ac:dyDescent="0.35">
      <c r="A27" s="4411"/>
      <c r="B27" s="4409"/>
      <c r="C27" s="4409"/>
      <c r="D27" s="4406"/>
      <c r="E27" s="1775" t="s">
        <v>254</v>
      </c>
      <c r="F27" s="76" t="s">
        <v>6</v>
      </c>
      <c r="G27" s="76"/>
      <c r="H27" s="76" t="s">
        <v>127</v>
      </c>
      <c r="I27" s="76"/>
      <c r="J27" s="144" t="s">
        <v>256</v>
      </c>
      <c r="K27" s="2208"/>
      <c r="L27" s="106"/>
      <c r="M27" s="106"/>
      <c r="N27" s="106"/>
      <c r="O27" s="106"/>
      <c r="P27" s="77"/>
      <c r="Q27" s="77"/>
      <c r="R27" s="77"/>
      <c r="S27" s="77"/>
      <c r="T27" s="77"/>
      <c r="U27" s="171"/>
      <c r="V27" s="77"/>
      <c r="W27" s="77"/>
      <c r="X27" s="77"/>
      <c r="Y27" s="77"/>
      <c r="Z27" s="77"/>
      <c r="AA27" s="77"/>
      <c r="AB27" s="94"/>
      <c r="AC27" s="119">
        <f t="shared" si="1"/>
        <v>0</v>
      </c>
    </row>
    <row r="28" spans="1:29" s="11" customFormat="1" ht="27.75" hidden="1" customHeight="1" x14ac:dyDescent="0.35">
      <c r="A28" s="4411"/>
      <c r="B28" s="4409"/>
      <c r="C28" s="4409"/>
      <c r="D28" s="4406"/>
      <c r="E28" s="1313" t="s">
        <v>285</v>
      </c>
      <c r="F28" s="76" t="s">
        <v>90</v>
      </c>
      <c r="G28" s="76"/>
      <c r="H28" s="76" t="s">
        <v>127</v>
      </c>
      <c r="I28" s="76" t="s">
        <v>66</v>
      </c>
      <c r="J28" s="144" t="s">
        <v>290</v>
      </c>
      <c r="K28" s="2857"/>
      <c r="L28" s="1776"/>
      <c r="M28" s="106"/>
      <c r="N28" s="106"/>
      <c r="O28" s="106"/>
      <c r="P28" s="77"/>
      <c r="Q28" s="77"/>
      <c r="R28" s="77"/>
      <c r="S28" s="77"/>
      <c r="T28" s="77"/>
      <c r="U28" s="1777"/>
      <c r="V28" s="77"/>
      <c r="W28" s="77"/>
      <c r="X28" s="77"/>
      <c r="Y28" s="77"/>
      <c r="Z28" s="77"/>
      <c r="AA28" s="77"/>
      <c r="AB28" s="94"/>
      <c r="AC28" s="119">
        <f t="shared" si="1"/>
        <v>0</v>
      </c>
    </row>
    <row r="29" spans="1:29" s="11" customFormat="1" ht="21" hidden="1" customHeight="1" x14ac:dyDescent="0.35">
      <c r="A29" s="4411"/>
      <c r="B29" s="4409"/>
      <c r="C29" s="4409"/>
      <c r="D29" s="4406"/>
      <c r="E29" s="1313" t="s">
        <v>286</v>
      </c>
      <c r="F29" s="76" t="s">
        <v>90</v>
      </c>
      <c r="G29" s="76"/>
      <c r="H29" s="76" t="s">
        <v>127</v>
      </c>
      <c r="I29" s="76" t="s">
        <v>66</v>
      </c>
      <c r="J29" s="144" t="s">
        <v>291</v>
      </c>
      <c r="K29" s="2857"/>
      <c r="L29" s="106"/>
      <c r="M29" s="106"/>
      <c r="N29" s="106"/>
      <c r="O29" s="106"/>
      <c r="P29" s="77"/>
      <c r="Q29" s="77"/>
      <c r="R29" s="77"/>
      <c r="S29" s="77"/>
      <c r="T29" s="77"/>
      <c r="U29" s="171"/>
      <c r="V29" s="77"/>
      <c r="W29" s="77"/>
      <c r="X29" s="77"/>
      <c r="Y29" s="77"/>
      <c r="Z29" s="77"/>
      <c r="AA29" s="77"/>
      <c r="AB29" s="94"/>
      <c r="AC29" s="119">
        <f t="shared" si="1"/>
        <v>0</v>
      </c>
    </row>
    <row r="30" spans="1:29" s="11" customFormat="1" ht="19.5" hidden="1" customHeight="1" x14ac:dyDescent="0.35">
      <c r="A30" s="4411"/>
      <c r="B30" s="4409"/>
      <c r="C30" s="4409"/>
      <c r="D30" s="4406"/>
      <c r="E30" s="1313" t="s">
        <v>287</v>
      </c>
      <c r="F30" s="76" t="s">
        <v>90</v>
      </c>
      <c r="G30" s="76"/>
      <c r="H30" s="76" t="s">
        <v>289</v>
      </c>
      <c r="I30" s="76" t="s">
        <v>66</v>
      </c>
      <c r="J30" s="144" t="s">
        <v>292</v>
      </c>
      <c r="K30" s="2857"/>
      <c r="L30" s="1776"/>
      <c r="M30" s="1776"/>
      <c r="N30" s="1776"/>
      <c r="O30" s="1776"/>
      <c r="P30" s="1778"/>
      <c r="Q30" s="1778"/>
      <c r="R30" s="1778"/>
      <c r="S30" s="1778"/>
      <c r="T30" s="1778"/>
      <c r="U30" s="1777"/>
      <c r="V30" s="77"/>
      <c r="W30" s="77"/>
      <c r="X30" s="77"/>
      <c r="Y30" s="77"/>
      <c r="Z30" s="77"/>
      <c r="AA30" s="77"/>
      <c r="AB30" s="94"/>
      <c r="AC30" s="119">
        <f t="shared" si="1"/>
        <v>0</v>
      </c>
    </row>
    <row r="31" spans="1:29" s="11" customFormat="1" ht="27.75" hidden="1" customHeight="1" x14ac:dyDescent="0.35">
      <c r="A31" s="4411"/>
      <c r="B31" s="4409"/>
      <c r="C31" s="4409"/>
      <c r="D31" s="4406"/>
      <c r="E31" s="1313" t="s">
        <v>288</v>
      </c>
      <c r="F31" s="76" t="s">
        <v>90</v>
      </c>
      <c r="G31" s="76"/>
      <c r="H31" s="76" t="s">
        <v>127</v>
      </c>
      <c r="I31" s="76" t="s">
        <v>66</v>
      </c>
      <c r="J31" s="144" t="s">
        <v>293</v>
      </c>
      <c r="K31" s="2857"/>
      <c r="L31" s="106"/>
      <c r="M31" s="106"/>
      <c r="N31" s="106"/>
      <c r="O31" s="106"/>
      <c r="P31" s="77"/>
      <c r="Q31" s="77"/>
      <c r="R31" s="77"/>
      <c r="S31" s="77"/>
      <c r="T31" s="77"/>
      <c r="U31" s="171"/>
      <c r="V31" s="77"/>
      <c r="W31" s="77"/>
      <c r="X31" s="77"/>
      <c r="Y31" s="77"/>
      <c r="Z31" s="77"/>
      <c r="AA31" s="77"/>
      <c r="AB31" s="94"/>
      <c r="AC31" s="119">
        <f t="shared" si="1"/>
        <v>0</v>
      </c>
    </row>
    <row r="32" spans="1:29" s="11" customFormat="1" ht="24.75" hidden="1" customHeight="1" x14ac:dyDescent="0.35">
      <c r="A32" s="4411"/>
      <c r="B32" s="4409"/>
      <c r="C32" s="4409"/>
      <c r="D32" s="4406"/>
      <c r="E32" s="1779" t="s">
        <v>255</v>
      </c>
      <c r="F32" s="76" t="s">
        <v>6</v>
      </c>
      <c r="G32" s="76"/>
      <c r="H32" s="76" t="s">
        <v>127</v>
      </c>
      <c r="I32" s="76"/>
      <c r="J32" s="144" t="s">
        <v>223</v>
      </c>
      <c r="K32" s="2208"/>
      <c r="L32" s="106"/>
      <c r="M32" s="106"/>
      <c r="N32" s="106"/>
      <c r="O32" s="106"/>
      <c r="P32" s="77"/>
      <c r="Q32" s="77"/>
      <c r="R32" s="77"/>
      <c r="S32" s="77"/>
      <c r="T32" s="77"/>
      <c r="U32" s="171"/>
      <c r="V32" s="77"/>
      <c r="W32" s="77"/>
      <c r="X32" s="77"/>
      <c r="Y32" s="77"/>
      <c r="Z32" s="77"/>
      <c r="AA32" s="77"/>
      <c r="AB32" s="94"/>
      <c r="AC32" s="119">
        <f t="shared" si="1"/>
        <v>0</v>
      </c>
    </row>
    <row r="33" spans="1:29" s="11" customFormat="1" ht="15.75" customHeight="1" x14ac:dyDescent="0.35">
      <c r="A33" s="4411"/>
      <c r="B33" s="4409"/>
      <c r="C33" s="4409"/>
      <c r="D33" s="4406"/>
      <c r="E33" s="135" t="s">
        <v>68</v>
      </c>
      <c r="F33" s="136" t="s">
        <v>6</v>
      </c>
      <c r="G33" s="136" t="s">
        <v>110</v>
      </c>
      <c r="H33" s="136" t="s">
        <v>70</v>
      </c>
      <c r="I33" s="136" t="s">
        <v>65</v>
      </c>
      <c r="J33" s="890" t="s">
        <v>343</v>
      </c>
      <c r="K33" s="1886"/>
      <c r="L33" s="137"/>
      <c r="M33" s="137"/>
      <c r="N33" s="137">
        <v>7</v>
      </c>
      <c r="O33" s="137">
        <v>2</v>
      </c>
      <c r="P33" s="137"/>
      <c r="Q33" s="137"/>
      <c r="R33" s="137"/>
      <c r="S33" s="137"/>
      <c r="T33" s="137"/>
      <c r="U33" s="137">
        <v>3</v>
      </c>
      <c r="V33" s="137"/>
      <c r="W33" s="137"/>
      <c r="X33" s="137"/>
      <c r="Y33" s="137"/>
      <c r="Z33" s="137"/>
      <c r="AA33" s="137"/>
      <c r="AB33" s="138"/>
      <c r="AC33" s="256">
        <f t="shared" si="1"/>
        <v>12</v>
      </c>
    </row>
    <row r="34" spans="1:29" s="11" customFormat="1" ht="15.75" customHeight="1" x14ac:dyDescent="0.35">
      <c r="A34" s="4411"/>
      <c r="B34" s="4409"/>
      <c r="C34" s="4409"/>
      <c r="D34" s="4406"/>
      <c r="E34" s="135" t="s">
        <v>72</v>
      </c>
      <c r="F34" s="136" t="s">
        <v>6</v>
      </c>
      <c r="G34" s="751" t="s">
        <v>70</v>
      </c>
      <c r="H34" s="751" t="s">
        <v>70</v>
      </c>
      <c r="I34" s="751" t="s">
        <v>73</v>
      </c>
      <c r="J34" s="890" t="s">
        <v>342</v>
      </c>
      <c r="K34" s="2858">
        <v>6</v>
      </c>
      <c r="L34" s="172">
        <v>16</v>
      </c>
      <c r="M34" s="172"/>
      <c r="N34" s="172"/>
      <c r="O34" s="172"/>
      <c r="P34" s="172"/>
      <c r="Q34" s="172"/>
      <c r="R34" s="172"/>
      <c r="S34" s="172"/>
      <c r="T34" s="172"/>
      <c r="U34" s="172">
        <v>18</v>
      </c>
      <c r="V34" s="258"/>
      <c r="W34" s="137"/>
      <c r="X34" s="137"/>
      <c r="Y34" s="137"/>
      <c r="Z34" s="137"/>
      <c r="AA34" s="137"/>
      <c r="AB34" s="138"/>
      <c r="AC34" s="256">
        <f t="shared" si="1"/>
        <v>40</v>
      </c>
    </row>
    <row r="35" spans="1:29" s="11" customFormat="1" ht="15.75" hidden="1" customHeight="1" x14ac:dyDescent="0.35">
      <c r="A35" s="4411"/>
      <c r="B35" s="4409"/>
      <c r="C35" s="4409"/>
      <c r="D35" s="4406"/>
      <c r="E35" s="1731"/>
      <c r="F35" s="457"/>
      <c r="G35" s="1725"/>
      <c r="H35" s="457"/>
      <c r="I35" s="1726"/>
      <c r="J35" s="2726"/>
      <c r="K35" s="2297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11"/>
      <c r="W35" s="77"/>
      <c r="X35" s="77"/>
      <c r="Y35" s="77"/>
      <c r="Z35" s="77"/>
      <c r="AA35" s="77"/>
      <c r="AB35" s="94"/>
      <c r="AC35" s="256">
        <f t="shared" si="1"/>
        <v>0</v>
      </c>
    </row>
    <row r="36" spans="1:29" s="11" customFormat="1" ht="19.5" customHeight="1" x14ac:dyDescent="0.35">
      <c r="A36" s="4411"/>
      <c r="B36" s="4409"/>
      <c r="C36" s="4409"/>
      <c r="D36" s="4406"/>
      <c r="E36" s="1731" t="s">
        <v>105</v>
      </c>
      <c r="F36" s="1737" t="s">
        <v>6</v>
      </c>
      <c r="G36" s="1737" t="s">
        <v>64</v>
      </c>
      <c r="H36" s="1737" t="s">
        <v>64</v>
      </c>
      <c r="I36" s="1737" t="s">
        <v>36</v>
      </c>
      <c r="J36" s="2846" t="s">
        <v>93</v>
      </c>
      <c r="K36" s="2297">
        <v>3</v>
      </c>
      <c r="L36" s="16">
        <v>2</v>
      </c>
      <c r="M36" s="16"/>
      <c r="N36" s="16"/>
      <c r="O36" s="16"/>
      <c r="P36" s="16" t="s">
        <v>63</v>
      </c>
      <c r="Q36" s="16"/>
      <c r="R36" s="16"/>
      <c r="S36" s="16"/>
      <c r="T36" s="16"/>
      <c r="U36" s="16">
        <v>2</v>
      </c>
      <c r="V36" s="110"/>
      <c r="W36" s="77"/>
      <c r="X36" s="77"/>
      <c r="Y36" s="77"/>
      <c r="Z36" s="77"/>
      <c r="AA36" s="77"/>
      <c r="AB36" s="94"/>
      <c r="AC36" s="256">
        <f t="shared" si="1"/>
        <v>7</v>
      </c>
    </row>
    <row r="37" spans="1:29" s="11" customFormat="1" ht="27" customHeight="1" x14ac:dyDescent="0.35">
      <c r="A37" s="4411"/>
      <c r="B37" s="4409"/>
      <c r="C37" s="4409"/>
      <c r="D37" s="4406"/>
      <c r="E37" s="2791" t="s">
        <v>336</v>
      </c>
      <c r="F37" s="457" t="s">
        <v>6</v>
      </c>
      <c r="G37" s="1725" t="s">
        <v>334</v>
      </c>
      <c r="H37" s="457" t="s">
        <v>334</v>
      </c>
      <c r="I37" s="1726" t="s">
        <v>332</v>
      </c>
      <c r="J37" s="2726">
        <v>49</v>
      </c>
      <c r="K37" s="1684"/>
      <c r="L37" s="145">
        <v>8</v>
      </c>
      <c r="M37" s="146"/>
      <c r="N37" s="146"/>
      <c r="O37" s="146"/>
      <c r="P37" s="146"/>
      <c r="Q37" s="146"/>
      <c r="R37" s="2333"/>
      <c r="S37" s="2333"/>
      <c r="T37" s="2333"/>
      <c r="U37" s="2334">
        <v>8</v>
      </c>
      <c r="V37" s="2334"/>
      <c r="W37" s="2847"/>
      <c r="X37" s="2847"/>
      <c r="Y37" s="2847"/>
      <c r="Z37" s="2847"/>
      <c r="AA37" s="2847"/>
      <c r="AB37" s="2859"/>
      <c r="AC37" s="256">
        <f t="shared" si="1"/>
        <v>16</v>
      </c>
    </row>
    <row r="38" spans="1:29" s="11" customFormat="1" ht="19.149999999999999" customHeight="1" x14ac:dyDescent="0.35">
      <c r="A38" s="4411"/>
      <c r="B38" s="4409"/>
      <c r="C38" s="4409"/>
      <c r="D38" s="4406"/>
      <c r="E38" s="1731" t="s">
        <v>105</v>
      </c>
      <c r="F38" s="457" t="s">
        <v>6</v>
      </c>
      <c r="G38" s="1725" t="s">
        <v>82</v>
      </c>
      <c r="H38" s="457" t="s">
        <v>82</v>
      </c>
      <c r="I38" s="1726">
        <v>2</v>
      </c>
      <c r="J38" s="2726">
        <v>8</v>
      </c>
      <c r="K38" s="1681"/>
      <c r="L38" s="110"/>
      <c r="M38" s="111"/>
      <c r="N38" s="111"/>
      <c r="O38" s="111"/>
      <c r="P38" s="111">
        <v>1</v>
      </c>
      <c r="Q38" s="111"/>
      <c r="R38" s="311"/>
      <c r="S38" s="311"/>
      <c r="T38" s="311"/>
      <c r="U38" s="312">
        <v>1</v>
      </c>
      <c r="V38" s="312"/>
      <c r="W38" s="2847"/>
      <c r="X38" s="2847"/>
      <c r="Y38" s="2847"/>
      <c r="Z38" s="2847"/>
      <c r="AA38" s="2847"/>
      <c r="AB38" s="2859"/>
      <c r="AC38" s="256">
        <f t="shared" si="1"/>
        <v>2</v>
      </c>
    </row>
    <row r="39" spans="1:29" s="11" customFormat="1" ht="16.149999999999999" customHeight="1" x14ac:dyDescent="0.4">
      <c r="A39" s="4411"/>
      <c r="B39" s="4409"/>
      <c r="C39" s="4409"/>
      <c r="D39" s="4406"/>
      <c r="E39" s="1731" t="s">
        <v>105</v>
      </c>
      <c r="F39" s="1737" t="s">
        <v>6</v>
      </c>
      <c r="G39" s="1737" t="s">
        <v>64</v>
      </c>
      <c r="H39" s="1737" t="s">
        <v>64</v>
      </c>
      <c r="I39" s="1737" t="s">
        <v>37</v>
      </c>
      <c r="J39" s="2846" t="s">
        <v>341</v>
      </c>
      <c r="K39" s="2860"/>
      <c r="L39" s="2797"/>
      <c r="M39" s="2797"/>
      <c r="N39" s="2797"/>
      <c r="O39" s="2797"/>
      <c r="P39" s="2798">
        <v>1</v>
      </c>
      <c r="Q39" s="2799"/>
      <c r="R39" s="137"/>
      <c r="S39" s="137"/>
      <c r="T39" s="137"/>
      <c r="U39" s="137">
        <v>1</v>
      </c>
      <c r="V39" s="137"/>
      <c r="W39" s="137"/>
      <c r="X39" s="137"/>
      <c r="Y39" s="137"/>
      <c r="Z39" s="137"/>
      <c r="AA39" s="137"/>
      <c r="AB39" s="138"/>
      <c r="AC39" s="256">
        <f t="shared" si="1"/>
        <v>2</v>
      </c>
    </row>
    <row r="40" spans="1:29" s="11" customFormat="1" ht="16.149999999999999" customHeight="1" x14ac:dyDescent="0.35">
      <c r="A40" s="4411"/>
      <c r="B40" s="4409"/>
      <c r="C40" s="4409"/>
      <c r="D40" s="4406"/>
      <c r="E40" s="1680" t="s">
        <v>103</v>
      </c>
      <c r="F40" s="76" t="s">
        <v>6</v>
      </c>
      <c r="G40" s="76" t="s">
        <v>110</v>
      </c>
      <c r="H40" s="76" t="s">
        <v>205</v>
      </c>
      <c r="I40" s="76" t="s">
        <v>69</v>
      </c>
      <c r="J40" s="144" t="s">
        <v>37</v>
      </c>
      <c r="K40" s="1681"/>
      <c r="L40" s="110"/>
      <c r="M40" s="111"/>
      <c r="N40" s="111"/>
      <c r="O40" s="111"/>
      <c r="P40" s="111"/>
      <c r="Q40" s="111">
        <v>21</v>
      </c>
      <c r="R40" s="172"/>
      <c r="S40" s="172"/>
      <c r="T40" s="137"/>
      <c r="U40" s="137"/>
      <c r="V40" s="137"/>
      <c r="W40" s="137"/>
      <c r="X40" s="137"/>
      <c r="Y40" s="137"/>
      <c r="Z40" s="137"/>
      <c r="AA40" s="137"/>
      <c r="AB40" s="138"/>
      <c r="AC40" s="256">
        <f t="shared" si="1"/>
        <v>21</v>
      </c>
    </row>
    <row r="41" spans="1:29" s="11" customFormat="1" ht="23.45" customHeight="1" x14ac:dyDescent="0.35">
      <c r="A41" s="4411"/>
      <c r="B41" s="4409"/>
      <c r="C41" s="4409"/>
      <c r="D41" s="4406"/>
      <c r="E41" s="3622" t="s">
        <v>414</v>
      </c>
      <c r="F41" s="76" t="s">
        <v>73</v>
      </c>
      <c r="G41" s="76" t="s">
        <v>127</v>
      </c>
      <c r="H41" s="76"/>
      <c r="I41" s="76" t="s">
        <v>332</v>
      </c>
      <c r="J41" s="144" t="s">
        <v>420</v>
      </c>
      <c r="K41" s="1681">
        <v>4</v>
      </c>
      <c r="L41" s="110"/>
      <c r="M41" s="111"/>
      <c r="N41" s="111"/>
      <c r="O41" s="111"/>
      <c r="P41" s="111"/>
      <c r="Q41" s="111"/>
      <c r="R41" s="172"/>
      <c r="S41" s="172"/>
      <c r="T41" s="137"/>
      <c r="U41" s="137">
        <v>8</v>
      </c>
      <c r="V41" s="137"/>
      <c r="W41" s="137"/>
      <c r="X41" s="137"/>
      <c r="Y41" s="137"/>
      <c r="Z41" s="137"/>
      <c r="AA41" s="137"/>
      <c r="AB41" s="138"/>
      <c r="AC41" s="256">
        <f t="shared" si="1"/>
        <v>12</v>
      </c>
    </row>
    <row r="42" spans="1:29" s="11" customFormat="1" ht="28.9" customHeight="1" x14ac:dyDescent="0.35">
      <c r="A42" s="4411"/>
      <c r="B42" s="4409"/>
      <c r="C42" s="4409"/>
      <c r="D42" s="4406"/>
      <c r="E42" s="3623" t="s">
        <v>415</v>
      </c>
      <c r="F42" s="76" t="s">
        <v>73</v>
      </c>
      <c r="G42" s="76" t="s">
        <v>127</v>
      </c>
      <c r="H42" s="76"/>
      <c r="I42" s="76" t="s">
        <v>332</v>
      </c>
      <c r="J42" s="144" t="s">
        <v>420</v>
      </c>
      <c r="K42" s="1681">
        <v>4</v>
      </c>
      <c r="L42" s="110"/>
      <c r="M42" s="111"/>
      <c r="N42" s="111"/>
      <c r="O42" s="111"/>
      <c r="P42" s="111"/>
      <c r="Q42" s="111"/>
      <c r="R42" s="172"/>
      <c r="S42" s="172"/>
      <c r="T42" s="137"/>
      <c r="U42" s="137">
        <v>8</v>
      </c>
      <c r="V42" s="137"/>
      <c r="W42" s="137"/>
      <c r="X42" s="137"/>
      <c r="Y42" s="137"/>
      <c r="Z42" s="137"/>
      <c r="AA42" s="137"/>
      <c r="AB42" s="138"/>
      <c r="AC42" s="256">
        <f t="shared" si="1"/>
        <v>12</v>
      </c>
    </row>
    <row r="43" spans="1:29" s="11" customFormat="1" ht="16.149999999999999" customHeight="1" x14ac:dyDescent="0.35">
      <c r="A43" s="4411"/>
      <c r="B43" s="4409"/>
      <c r="C43" s="4409"/>
      <c r="D43" s="4406"/>
      <c r="E43" s="2222" t="s">
        <v>225</v>
      </c>
      <c r="F43" s="76" t="s">
        <v>6</v>
      </c>
      <c r="G43" s="76" t="s">
        <v>110</v>
      </c>
      <c r="H43" s="76" t="s">
        <v>205</v>
      </c>
      <c r="I43" s="76" t="s">
        <v>69</v>
      </c>
      <c r="J43" s="144" t="s">
        <v>37</v>
      </c>
      <c r="K43" s="2731"/>
      <c r="L43" s="173"/>
      <c r="M43" s="172"/>
      <c r="N43" s="173"/>
      <c r="O43" s="173"/>
      <c r="P43" s="172"/>
      <c r="Q43" s="172"/>
      <c r="R43" s="172"/>
      <c r="S43" s="172">
        <v>6</v>
      </c>
      <c r="T43" s="137"/>
      <c r="U43" s="137"/>
      <c r="V43" s="137"/>
      <c r="W43" s="137"/>
      <c r="X43" s="137"/>
      <c r="Y43" s="137"/>
      <c r="Z43" s="137"/>
      <c r="AA43" s="137"/>
      <c r="AB43" s="138"/>
      <c r="AC43" s="256">
        <f t="shared" si="1"/>
        <v>6</v>
      </c>
    </row>
    <row r="44" spans="1:29" s="11" customFormat="1" ht="15" customHeight="1" x14ac:dyDescent="0.35">
      <c r="A44" s="4411"/>
      <c r="B44" s="4409"/>
      <c r="C44" s="4409"/>
      <c r="D44" s="4406"/>
      <c r="E44" s="1680" t="s">
        <v>103</v>
      </c>
      <c r="F44" s="76" t="s">
        <v>6</v>
      </c>
      <c r="G44" s="76" t="s">
        <v>110</v>
      </c>
      <c r="H44" s="76" t="s">
        <v>70</v>
      </c>
      <c r="I44" s="76" t="s">
        <v>69</v>
      </c>
      <c r="J44" s="144" t="s">
        <v>65</v>
      </c>
      <c r="K44" s="1681"/>
      <c r="L44" s="110"/>
      <c r="M44" s="111"/>
      <c r="N44" s="111"/>
      <c r="O44" s="111"/>
      <c r="P44" s="111"/>
      <c r="Q44" s="111">
        <v>42</v>
      </c>
      <c r="R44" s="172"/>
      <c r="S44" s="172"/>
      <c r="T44" s="172"/>
      <c r="U44" s="173"/>
      <c r="V44" s="173"/>
      <c r="W44" s="137"/>
      <c r="X44" s="137"/>
      <c r="Y44" s="137"/>
      <c r="Z44" s="137"/>
      <c r="AA44" s="137"/>
      <c r="AB44" s="138"/>
      <c r="AC44" s="256">
        <f t="shared" si="1"/>
        <v>42</v>
      </c>
    </row>
    <row r="45" spans="1:29" s="11" customFormat="1" ht="15" customHeight="1" thickBot="1" x14ac:dyDescent="0.4">
      <c r="A45" s="4411"/>
      <c r="B45" s="4409"/>
      <c r="C45" s="4409"/>
      <c r="D45" s="4406"/>
      <c r="E45" s="2222" t="s">
        <v>225</v>
      </c>
      <c r="F45" s="76" t="s">
        <v>6</v>
      </c>
      <c r="G45" s="76" t="s">
        <v>110</v>
      </c>
      <c r="H45" s="76" t="s">
        <v>70</v>
      </c>
      <c r="I45" s="76" t="s">
        <v>69</v>
      </c>
      <c r="J45" s="144" t="s">
        <v>65</v>
      </c>
      <c r="K45" s="2861"/>
      <c r="L45" s="188"/>
      <c r="M45" s="189"/>
      <c r="N45" s="188"/>
      <c r="O45" s="188"/>
      <c r="P45" s="189"/>
      <c r="Q45" s="189"/>
      <c r="R45" s="189"/>
      <c r="S45" s="189">
        <v>12</v>
      </c>
      <c r="T45" s="189"/>
      <c r="U45" s="188"/>
      <c r="V45" s="188"/>
      <c r="W45" s="181"/>
      <c r="X45" s="181"/>
      <c r="Y45" s="181"/>
      <c r="Z45" s="181"/>
      <c r="AA45" s="181"/>
      <c r="AB45" s="182"/>
      <c r="AC45" s="256">
        <f t="shared" si="1"/>
        <v>12</v>
      </c>
    </row>
    <row r="46" spans="1:29" s="11" customFormat="1" ht="15" hidden="1" customHeight="1" thickBot="1" x14ac:dyDescent="0.45">
      <c r="A46" s="4411"/>
      <c r="B46" s="4409"/>
      <c r="C46" s="4409"/>
      <c r="D46" s="4406"/>
      <c r="E46" s="2800"/>
      <c r="F46" s="2801"/>
      <c r="G46" s="2801"/>
      <c r="H46" s="2801"/>
      <c r="I46" s="2801"/>
      <c r="J46" s="2802"/>
      <c r="K46" s="2850"/>
      <c r="L46" s="2851"/>
      <c r="M46" s="2852"/>
      <c r="N46" s="2852"/>
      <c r="O46" s="2852"/>
      <c r="P46" s="2852"/>
      <c r="Q46" s="2852"/>
      <c r="R46" s="2852"/>
      <c r="S46" s="2852"/>
      <c r="T46" s="2852"/>
      <c r="U46" s="2851"/>
      <c r="V46" s="2852"/>
      <c r="W46" s="2213"/>
      <c r="X46" s="2213"/>
      <c r="Y46" s="2213"/>
      <c r="Z46" s="2213"/>
      <c r="AA46" s="2213"/>
      <c r="AB46" s="2853"/>
      <c r="AC46" s="257">
        <f t="shared" si="1"/>
        <v>0</v>
      </c>
    </row>
    <row r="47" spans="1:29" s="11" customFormat="1" ht="13.5" customHeight="1" thickBot="1" x14ac:dyDescent="0.4">
      <c r="A47" s="4411"/>
      <c r="B47" s="4409"/>
      <c r="C47" s="4409"/>
      <c r="D47" s="4407"/>
      <c r="E47" s="2862" t="s">
        <v>34</v>
      </c>
      <c r="F47" s="2863"/>
      <c r="G47" s="2864"/>
      <c r="H47" s="2864"/>
      <c r="I47" s="2864"/>
      <c r="J47" s="2865"/>
      <c r="K47" s="204">
        <f t="shared" ref="K47:AB47" si="3">SUM(K18:K46)</f>
        <v>21</v>
      </c>
      <c r="L47" s="204">
        <f t="shared" si="3"/>
        <v>32</v>
      </c>
      <c r="M47" s="204">
        <f t="shared" si="3"/>
        <v>0</v>
      </c>
      <c r="N47" s="204">
        <f t="shared" si="3"/>
        <v>33</v>
      </c>
      <c r="O47" s="204">
        <f t="shared" si="3"/>
        <v>4</v>
      </c>
      <c r="P47" s="204">
        <f t="shared" si="3"/>
        <v>2</v>
      </c>
      <c r="Q47" s="204">
        <f t="shared" si="3"/>
        <v>63</v>
      </c>
      <c r="R47" s="204">
        <f t="shared" si="3"/>
        <v>0</v>
      </c>
      <c r="S47" s="204">
        <f t="shared" si="3"/>
        <v>18</v>
      </c>
      <c r="T47" s="204">
        <f t="shared" si="3"/>
        <v>0</v>
      </c>
      <c r="U47" s="204">
        <f t="shared" si="3"/>
        <v>64</v>
      </c>
      <c r="V47" s="204">
        <f t="shared" si="3"/>
        <v>0</v>
      </c>
      <c r="W47" s="204">
        <f t="shared" si="3"/>
        <v>0</v>
      </c>
      <c r="X47" s="204">
        <f t="shared" si="3"/>
        <v>0</v>
      </c>
      <c r="Y47" s="204">
        <f t="shared" si="3"/>
        <v>0</v>
      </c>
      <c r="Z47" s="204">
        <f t="shared" si="3"/>
        <v>0</v>
      </c>
      <c r="AA47" s="204">
        <f t="shared" si="3"/>
        <v>0</v>
      </c>
      <c r="AB47" s="2807">
        <f t="shared" si="3"/>
        <v>0</v>
      </c>
      <c r="AC47" s="210">
        <f t="shared" si="1"/>
        <v>237</v>
      </c>
    </row>
    <row r="48" spans="1:29" s="170" customFormat="1" ht="13.5" hidden="1" customHeight="1" x14ac:dyDescent="0.4">
      <c r="A48" s="4411"/>
      <c r="B48" s="4409"/>
      <c r="C48" s="4409"/>
      <c r="D48" s="4406"/>
      <c r="E48" s="2808"/>
      <c r="F48" s="177"/>
      <c r="G48" s="177"/>
      <c r="H48" s="2809"/>
      <c r="I48" s="2809"/>
      <c r="J48" s="2810"/>
      <c r="K48" s="2046"/>
      <c r="L48" s="165"/>
      <c r="M48" s="199"/>
      <c r="N48" s="165"/>
      <c r="O48" s="165"/>
      <c r="P48" s="199"/>
      <c r="Q48" s="199"/>
      <c r="R48" s="199"/>
      <c r="S48" s="199"/>
      <c r="T48" s="199"/>
      <c r="U48" s="165"/>
      <c r="V48" s="178"/>
      <c r="W48" s="178"/>
      <c r="X48" s="178"/>
      <c r="Y48" s="178"/>
      <c r="Z48" s="178"/>
      <c r="AA48" s="178"/>
      <c r="AB48" s="2811"/>
      <c r="AC48" s="2812">
        <f t="shared" si="1"/>
        <v>0</v>
      </c>
    </row>
    <row r="49" spans="1:29" s="170" customFormat="1" ht="14.25" hidden="1" customHeight="1" x14ac:dyDescent="0.4">
      <c r="A49" s="4411"/>
      <c r="B49" s="4409"/>
      <c r="C49" s="4409"/>
      <c r="D49" s="4406"/>
      <c r="E49" s="2813"/>
      <c r="F49" s="751"/>
      <c r="G49" s="751"/>
      <c r="H49" s="1766"/>
      <c r="I49" s="1766"/>
      <c r="J49" s="2814"/>
      <c r="K49" s="283"/>
      <c r="L49" s="173"/>
      <c r="M49" s="172"/>
      <c r="N49" s="173"/>
      <c r="O49" s="173"/>
      <c r="P49" s="172"/>
      <c r="Q49" s="172"/>
      <c r="R49" s="172"/>
      <c r="S49" s="172"/>
      <c r="T49" s="172"/>
      <c r="U49" s="173"/>
      <c r="V49" s="137"/>
      <c r="W49" s="137"/>
      <c r="X49" s="137"/>
      <c r="Y49" s="137"/>
      <c r="Z49" s="137"/>
      <c r="AA49" s="137"/>
      <c r="AB49" s="2815"/>
      <c r="AC49" s="2816">
        <f t="shared" si="1"/>
        <v>0</v>
      </c>
    </row>
    <row r="50" spans="1:29" s="170" customFormat="1" ht="17.25" hidden="1" customHeight="1" thickBot="1" x14ac:dyDescent="0.45">
      <c r="A50" s="4411"/>
      <c r="B50" s="4409"/>
      <c r="C50" s="4409"/>
      <c r="D50" s="4406"/>
      <c r="E50" s="2813"/>
      <c r="F50" s="2817"/>
      <c r="G50" s="2817"/>
      <c r="H50" s="2818"/>
      <c r="I50" s="2818"/>
      <c r="J50" s="2819"/>
      <c r="K50" s="2820"/>
      <c r="L50" s="2821"/>
      <c r="M50" s="2821"/>
      <c r="N50" s="2821"/>
      <c r="O50" s="2821"/>
      <c r="P50" s="2821"/>
      <c r="Q50" s="2821"/>
      <c r="R50" s="2822"/>
      <c r="S50" s="2822"/>
      <c r="T50" s="2822"/>
      <c r="U50" s="2822"/>
      <c r="V50" s="1710"/>
      <c r="W50" s="1710"/>
      <c r="X50" s="1710"/>
      <c r="Y50" s="1710"/>
      <c r="Z50" s="1710"/>
      <c r="AA50" s="1710"/>
      <c r="AB50" s="2823"/>
      <c r="AC50" s="2816">
        <f>SUM(K50:AB50)</f>
        <v>0</v>
      </c>
    </row>
    <row r="51" spans="1:29" s="11" customFormat="1" ht="13.5" hidden="1" customHeight="1" thickBot="1" x14ac:dyDescent="0.4">
      <c r="A51" s="4411"/>
      <c r="B51" s="4409"/>
      <c r="C51" s="4409"/>
      <c r="D51" s="4406"/>
      <c r="E51" s="250"/>
      <c r="F51" s="180"/>
      <c r="G51" s="180"/>
      <c r="H51" s="180"/>
      <c r="I51" s="180"/>
      <c r="J51" s="239"/>
      <c r="K51" s="2824"/>
      <c r="L51" s="212"/>
      <c r="M51" s="212"/>
      <c r="N51" s="212"/>
      <c r="O51" s="212"/>
      <c r="P51" s="212"/>
      <c r="Q51" s="212"/>
      <c r="R51" s="212"/>
      <c r="S51" s="212"/>
      <c r="T51" s="212"/>
      <c r="U51" s="212"/>
      <c r="V51" s="212"/>
      <c r="W51" s="212"/>
      <c r="X51" s="212"/>
      <c r="Y51" s="212"/>
      <c r="Z51" s="212"/>
      <c r="AA51" s="212"/>
      <c r="AB51" s="2209"/>
      <c r="AC51" s="2825">
        <f>SUM(K51:AB51)</f>
        <v>0</v>
      </c>
    </row>
    <row r="52" spans="1:29" s="11" customFormat="1" ht="13.5" hidden="1" customHeight="1" thickBot="1" x14ac:dyDescent="0.4">
      <c r="A52" s="4411"/>
      <c r="B52" s="4409"/>
      <c r="C52" s="4409"/>
      <c r="D52" s="4407"/>
      <c r="E52" s="215" t="s">
        <v>35</v>
      </c>
      <c r="F52" s="216"/>
      <c r="G52" s="217"/>
      <c r="H52" s="217"/>
      <c r="I52" s="217"/>
      <c r="J52" s="218"/>
      <c r="K52" s="204">
        <f>SUM(K48:K51)</f>
        <v>0</v>
      </c>
      <c r="L52" s="204">
        <f t="shared" ref="L52:AB52" si="4">SUM(L48:L51)</f>
        <v>0</v>
      </c>
      <c r="M52" s="204">
        <f t="shared" si="4"/>
        <v>0</v>
      </c>
      <c r="N52" s="204">
        <f t="shared" si="4"/>
        <v>0</v>
      </c>
      <c r="O52" s="204">
        <f t="shared" si="4"/>
        <v>0</v>
      </c>
      <c r="P52" s="204">
        <f t="shared" si="4"/>
        <v>0</v>
      </c>
      <c r="Q52" s="204">
        <f t="shared" si="4"/>
        <v>0</v>
      </c>
      <c r="R52" s="204">
        <f t="shared" si="4"/>
        <v>0</v>
      </c>
      <c r="S52" s="204">
        <f t="shared" si="4"/>
        <v>0</v>
      </c>
      <c r="T52" s="204">
        <f t="shared" si="4"/>
        <v>0</v>
      </c>
      <c r="U52" s="204">
        <f t="shared" si="4"/>
        <v>0</v>
      </c>
      <c r="V52" s="204">
        <f t="shared" si="4"/>
        <v>0</v>
      </c>
      <c r="W52" s="204">
        <f t="shared" si="4"/>
        <v>0</v>
      </c>
      <c r="X52" s="204">
        <f t="shared" si="4"/>
        <v>0</v>
      </c>
      <c r="Y52" s="204">
        <f t="shared" si="4"/>
        <v>0</v>
      </c>
      <c r="Z52" s="204">
        <f t="shared" si="4"/>
        <v>0</v>
      </c>
      <c r="AA52" s="204">
        <f t="shared" si="4"/>
        <v>0</v>
      </c>
      <c r="AB52" s="231">
        <f t="shared" si="4"/>
        <v>0</v>
      </c>
      <c r="AC52" s="210">
        <f>SUM(K52:AB52)</f>
        <v>0</v>
      </c>
    </row>
    <row r="53" spans="1:29" s="11" customFormat="1" ht="13.5" customHeight="1" thickBot="1" x14ac:dyDescent="0.4">
      <c r="A53" s="4411"/>
      <c r="B53" s="4409"/>
      <c r="C53" s="4409"/>
      <c r="D53" s="4407"/>
      <c r="E53" s="2826" t="s">
        <v>92</v>
      </c>
      <c r="F53" s="2827"/>
      <c r="G53" s="217"/>
      <c r="H53" s="217"/>
      <c r="I53" s="217"/>
      <c r="J53" s="218"/>
      <c r="K53" s="2828">
        <f t="shared" ref="K53:AB53" si="5">K17+K47+K52</f>
        <v>85</v>
      </c>
      <c r="L53" s="2829">
        <f t="shared" si="5"/>
        <v>96</v>
      </c>
      <c r="M53" s="2829">
        <f t="shared" si="5"/>
        <v>0</v>
      </c>
      <c r="N53" s="2829">
        <f t="shared" si="5"/>
        <v>41</v>
      </c>
      <c r="O53" s="2829">
        <f t="shared" si="5"/>
        <v>7</v>
      </c>
      <c r="P53" s="2829">
        <f t="shared" si="5"/>
        <v>2</v>
      </c>
      <c r="Q53" s="2829">
        <f t="shared" si="5"/>
        <v>63</v>
      </c>
      <c r="R53" s="2829">
        <f t="shared" si="5"/>
        <v>0</v>
      </c>
      <c r="S53" s="2829">
        <f t="shared" si="5"/>
        <v>18</v>
      </c>
      <c r="T53" s="2829">
        <f t="shared" si="5"/>
        <v>0</v>
      </c>
      <c r="U53" s="2829">
        <f t="shared" si="5"/>
        <v>68</v>
      </c>
      <c r="V53" s="2829">
        <f t="shared" si="5"/>
        <v>0</v>
      </c>
      <c r="W53" s="2829">
        <f t="shared" si="5"/>
        <v>0</v>
      </c>
      <c r="X53" s="2829">
        <f t="shared" si="5"/>
        <v>0</v>
      </c>
      <c r="Y53" s="2829">
        <f t="shared" si="5"/>
        <v>0</v>
      </c>
      <c r="Z53" s="2829">
        <f t="shared" si="5"/>
        <v>0</v>
      </c>
      <c r="AA53" s="2829">
        <f t="shared" si="5"/>
        <v>0</v>
      </c>
      <c r="AB53" s="2830">
        <f t="shared" si="5"/>
        <v>0</v>
      </c>
      <c r="AC53" s="2831">
        <f>SUM(K53:AB53)</f>
        <v>380</v>
      </c>
    </row>
    <row r="54" spans="1:29" s="11" customFormat="1" ht="27" customHeight="1" thickBot="1" x14ac:dyDescent="0.4">
      <c r="A54" s="4412" t="s">
        <v>4</v>
      </c>
      <c r="B54" s="4413"/>
      <c r="C54" s="4413"/>
      <c r="D54" s="4413"/>
      <c r="E54" s="4413"/>
      <c r="F54" s="4413"/>
      <c r="G54" s="4413"/>
      <c r="H54" s="4413"/>
      <c r="I54" s="4413"/>
      <c r="J54" s="4413"/>
      <c r="K54" s="4413"/>
      <c r="L54" s="4413"/>
      <c r="M54" s="4413"/>
      <c r="N54" s="4413"/>
      <c r="O54" s="4413"/>
      <c r="P54" s="4413"/>
      <c r="Q54" s="4413"/>
      <c r="R54" s="4413"/>
      <c r="S54" s="4413"/>
      <c r="T54" s="4413"/>
      <c r="U54" s="4413"/>
      <c r="V54" s="4413"/>
      <c r="W54" s="4413"/>
      <c r="X54" s="4413"/>
      <c r="Y54" s="4413"/>
      <c r="Z54" s="4413"/>
      <c r="AA54" s="4413"/>
      <c r="AB54" s="4413"/>
      <c r="AC54" s="4414"/>
    </row>
    <row r="55" spans="1:29" s="11" customFormat="1" ht="1.9" customHeight="1" thickBot="1" x14ac:dyDescent="0.4">
      <c r="A55" s="4410">
        <v>10</v>
      </c>
      <c r="B55" s="4424" t="s">
        <v>85</v>
      </c>
      <c r="C55" s="4415" t="s">
        <v>96</v>
      </c>
      <c r="D55" s="4418">
        <v>1</v>
      </c>
      <c r="E55" s="187"/>
      <c r="F55" s="2030"/>
      <c r="G55" s="2030"/>
      <c r="H55" s="2030"/>
      <c r="I55" s="2030"/>
      <c r="J55" s="3514"/>
      <c r="K55" s="3704"/>
      <c r="L55" s="3705"/>
      <c r="M55" s="3706"/>
      <c r="N55" s="3706"/>
      <c r="O55" s="3706"/>
      <c r="P55" s="3705"/>
      <c r="Q55" s="3706"/>
      <c r="R55" s="3706"/>
      <c r="S55" s="3706"/>
      <c r="T55" s="2034"/>
      <c r="U55" s="2033"/>
      <c r="V55" s="2035"/>
      <c r="W55" s="2034"/>
      <c r="X55" s="1247"/>
      <c r="Y55" s="1247"/>
      <c r="Z55" s="1247"/>
      <c r="AA55" s="1247"/>
      <c r="AB55" s="1596"/>
      <c r="AC55" s="174"/>
    </row>
    <row r="56" spans="1:29" s="11" customFormat="1" ht="16.899999999999999" customHeight="1" thickBot="1" x14ac:dyDescent="0.4">
      <c r="A56" s="4411"/>
      <c r="B56" s="4409"/>
      <c r="C56" s="4416"/>
      <c r="D56" s="4419"/>
      <c r="E56" s="3703" t="s">
        <v>72</v>
      </c>
      <c r="F56" s="136" t="s">
        <v>5</v>
      </c>
      <c r="G56" s="136" t="s">
        <v>110</v>
      </c>
      <c r="H56" s="136" t="s">
        <v>94</v>
      </c>
      <c r="I56" s="136" t="s">
        <v>73</v>
      </c>
      <c r="J56" s="1948">
        <v>61</v>
      </c>
      <c r="K56" s="2854">
        <v>16</v>
      </c>
      <c r="L56" s="165"/>
      <c r="M56" s="199"/>
      <c r="N56" s="165">
        <v>15</v>
      </c>
      <c r="O56" s="165">
        <v>2</v>
      </c>
      <c r="P56" s="199"/>
      <c r="Q56" s="199"/>
      <c r="R56" s="199"/>
      <c r="S56" s="199"/>
      <c r="T56" s="199"/>
      <c r="U56" s="165">
        <v>2</v>
      </c>
      <c r="V56" s="2187"/>
      <c r="W56" s="234"/>
      <c r="X56" s="234"/>
      <c r="Y56" s="234"/>
      <c r="Z56" s="234"/>
      <c r="AA56" s="234"/>
      <c r="AB56" s="179"/>
      <c r="AC56" s="174">
        <f t="shared" ref="AC56:AC88" si="6">SUM(K56:AB56)</f>
        <v>35</v>
      </c>
    </row>
    <row r="57" spans="1:29" s="11" customFormat="1" ht="16.899999999999999" customHeight="1" thickBot="1" x14ac:dyDescent="0.4">
      <c r="A57" s="4411"/>
      <c r="B57" s="4409"/>
      <c r="C57" s="4416"/>
      <c r="D57" s="4419"/>
      <c r="E57" s="3703" t="s">
        <v>72</v>
      </c>
      <c r="F57" s="136" t="s">
        <v>5</v>
      </c>
      <c r="G57" s="136" t="s">
        <v>110</v>
      </c>
      <c r="H57" s="136" t="s">
        <v>70</v>
      </c>
      <c r="I57" s="136" t="s">
        <v>73</v>
      </c>
      <c r="J57" s="1948">
        <v>55</v>
      </c>
      <c r="K57" s="2731">
        <v>16</v>
      </c>
      <c r="L57" s="173"/>
      <c r="M57" s="172"/>
      <c r="N57" s="173">
        <v>12</v>
      </c>
      <c r="O57" s="173">
        <v>2</v>
      </c>
      <c r="P57" s="172"/>
      <c r="Q57" s="172"/>
      <c r="R57" s="172"/>
      <c r="S57" s="172"/>
      <c r="T57" s="172"/>
      <c r="U57" s="173">
        <v>4</v>
      </c>
      <c r="V57" s="173"/>
      <c r="W57" s="237"/>
      <c r="X57" s="237"/>
      <c r="Y57" s="237"/>
      <c r="Z57" s="237"/>
      <c r="AA57" s="237"/>
      <c r="AB57" s="138"/>
      <c r="AC57" s="174">
        <f t="shared" si="6"/>
        <v>34</v>
      </c>
    </row>
    <row r="58" spans="1:29" s="11" customFormat="1" ht="32.450000000000003" customHeight="1" thickBot="1" x14ac:dyDescent="0.4">
      <c r="A58" s="4411"/>
      <c r="B58" s="4409"/>
      <c r="C58" s="4416"/>
      <c r="D58" s="4419"/>
      <c r="E58" s="3690" t="s">
        <v>285</v>
      </c>
      <c r="F58" s="758" t="s">
        <v>112</v>
      </c>
      <c r="G58" s="758" t="s">
        <v>127</v>
      </c>
      <c r="H58" s="758"/>
      <c r="I58" s="758" t="s">
        <v>332</v>
      </c>
      <c r="J58" s="1897">
        <v>45</v>
      </c>
      <c r="K58" s="3667">
        <v>36</v>
      </c>
      <c r="L58" s="1091"/>
      <c r="M58" s="679"/>
      <c r="N58" s="679"/>
      <c r="O58" s="679"/>
      <c r="P58" s="1091"/>
      <c r="Q58" s="679"/>
      <c r="R58" s="679"/>
      <c r="S58" s="679"/>
      <c r="T58" s="679"/>
      <c r="U58" s="1091">
        <v>5</v>
      </c>
      <c r="V58" s="1832"/>
      <c r="W58" s="1832"/>
      <c r="X58" s="237"/>
      <c r="Y58" s="237"/>
      <c r="Z58" s="237"/>
      <c r="AA58" s="237"/>
      <c r="AB58" s="138"/>
      <c r="AC58" s="174">
        <f t="shared" si="6"/>
        <v>41</v>
      </c>
    </row>
    <row r="59" spans="1:29" s="11" customFormat="1" ht="16.899999999999999" customHeight="1" thickBot="1" x14ac:dyDescent="0.5">
      <c r="A59" s="4411"/>
      <c r="B59" s="4409"/>
      <c r="C59" s="4416"/>
      <c r="D59" s="4419"/>
      <c r="E59" s="520" t="s">
        <v>81</v>
      </c>
      <c r="F59" s="398" t="s">
        <v>5</v>
      </c>
      <c r="G59" s="403" t="s">
        <v>110</v>
      </c>
      <c r="H59" s="398" t="s">
        <v>70</v>
      </c>
      <c r="I59" s="398">
        <v>3</v>
      </c>
      <c r="J59" s="1951">
        <v>3</v>
      </c>
      <c r="K59" s="1986"/>
      <c r="L59" s="976"/>
      <c r="M59" s="976"/>
      <c r="N59" s="976"/>
      <c r="O59" s="976"/>
      <c r="P59" s="976"/>
      <c r="Q59" s="976"/>
      <c r="R59" s="976"/>
      <c r="S59" s="976"/>
      <c r="T59" s="976"/>
      <c r="U59" s="976"/>
      <c r="V59" s="976"/>
      <c r="W59" s="976">
        <v>9</v>
      </c>
      <c r="X59" s="3510"/>
      <c r="Y59" s="3510"/>
      <c r="Z59" s="3510"/>
      <c r="AA59" s="3510"/>
      <c r="AB59" s="182"/>
      <c r="AC59" s="174">
        <f t="shared" si="6"/>
        <v>9</v>
      </c>
    </row>
    <row r="60" spans="1:29" s="11" customFormat="1" ht="16.899999999999999" hidden="1" customHeight="1" thickBot="1" x14ac:dyDescent="0.4">
      <c r="A60" s="4411"/>
      <c r="B60" s="4409"/>
      <c r="C60" s="4416"/>
      <c r="D60" s="4419"/>
      <c r="E60" s="2215"/>
      <c r="F60" s="20"/>
      <c r="G60" s="20"/>
      <c r="H60" s="20"/>
      <c r="I60" s="3511"/>
      <c r="J60" s="3512"/>
      <c r="K60" s="3505"/>
      <c r="L60" s="3506"/>
      <c r="M60" s="3506"/>
      <c r="N60" s="3506"/>
      <c r="O60" s="3506"/>
      <c r="P60" s="3506"/>
      <c r="Q60" s="3506"/>
      <c r="R60" s="2643"/>
      <c r="S60" s="2643"/>
      <c r="T60" s="3507"/>
      <c r="U60" s="3508"/>
      <c r="V60" s="3508"/>
      <c r="W60" s="3509"/>
      <c r="X60" s="3509"/>
      <c r="Y60" s="3509"/>
      <c r="Z60" s="3509"/>
      <c r="AA60" s="3509"/>
      <c r="AB60" s="3134"/>
      <c r="AC60" s="174">
        <f t="shared" si="6"/>
        <v>0</v>
      </c>
    </row>
    <row r="61" spans="1:29" s="11" customFormat="1" ht="16.149999999999999" hidden="1" customHeight="1" thickBot="1" x14ac:dyDescent="0.5">
      <c r="A61" s="4411"/>
      <c r="B61" s="4409"/>
      <c r="C61" s="4416"/>
      <c r="D61" s="4419"/>
      <c r="E61" s="1659"/>
      <c r="F61" s="1090"/>
      <c r="G61" s="405"/>
      <c r="H61" s="953"/>
      <c r="I61" s="949"/>
      <c r="J61" s="1985"/>
      <c r="K61" s="1280"/>
      <c r="L61" s="795"/>
      <c r="M61" s="795"/>
      <c r="N61" s="795"/>
      <c r="O61" s="795"/>
      <c r="P61" s="795"/>
      <c r="Q61" s="795"/>
      <c r="R61" s="316"/>
      <c r="S61" s="316"/>
      <c r="T61" s="1092"/>
      <c r="U61" s="761"/>
      <c r="V61" s="911"/>
      <c r="W61" s="2116"/>
      <c r="X61" s="2116"/>
      <c r="Y61" s="2116"/>
      <c r="Z61" s="2116"/>
      <c r="AA61" s="2116"/>
      <c r="AB61" s="1778"/>
      <c r="AC61" s="174">
        <f t="shared" si="6"/>
        <v>0</v>
      </c>
    </row>
    <row r="62" spans="1:29" s="11" customFormat="1" ht="17.25" hidden="1" customHeight="1" thickBot="1" x14ac:dyDescent="0.45">
      <c r="A62" s="4411"/>
      <c r="B62" s="4409"/>
      <c r="C62" s="4416"/>
      <c r="D62" s="4419"/>
      <c r="E62" s="2117"/>
      <c r="F62" s="2118"/>
      <c r="G62" s="2118"/>
      <c r="H62" s="2118"/>
      <c r="I62" s="2118"/>
      <c r="J62" s="2119"/>
      <c r="K62" s="2120"/>
      <c r="L62" s="2121"/>
      <c r="M62" s="2122"/>
      <c r="N62" s="2121"/>
      <c r="O62" s="2121"/>
      <c r="P62" s="2122"/>
      <c r="Q62" s="2122"/>
      <c r="R62" s="2122"/>
      <c r="S62" s="2122"/>
      <c r="T62" s="2122"/>
      <c r="U62" s="2121"/>
      <c r="V62" s="2123"/>
      <c r="W62" s="2124"/>
      <c r="X62" s="2124"/>
      <c r="Y62" s="2124"/>
      <c r="Z62" s="2124"/>
      <c r="AA62" s="2124"/>
      <c r="AB62" s="2125"/>
      <c r="AC62" s="209">
        <f t="shared" si="6"/>
        <v>0</v>
      </c>
    </row>
    <row r="63" spans="1:29" s="11" customFormat="1" ht="18" customHeight="1" thickBot="1" x14ac:dyDescent="0.4">
      <c r="A63" s="4411"/>
      <c r="B63" s="4409"/>
      <c r="C63" s="4416"/>
      <c r="D63" s="4420"/>
      <c r="E63" s="1035" t="s">
        <v>38</v>
      </c>
      <c r="F63" s="202"/>
      <c r="G63" s="202"/>
      <c r="H63" s="202"/>
      <c r="I63" s="202"/>
      <c r="J63" s="225"/>
      <c r="K63" s="203">
        <f t="shared" ref="K63:AB63" si="7">SUM(K55:K62)</f>
        <v>68</v>
      </c>
      <c r="L63" s="2126">
        <f t="shared" si="7"/>
        <v>0</v>
      </c>
      <c r="M63" s="2126">
        <f t="shared" si="7"/>
        <v>0</v>
      </c>
      <c r="N63" s="2126">
        <f t="shared" si="7"/>
        <v>27</v>
      </c>
      <c r="O63" s="2126">
        <f t="shared" si="7"/>
        <v>4</v>
      </c>
      <c r="P63" s="2126">
        <f t="shared" si="7"/>
        <v>0</v>
      </c>
      <c r="Q63" s="2126">
        <f t="shared" si="7"/>
        <v>0</v>
      </c>
      <c r="R63" s="2126">
        <f t="shared" si="7"/>
        <v>0</v>
      </c>
      <c r="S63" s="2126">
        <f t="shared" si="7"/>
        <v>0</v>
      </c>
      <c r="T63" s="2126">
        <f t="shared" si="7"/>
        <v>0</v>
      </c>
      <c r="U63" s="226">
        <f t="shared" si="7"/>
        <v>11</v>
      </c>
      <c r="V63" s="2126">
        <f t="shared" si="7"/>
        <v>0</v>
      </c>
      <c r="W63" s="2126">
        <f t="shared" si="7"/>
        <v>9</v>
      </c>
      <c r="X63" s="2126">
        <f t="shared" si="7"/>
        <v>0</v>
      </c>
      <c r="Y63" s="2126">
        <f t="shared" si="7"/>
        <v>0</v>
      </c>
      <c r="Z63" s="2126">
        <f t="shared" si="7"/>
        <v>0</v>
      </c>
      <c r="AA63" s="2126">
        <f t="shared" si="7"/>
        <v>0</v>
      </c>
      <c r="AB63" s="2127">
        <f t="shared" si="7"/>
        <v>0</v>
      </c>
      <c r="AC63" s="219">
        <f t="shared" si="6"/>
        <v>119</v>
      </c>
    </row>
    <row r="64" spans="1:29" s="11" customFormat="1" ht="13.5" customHeight="1" thickBot="1" x14ac:dyDescent="0.4">
      <c r="A64" s="4411"/>
      <c r="B64" s="4409"/>
      <c r="C64" s="4416"/>
      <c r="D64" s="4419"/>
      <c r="E64" s="2833" t="s">
        <v>68</v>
      </c>
      <c r="F64" s="136" t="s">
        <v>6</v>
      </c>
      <c r="G64" s="136" t="s">
        <v>70</v>
      </c>
      <c r="H64" s="136" t="s">
        <v>70</v>
      </c>
      <c r="I64" s="136" t="s">
        <v>73</v>
      </c>
      <c r="J64" s="2771">
        <v>25</v>
      </c>
      <c r="K64" s="172">
        <v>4</v>
      </c>
      <c r="L64" s="172">
        <v>8</v>
      </c>
      <c r="M64" s="16"/>
      <c r="N64" s="16"/>
      <c r="O64" s="16"/>
      <c r="P64" s="16"/>
      <c r="Q64" s="16"/>
      <c r="R64" s="16"/>
      <c r="S64" s="16"/>
      <c r="T64" s="16"/>
      <c r="U64" s="16">
        <v>6</v>
      </c>
      <c r="V64" s="16"/>
      <c r="W64" s="16"/>
      <c r="X64" s="16"/>
      <c r="Y64" s="16"/>
      <c r="Z64" s="16"/>
      <c r="AA64" s="16"/>
      <c r="AB64" s="16"/>
      <c r="AC64" s="219">
        <f t="shared" si="6"/>
        <v>18</v>
      </c>
    </row>
    <row r="65" spans="1:29" s="11" customFormat="1" ht="13.5" hidden="1" customHeight="1" thickBot="1" x14ac:dyDescent="0.45">
      <c r="A65" s="4411"/>
      <c r="B65" s="4409"/>
      <c r="C65" s="4416"/>
      <c r="D65" s="4419"/>
      <c r="E65" s="3622"/>
      <c r="F65" s="76"/>
      <c r="G65" s="76"/>
      <c r="H65" s="76"/>
      <c r="I65" s="996"/>
      <c r="J65" s="144"/>
      <c r="K65" s="110"/>
      <c r="L65" s="110"/>
      <c r="M65" s="111"/>
      <c r="N65" s="111"/>
      <c r="O65" s="111"/>
      <c r="P65" s="111"/>
      <c r="Q65" s="111"/>
      <c r="R65" s="404"/>
      <c r="S65" s="404"/>
      <c r="T65" s="407"/>
      <c r="U65" s="167"/>
      <c r="V65" s="16"/>
      <c r="W65" s="16"/>
      <c r="X65" s="16"/>
      <c r="Y65" s="16"/>
      <c r="Z65" s="16"/>
      <c r="AA65" s="16"/>
      <c r="AB65" s="3166"/>
      <c r="AC65" s="219">
        <f t="shared" si="6"/>
        <v>0</v>
      </c>
    </row>
    <row r="66" spans="1:29" s="11" customFormat="1" ht="13.5" hidden="1" customHeight="1" thickBot="1" x14ac:dyDescent="0.45">
      <c r="A66" s="4411"/>
      <c r="B66" s="4409"/>
      <c r="C66" s="4416"/>
      <c r="D66" s="4419"/>
      <c r="E66" s="3623"/>
      <c r="F66" s="1660"/>
      <c r="G66" s="405"/>
      <c r="H66" s="457"/>
      <c r="I66" s="996"/>
      <c r="J66" s="1703"/>
      <c r="K66" s="77"/>
      <c r="L66" s="77"/>
      <c r="M66" s="77"/>
      <c r="N66" s="77"/>
      <c r="O66" s="77"/>
      <c r="P66" s="77"/>
      <c r="Q66" s="77"/>
      <c r="R66" s="77"/>
      <c r="S66" s="77"/>
      <c r="T66" s="407"/>
      <c r="U66" s="167"/>
      <c r="V66" s="16"/>
      <c r="W66" s="16"/>
      <c r="X66" s="16"/>
      <c r="Y66" s="16"/>
      <c r="Z66" s="16"/>
      <c r="AA66" s="16"/>
      <c r="AB66" s="3166"/>
      <c r="AC66" s="219">
        <f t="shared" si="6"/>
        <v>0</v>
      </c>
    </row>
    <row r="67" spans="1:29" s="11" customFormat="1" ht="21" hidden="1" customHeight="1" x14ac:dyDescent="0.35">
      <c r="A67" s="4411"/>
      <c r="B67" s="4409"/>
      <c r="C67" s="4416"/>
      <c r="D67" s="4419"/>
      <c r="E67" s="2834"/>
      <c r="F67" s="457"/>
      <c r="G67" s="1725"/>
      <c r="H67" s="457"/>
      <c r="I67" s="1726"/>
      <c r="J67" s="1727"/>
      <c r="K67" s="1735"/>
      <c r="L67" s="1735"/>
      <c r="M67" s="77"/>
      <c r="N67" s="77"/>
      <c r="O67" s="77"/>
      <c r="P67" s="77"/>
      <c r="Q67" s="77"/>
      <c r="R67" s="77"/>
      <c r="S67" s="77"/>
      <c r="T67" s="77"/>
      <c r="U67" s="171"/>
      <c r="V67" s="77"/>
      <c r="W67" s="77"/>
      <c r="X67" s="77"/>
      <c r="Y67" s="77"/>
      <c r="Z67" s="77"/>
      <c r="AA67" s="77"/>
      <c r="AB67" s="94"/>
      <c r="AC67" s="256">
        <f t="shared" si="6"/>
        <v>0</v>
      </c>
    </row>
    <row r="68" spans="1:29" s="11" customFormat="1" ht="13.5" hidden="1" customHeight="1" x14ac:dyDescent="0.35">
      <c r="A68" s="4411"/>
      <c r="B68" s="4409"/>
      <c r="C68" s="4416"/>
      <c r="D68" s="4419"/>
      <c r="E68" s="2834"/>
      <c r="F68" s="1737"/>
      <c r="G68" s="1737"/>
      <c r="H68" s="1737"/>
      <c r="I68" s="1737"/>
      <c r="J68" s="1737"/>
      <c r="K68" s="1735"/>
      <c r="L68" s="1735"/>
      <c r="M68" s="77"/>
      <c r="N68" s="77"/>
      <c r="O68" s="77"/>
      <c r="P68" s="77"/>
      <c r="Q68" s="77"/>
      <c r="R68" s="77"/>
      <c r="S68" s="77"/>
      <c r="T68" s="77"/>
      <c r="U68" s="171"/>
      <c r="V68" s="77"/>
      <c r="W68" s="77"/>
      <c r="X68" s="77"/>
      <c r="Y68" s="77"/>
      <c r="Z68" s="77"/>
      <c r="AA68" s="77"/>
      <c r="AB68" s="94"/>
      <c r="AC68" s="256">
        <f t="shared" si="6"/>
        <v>0</v>
      </c>
    </row>
    <row r="69" spans="1:29" s="11" customFormat="1" ht="18" hidden="1" customHeight="1" x14ac:dyDescent="0.35">
      <c r="A69" s="4411"/>
      <c r="B69" s="4409"/>
      <c r="C69" s="4416"/>
      <c r="D69" s="4419"/>
      <c r="E69" s="1680"/>
      <c r="F69" s="76"/>
      <c r="G69" s="76"/>
      <c r="H69" s="76"/>
      <c r="I69" s="1983"/>
      <c r="J69" s="1984"/>
      <c r="K69" s="1280"/>
      <c r="L69" s="795"/>
      <c r="M69" s="795"/>
      <c r="N69" s="795"/>
      <c r="O69" s="795"/>
      <c r="P69" s="795"/>
      <c r="Q69" s="795"/>
      <c r="R69" s="316"/>
      <c r="S69" s="316"/>
      <c r="T69" s="77"/>
      <c r="U69" s="171"/>
      <c r="V69" s="77"/>
      <c r="W69" s="77"/>
      <c r="X69" s="77"/>
      <c r="Y69" s="77"/>
      <c r="Z69" s="77"/>
      <c r="AA69" s="77"/>
      <c r="AB69" s="94"/>
      <c r="AC69" s="256">
        <f t="shared" si="6"/>
        <v>0</v>
      </c>
    </row>
    <row r="70" spans="1:29" s="11" customFormat="1" ht="13.9" hidden="1" customHeight="1" thickBot="1" x14ac:dyDescent="0.5">
      <c r="A70" s="4411"/>
      <c r="B70" s="4409"/>
      <c r="C70" s="4416"/>
      <c r="D70" s="4419"/>
      <c r="E70" s="1659"/>
      <c r="F70" s="1090"/>
      <c r="G70" s="405"/>
      <c r="H70" s="953"/>
      <c r="I70" s="949"/>
      <c r="J70" s="1985"/>
      <c r="K70" s="1280"/>
      <c r="L70" s="795"/>
      <c r="M70" s="795"/>
      <c r="N70" s="795"/>
      <c r="O70" s="795"/>
      <c r="P70" s="795"/>
      <c r="Q70" s="795"/>
      <c r="R70" s="316"/>
      <c r="S70" s="316"/>
      <c r="T70" s="77"/>
      <c r="U70" s="171"/>
      <c r="V70" s="77"/>
      <c r="W70" s="77"/>
      <c r="X70" s="77"/>
      <c r="Y70" s="77"/>
      <c r="Z70" s="77"/>
      <c r="AA70" s="77"/>
      <c r="AB70" s="94"/>
      <c r="AC70" s="256">
        <f t="shared" si="6"/>
        <v>0</v>
      </c>
    </row>
    <row r="71" spans="1:29" s="11" customFormat="1" ht="16.149999999999999" hidden="1" customHeight="1" x14ac:dyDescent="0.45">
      <c r="A71" s="4411"/>
      <c r="B71" s="4409"/>
      <c r="C71" s="4416"/>
      <c r="D71" s="4419"/>
      <c r="E71" s="1950"/>
      <c r="F71" s="398"/>
      <c r="G71" s="403"/>
      <c r="H71" s="398"/>
      <c r="I71" s="398"/>
      <c r="J71" s="641"/>
      <c r="K71" s="1977"/>
      <c r="L71" s="1845"/>
      <c r="M71" s="1845"/>
      <c r="N71" s="1845"/>
      <c r="O71" s="1845"/>
      <c r="P71" s="1845"/>
      <c r="Q71" s="1845"/>
      <c r="R71" s="1845"/>
      <c r="S71" s="1845"/>
      <c r="T71" s="1845"/>
      <c r="U71" s="1845"/>
      <c r="V71" s="1845"/>
      <c r="W71" s="1845"/>
      <c r="X71" s="77"/>
      <c r="Y71" s="77"/>
      <c r="Z71" s="77"/>
      <c r="AA71" s="77"/>
      <c r="AB71" s="94"/>
      <c r="AC71" s="2128">
        <f t="shared" si="6"/>
        <v>0</v>
      </c>
    </row>
    <row r="72" spans="1:29" s="11" customFormat="1" ht="20.25" hidden="1" customHeight="1" x14ac:dyDescent="0.45">
      <c r="A72" s="4411"/>
      <c r="B72" s="4409"/>
      <c r="C72" s="4416"/>
      <c r="D72" s="4419"/>
      <c r="E72" s="1950"/>
      <c r="F72" s="398"/>
      <c r="G72" s="403"/>
      <c r="H72" s="398"/>
      <c r="I72" s="398"/>
      <c r="J72" s="641"/>
      <c r="K72" s="1978"/>
      <c r="L72" s="1979"/>
      <c r="M72" s="1979"/>
      <c r="N72" s="1979"/>
      <c r="O72" s="1979"/>
      <c r="P72" s="1979"/>
      <c r="Q72" s="1979"/>
      <c r="R72" s="1979"/>
      <c r="S72" s="1979"/>
      <c r="T72" s="1979"/>
      <c r="U72" s="1979"/>
      <c r="V72" s="1979"/>
      <c r="W72" s="1979"/>
      <c r="X72" s="679"/>
      <c r="Y72" s="679"/>
      <c r="Z72" s="679"/>
      <c r="AA72" s="679"/>
      <c r="AB72" s="788"/>
      <c r="AC72" s="2128">
        <f t="shared" si="6"/>
        <v>0</v>
      </c>
    </row>
    <row r="73" spans="1:29" s="11" customFormat="1" ht="17.25" hidden="1" customHeight="1" x14ac:dyDescent="0.35">
      <c r="A73" s="4411"/>
      <c r="B73" s="4409"/>
      <c r="C73" s="4416"/>
      <c r="D73" s="4419"/>
      <c r="E73" s="135"/>
      <c r="F73" s="751"/>
      <c r="G73" s="751"/>
      <c r="H73" s="751"/>
      <c r="I73" s="751"/>
      <c r="J73" s="677"/>
      <c r="K73" s="283"/>
      <c r="L73" s="173"/>
      <c r="M73" s="172"/>
      <c r="N73" s="173"/>
      <c r="O73" s="173"/>
      <c r="P73" s="172"/>
      <c r="Q73" s="1814"/>
      <c r="R73" s="172"/>
      <c r="S73" s="172"/>
      <c r="T73" s="172"/>
      <c r="U73" s="172"/>
      <c r="V73" s="16"/>
      <c r="W73" s="16"/>
      <c r="X73" s="16"/>
      <c r="Y73" s="16"/>
      <c r="Z73" s="16"/>
      <c r="AA73" s="16"/>
      <c r="AB73" s="1020"/>
      <c r="AC73" s="2128">
        <f t="shared" si="6"/>
        <v>0</v>
      </c>
    </row>
    <row r="74" spans="1:29" s="11" customFormat="1" ht="17.25" customHeight="1" thickBot="1" x14ac:dyDescent="0.4">
      <c r="A74" s="4411"/>
      <c r="B74" s="4409"/>
      <c r="C74" s="4416"/>
      <c r="D74" s="4419"/>
      <c r="E74" s="2835" t="s">
        <v>72</v>
      </c>
      <c r="F74" s="246" t="s">
        <v>6</v>
      </c>
      <c r="G74" s="2817" t="s">
        <v>70</v>
      </c>
      <c r="H74" s="2817" t="s">
        <v>70</v>
      </c>
      <c r="I74" s="2817" t="s">
        <v>73</v>
      </c>
      <c r="J74" s="2836" t="s">
        <v>342</v>
      </c>
      <c r="K74" s="2837"/>
      <c r="L74" s="113"/>
      <c r="M74" s="113"/>
      <c r="N74" s="112">
        <v>15</v>
      </c>
      <c r="O74" s="112">
        <v>2</v>
      </c>
      <c r="P74" s="113"/>
      <c r="Q74" s="113"/>
      <c r="R74" s="113"/>
      <c r="S74" s="113"/>
      <c r="T74" s="113"/>
      <c r="U74" s="112">
        <v>18</v>
      </c>
      <c r="V74" s="113"/>
      <c r="W74" s="113"/>
      <c r="X74" s="2866"/>
      <c r="Y74" s="2866"/>
      <c r="Z74" s="2866"/>
      <c r="AA74" s="2866"/>
      <c r="AB74" s="2867"/>
      <c r="AC74" s="2840">
        <f t="shared" si="6"/>
        <v>35</v>
      </c>
    </row>
    <row r="75" spans="1:29" s="11" customFormat="1" ht="13.5" customHeight="1" thickBot="1" x14ac:dyDescent="0.4">
      <c r="A75" s="4411"/>
      <c r="B75" s="4409"/>
      <c r="C75" s="4416"/>
      <c r="D75" s="4420"/>
      <c r="E75" s="1035" t="s">
        <v>34</v>
      </c>
      <c r="F75" s="202"/>
      <c r="G75" s="202"/>
      <c r="H75" s="202"/>
      <c r="I75" s="202"/>
      <c r="J75" s="225"/>
      <c r="K75" s="143">
        <f t="shared" ref="K75:AB75" si="8">SUM(K64:K74)</f>
        <v>4</v>
      </c>
      <c r="L75" s="143">
        <f t="shared" si="8"/>
        <v>8</v>
      </c>
      <c r="M75" s="143">
        <f t="shared" si="8"/>
        <v>0</v>
      </c>
      <c r="N75" s="143">
        <f t="shared" si="8"/>
        <v>15</v>
      </c>
      <c r="O75" s="143">
        <f t="shared" si="8"/>
        <v>2</v>
      </c>
      <c r="P75" s="143">
        <f t="shared" si="8"/>
        <v>0</v>
      </c>
      <c r="Q75" s="143">
        <f t="shared" si="8"/>
        <v>0</v>
      </c>
      <c r="R75" s="143">
        <f t="shared" si="8"/>
        <v>0</v>
      </c>
      <c r="S75" s="143">
        <f t="shared" si="8"/>
        <v>0</v>
      </c>
      <c r="T75" s="143">
        <f t="shared" si="8"/>
        <v>0</v>
      </c>
      <c r="U75" s="143">
        <f t="shared" si="8"/>
        <v>24</v>
      </c>
      <c r="V75" s="143">
        <f t="shared" si="8"/>
        <v>0</v>
      </c>
      <c r="W75" s="143">
        <f t="shared" si="8"/>
        <v>0</v>
      </c>
      <c r="X75" s="143">
        <f t="shared" si="8"/>
        <v>0</v>
      </c>
      <c r="Y75" s="143">
        <f t="shared" si="8"/>
        <v>0</v>
      </c>
      <c r="Z75" s="143">
        <f t="shared" si="8"/>
        <v>0</v>
      </c>
      <c r="AA75" s="143">
        <f t="shared" si="8"/>
        <v>0</v>
      </c>
      <c r="AB75" s="230">
        <f t="shared" si="8"/>
        <v>0</v>
      </c>
      <c r="AC75" s="256">
        <f t="shared" si="6"/>
        <v>53</v>
      </c>
    </row>
    <row r="76" spans="1:29" s="11" customFormat="1" ht="13.5" hidden="1" customHeight="1" thickBot="1" x14ac:dyDescent="0.4">
      <c r="A76" s="4411"/>
      <c r="B76" s="4409"/>
      <c r="C76" s="4416"/>
      <c r="D76" s="4419"/>
      <c r="E76" s="176"/>
      <c r="F76" s="177"/>
      <c r="G76" s="177"/>
      <c r="H76" s="177"/>
      <c r="I76" s="177"/>
      <c r="J76" s="220"/>
      <c r="K76" s="221"/>
      <c r="L76" s="194"/>
      <c r="M76" s="194"/>
      <c r="N76" s="194"/>
      <c r="O76" s="194"/>
      <c r="P76" s="194"/>
      <c r="Q76" s="194"/>
      <c r="R76" s="194"/>
      <c r="S76" s="194"/>
      <c r="T76" s="194"/>
      <c r="U76" s="194"/>
      <c r="V76" s="194"/>
      <c r="W76" s="194"/>
      <c r="X76" s="194"/>
      <c r="Y76" s="194"/>
      <c r="Z76" s="194"/>
      <c r="AA76" s="194"/>
      <c r="AB76" s="195"/>
      <c r="AC76" s="174">
        <f t="shared" si="6"/>
        <v>0</v>
      </c>
    </row>
    <row r="77" spans="1:29" s="11" customFormat="1" ht="13.5" hidden="1" customHeight="1" thickBot="1" x14ac:dyDescent="0.4">
      <c r="A77" s="4411"/>
      <c r="B77" s="4409"/>
      <c r="C77" s="4416"/>
      <c r="D77" s="4419"/>
      <c r="E77" s="135"/>
      <c r="F77" s="136"/>
      <c r="G77" s="136"/>
      <c r="H77" s="136"/>
      <c r="I77" s="136"/>
      <c r="J77" s="248"/>
      <c r="K77" s="240"/>
      <c r="L77" s="241"/>
      <c r="M77" s="241"/>
      <c r="N77" s="241"/>
      <c r="O77" s="241"/>
      <c r="P77" s="241"/>
      <c r="Q77" s="241"/>
      <c r="R77" s="241"/>
      <c r="S77" s="241"/>
      <c r="T77" s="241"/>
      <c r="U77" s="241"/>
      <c r="V77" s="241"/>
      <c r="W77" s="241"/>
      <c r="X77" s="241"/>
      <c r="Y77" s="241"/>
      <c r="Z77" s="241"/>
      <c r="AA77" s="241"/>
      <c r="AB77" s="242"/>
      <c r="AC77" s="174">
        <f t="shared" si="6"/>
        <v>0</v>
      </c>
    </row>
    <row r="78" spans="1:29" s="11" customFormat="1" ht="13.5" hidden="1" customHeight="1" thickBot="1" x14ac:dyDescent="0.4">
      <c r="A78" s="4411"/>
      <c r="B78" s="4409"/>
      <c r="C78" s="4416"/>
      <c r="D78" s="4419"/>
      <c r="E78" s="135"/>
      <c r="F78" s="136"/>
      <c r="G78" s="136"/>
      <c r="H78" s="136"/>
      <c r="I78" s="136"/>
      <c r="J78" s="248"/>
      <c r="K78" s="240"/>
      <c r="L78" s="241"/>
      <c r="M78" s="241"/>
      <c r="N78" s="241"/>
      <c r="O78" s="241"/>
      <c r="P78" s="241"/>
      <c r="Q78" s="241"/>
      <c r="R78" s="241"/>
      <c r="S78" s="241"/>
      <c r="T78" s="241"/>
      <c r="U78" s="241"/>
      <c r="V78" s="241"/>
      <c r="W78" s="241"/>
      <c r="X78" s="241"/>
      <c r="Y78" s="241"/>
      <c r="Z78" s="241"/>
      <c r="AA78" s="241"/>
      <c r="AB78" s="242"/>
      <c r="AC78" s="174">
        <f t="shared" si="6"/>
        <v>0</v>
      </c>
    </row>
    <row r="79" spans="1:29" s="11" customFormat="1" ht="13.5" hidden="1" customHeight="1" thickBot="1" x14ac:dyDescent="0.4">
      <c r="A79" s="4411"/>
      <c r="B79" s="4409"/>
      <c r="C79" s="4416"/>
      <c r="D79" s="4419"/>
      <c r="E79" s="135"/>
      <c r="F79" s="136"/>
      <c r="G79" s="136"/>
      <c r="H79" s="136"/>
      <c r="I79" s="136"/>
      <c r="J79" s="248"/>
      <c r="K79" s="240"/>
      <c r="L79" s="241"/>
      <c r="M79" s="241"/>
      <c r="N79" s="241"/>
      <c r="O79" s="241"/>
      <c r="P79" s="241"/>
      <c r="Q79" s="241"/>
      <c r="R79" s="241"/>
      <c r="S79" s="241"/>
      <c r="T79" s="241"/>
      <c r="U79" s="241"/>
      <c r="V79" s="241"/>
      <c r="W79" s="241"/>
      <c r="X79" s="241"/>
      <c r="Y79" s="241"/>
      <c r="Z79" s="241"/>
      <c r="AA79" s="241"/>
      <c r="AB79" s="242"/>
      <c r="AC79" s="174">
        <f t="shared" si="6"/>
        <v>0</v>
      </c>
    </row>
    <row r="80" spans="1:29" s="11" customFormat="1" ht="13.5" hidden="1" customHeight="1" thickBot="1" x14ac:dyDescent="0.4">
      <c r="A80" s="4411"/>
      <c r="B80" s="4409"/>
      <c r="C80" s="4416"/>
      <c r="D80" s="4419"/>
      <c r="E80" s="213"/>
      <c r="F80" s="247"/>
      <c r="G80" s="247"/>
      <c r="H80" s="247"/>
      <c r="I80" s="247"/>
      <c r="J80" s="282"/>
      <c r="K80" s="240"/>
      <c r="L80" s="241"/>
      <c r="M80" s="241"/>
      <c r="N80" s="241"/>
      <c r="O80" s="241"/>
      <c r="P80" s="241"/>
      <c r="Q80" s="241"/>
      <c r="R80" s="241"/>
      <c r="S80" s="241"/>
      <c r="T80" s="241"/>
      <c r="U80" s="241"/>
      <c r="V80" s="198"/>
      <c r="W80" s="241"/>
      <c r="X80" s="241"/>
      <c r="Y80" s="241"/>
      <c r="Z80" s="241"/>
      <c r="AA80" s="241"/>
      <c r="AB80" s="242"/>
      <c r="AC80" s="174">
        <f t="shared" si="6"/>
        <v>0</v>
      </c>
    </row>
    <row r="81" spans="1:31" s="11" customFormat="1" ht="13.5" hidden="1" customHeight="1" thickBot="1" x14ac:dyDescent="0.4">
      <c r="A81" s="4411"/>
      <c r="B81" s="4409"/>
      <c r="C81" s="4416"/>
      <c r="D81" s="4419"/>
      <c r="E81" s="213"/>
      <c r="F81" s="136"/>
      <c r="G81" s="136"/>
      <c r="H81" s="136"/>
      <c r="I81" s="136"/>
      <c r="J81" s="169"/>
      <c r="K81" s="253"/>
      <c r="L81" s="173"/>
      <c r="M81" s="172"/>
      <c r="N81" s="172"/>
      <c r="O81" s="172"/>
      <c r="P81" s="173"/>
      <c r="Q81" s="172"/>
      <c r="R81" s="172"/>
      <c r="S81" s="172"/>
      <c r="T81" s="172"/>
      <c r="U81" s="173"/>
      <c r="V81" s="258"/>
      <c r="W81" s="172"/>
      <c r="X81" s="137"/>
      <c r="Y81" s="137"/>
      <c r="Z81" s="137"/>
      <c r="AA81" s="137"/>
      <c r="AB81" s="138"/>
      <c r="AC81" s="174">
        <f t="shared" si="6"/>
        <v>0</v>
      </c>
    </row>
    <row r="82" spans="1:31" s="11" customFormat="1" ht="13.5" hidden="1" customHeight="1" thickBot="1" x14ac:dyDescent="0.45">
      <c r="A82" s="4411"/>
      <c r="B82" s="4409"/>
      <c r="C82" s="4416"/>
      <c r="D82" s="4419"/>
      <c r="E82" s="263"/>
      <c r="F82" s="76"/>
      <c r="G82" s="76"/>
      <c r="H82" s="249"/>
      <c r="I82" s="249"/>
      <c r="J82" s="266"/>
      <c r="K82" s="115"/>
      <c r="L82" s="106"/>
      <c r="M82" s="106"/>
      <c r="N82" s="106"/>
      <c r="O82" s="106"/>
      <c r="P82" s="106"/>
      <c r="Q82" s="106"/>
      <c r="R82" s="172"/>
      <c r="S82" s="172"/>
      <c r="T82" s="172"/>
      <c r="U82" s="173"/>
      <c r="V82" s="172"/>
      <c r="W82" s="172"/>
      <c r="X82" s="137"/>
      <c r="Y82" s="137"/>
      <c r="Z82" s="137"/>
      <c r="AA82" s="137"/>
      <c r="AB82" s="138"/>
      <c r="AC82" s="174">
        <f t="shared" si="6"/>
        <v>0</v>
      </c>
    </row>
    <row r="83" spans="1:31" s="11" customFormat="1" ht="13.5" hidden="1" customHeight="1" thickBot="1" x14ac:dyDescent="0.4">
      <c r="A83" s="4411"/>
      <c r="B83" s="4409"/>
      <c r="C83" s="4416"/>
      <c r="D83" s="4419"/>
      <c r="E83" s="208"/>
      <c r="F83" s="136"/>
      <c r="G83" s="136"/>
      <c r="H83" s="136"/>
      <c r="I83" s="136"/>
      <c r="J83" s="169"/>
      <c r="K83" s="240"/>
      <c r="L83" s="241"/>
      <c r="M83" s="241"/>
      <c r="N83" s="241"/>
      <c r="O83" s="241"/>
      <c r="P83" s="241"/>
      <c r="Q83" s="137"/>
      <c r="R83" s="137"/>
      <c r="S83" s="137"/>
      <c r="T83" s="241"/>
      <c r="U83" s="241"/>
      <c r="V83" s="241"/>
      <c r="W83" s="241"/>
      <c r="X83" s="241"/>
      <c r="Y83" s="241"/>
      <c r="Z83" s="241"/>
      <c r="AA83" s="241"/>
      <c r="AB83" s="242"/>
      <c r="AC83" s="174">
        <f t="shared" si="6"/>
        <v>0</v>
      </c>
    </row>
    <row r="84" spans="1:31" s="11" customFormat="1" ht="13.5" hidden="1" customHeight="1" thickBot="1" x14ac:dyDescent="0.35">
      <c r="A84" s="4411"/>
      <c r="B84" s="4409"/>
      <c r="C84" s="4416"/>
      <c r="D84" s="4419"/>
      <c r="E84" s="263"/>
      <c r="F84" s="136"/>
      <c r="G84" s="136"/>
      <c r="H84" s="136"/>
      <c r="I84" s="136"/>
      <c r="J84" s="169"/>
      <c r="K84" s="240"/>
      <c r="L84" s="241"/>
      <c r="M84" s="241"/>
      <c r="N84" s="241"/>
      <c r="O84" s="241"/>
      <c r="P84" s="241"/>
      <c r="Q84" s="251"/>
      <c r="R84" s="241"/>
      <c r="S84" s="241"/>
      <c r="T84" s="241"/>
      <c r="U84" s="241"/>
      <c r="V84" s="241"/>
      <c r="W84" s="241"/>
      <c r="X84" s="241"/>
      <c r="Y84" s="241"/>
      <c r="Z84" s="241"/>
      <c r="AA84" s="241"/>
      <c r="AB84" s="242"/>
      <c r="AC84" s="209">
        <f t="shared" si="6"/>
        <v>0</v>
      </c>
    </row>
    <row r="85" spans="1:31" s="11" customFormat="1" ht="13.5" hidden="1" customHeight="1" thickBot="1" x14ac:dyDescent="0.4">
      <c r="A85" s="4411"/>
      <c r="B85" s="4409"/>
      <c r="C85" s="4416"/>
      <c r="D85" s="4419"/>
      <c r="E85" s="214"/>
      <c r="F85" s="136"/>
      <c r="G85" s="136"/>
      <c r="H85" s="136"/>
      <c r="I85" s="136"/>
      <c r="J85" s="169"/>
      <c r="K85" s="253"/>
      <c r="L85" s="173"/>
      <c r="M85" s="172"/>
      <c r="N85" s="172"/>
      <c r="O85" s="172"/>
      <c r="P85" s="173"/>
      <c r="Q85" s="172"/>
      <c r="R85" s="241"/>
      <c r="S85" s="241"/>
      <c r="T85" s="241"/>
      <c r="U85" s="241"/>
      <c r="V85" s="241"/>
      <c r="W85" s="241"/>
      <c r="X85" s="241"/>
      <c r="Y85" s="241"/>
      <c r="Z85" s="241"/>
      <c r="AA85" s="241"/>
      <c r="AB85" s="242"/>
      <c r="AC85" s="209">
        <f t="shared" si="6"/>
        <v>0</v>
      </c>
    </row>
    <row r="86" spans="1:31" s="11" customFormat="1" ht="13.5" hidden="1" customHeight="1" thickBot="1" x14ac:dyDescent="0.4">
      <c r="A86" s="4411"/>
      <c r="B86" s="4409"/>
      <c r="C86" s="4416"/>
      <c r="D86" s="4419"/>
      <c r="E86" s="250"/>
      <c r="F86" s="180"/>
      <c r="G86" s="180"/>
      <c r="H86" s="180"/>
      <c r="I86" s="180"/>
      <c r="J86" s="239"/>
      <c r="K86" s="254"/>
      <c r="L86" s="188"/>
      <c r="M86" s="189"/>
      <c r="N86" s="189"/>
      <c r="O86" s="189"/>
      <c r="P86" s="188"/>
      <c r="Q86" s="189"/>
      <c r="R86" s="189"/>
      <c r="S86" s="189"/>
      <c r="T86" s="189"/>
      <c r="U86" s="188"/>
      <c r="V86" s="189"/>
      <c r="W86" s="189"/>
      <c r="X86" s="181"/>
      <c r="Y86" s="181"/>
      <c r="Z86" s="181"/>
      <c r="AA86" s="181"/>
      <c r="AB86" s="182"/>
      <c r="AC86" s="209">
        <f t="shared" si="6"/>
        <v>0</v>
      </c>
    </row>
    <row r="87" spans="1:31" s="11" customFormat="1" ht="13.5" hidden="1" customHeight="1" thickBot="1" x14ac:dyDescent="0.4">
      <c r="A87" s="4411"/>
      <c r="B87" s="4409"/>
      <c r="C87" s="4416"/>
      <c r="D87" s="4420"/>
      <c r="E87" s="222" t="s">
        <v>35</v>
      </c>
      <c r="F87" s="141"/>
      <c r="G87" s="141"/>
      <c r="H87" s="141"/>
      <c r="I87" s="141"/>
      <c r="J87" s="223"/>
      <c r="K87" s="200">
        <f t="shared" ref="K87:AB87" si="9">SUM(K76:K86)</f>
        <v>0</v>
      </c>
      <c r="L87" s="200">
        <f t="shared" si="9"/>
        <v>0</v>
      </c>
      <c r="M87" s="200">
        <f t="shared" si="9"/>
        <v>0</v>
      </c>
      <c r="N87" s="200">
        <f t="shared" si="9"/>
        <v>0</v>
      </c>
      <c r="O87" s="200">
        <f t="shared" si="9"/>
        <v>0</v>
      </c>
      <c r="P87" s="200">
        <f t="shared" si="9"/>
        <v>0</v>
      </c>
      <c r="Q87" s="200">
        <f t="shared" si="9"/>
        <v>0</v>
      </c>
      <c r="R87" s="200">
        <f t="shared" si="9"/>
        <v>0</v>
      </c>
      <c r="S87" s="200">
        <f t="shared" si="9"/>
        <v>0</v>
      </c>
      <c r="T87" s="200">
        <f t="shared" si="9"/>
        <v>0</v>
      </c>
      <c r="U87" s="200">
        <f t="shared" si="9"/>
        <v>0</v>
      </c>
      <c r="V87" s="200">
        <f t="shared" si="9"/>
        <v>0</v>
      </c>
      <c r="W87" s="200">
        <f t="shared" si="9"/>
        <v>0</v>
      </c>
      <c r="X87" s="200">
        <f t="shared" si="9"/>
        <v>0</v>
      </c>
      <c r="Y87" s="200">
        <f t="shared" si="9"/>
        <v>0</v>
      </c>
      <c r="Z87" s="200">
        <f t="shared" si="9"/>
        <v>0</v>
      </c>
      <c r="AA87" s="200">
        <f t="shared" si="9"/>
        <v>0</v>
      </c>
      <c r="AB87" s="200">
        <f t="shared" si="9"/>
        <v>0</v>
      </c>
      <c r="AC87" s="174">
        <f t="shared" si="6"/>
        <v>0</v>
      </c>
    </row>
    <row r="88" spans="1:31" s="11" customFormat="1" ht="13.5" customHeight="1" thickBot="1" x14ac:dyDescent="0.4">
      <c r="A88" s="4411"/>
      <c r="B88" s="4409"/>
      <c r="C88" s="4416"/>
      <c r="D88" s="4420"/>
      <c r="E88" s="224" t="s">
        <v>39</v>
      </c>
      <c r="F88" s="202"/>
      <c r="G88" s="202"/>
      <c r="H88" s="202"/>
      <c r="I88" s="202"/>
      <c r="J88" s="225"/>
      <c r="K88" s="203">
        <f t="shared" ref="K88:AB88" si="10">SUM(K63+K75+K87)</f>
        <v>72</v>
      </c>
      <c r="L88" s="226">
        <f t="shared" si="10"/>
        <v>8</v>
      </c>
      <c r="M88" s="226">
        <f t="shared" si="10"/>
        <v>0</v>
      </c>
      <c r="N88" s="226">
        <f t="shared" si="10"/>
        <v>42</v>
      </c>
      <c r="O88" s="226">
        <f t="shared" si="10"/>
        <v>6</v>
      </c>
      <c r="P88" s="226">
        <f t="shared" si="10"/>
        <v>0</v>
      </c>
      <c r="Q88" s="226">
        <f t="shared" si="10"/>
        <v>0</v>
      </c>
      <c r="R88" s="226">
        <f t="shared" si="10"/>
        <v>0</v>
      </c>
      <c r="S88" s="226">
        <f t="shared" si="10"/>
        <v>0</v>
      </c>
      <c r="T88" s="226">
        <f t="shared" si="10"/>
        <v>0</v>
      </c>
      <c r="U88" s="226">
        <f t="shared" si="10"/>
        <v>35</v>
      </c>
      <c r="V88" s="226">
        <f t="shared" si="10"/>
        <v>0</v>
      </c>
      <c r="W88" s="226">
        <f t="shared" si="10"/>
        <v>9</v>
      </c>
      <c r="X88" s="226">
        <f t="shared" si="10"/>
        <v>0</v>
      </c>
      <c r="Y88" s="226">
        <f t="shared" si="10"/>
        <v>0</v>
      </c>
      <c r="Z88" s="226">
        <f t="shared" si="10"/>
        <v>0</v>
      </c>
      <c r="AA88" s="226">
        <f t="shared" si="10"/>
        <v>0</v>
      </c>
      <c r="AB88" s="227">
        <f t="shared" si="10"/>
        <v>0</v>
      </c>
      <c r="AC88" s="219">
        <f t="shared" si="6"/>
        <v>172</v>
      </c>
    </row>
    <row r="89" spans="1:31" s="11" customFormat="1" ht="13.5" customHeight="1" thickBot="1" x14ac:dyDescent="0.4">
      <c r="A89" s="4423"/>
      <c r="B89" s="4425"/>
      <c r="C89" s="4417"/>
      <c r="D89" s="4421"/>
      <c r="E89" s="228" t="s">
        <v>40</v>
      </c>
      <c r="F89" s="191"/>
      <c r="G89" s="191"/>
      <c r="H89" s="191"/>
      <c r="I89" s="192"/>
      <c r="J89" s="193"/>
      <c r="K89" s="183">
        <f t="shared" ref="K89:AB89" si="11">K53+K88</f>
        <v>157</v>
      </c>
      <c r="L89" s="183">
        <f t="shared" si="11"/>
        <v>104</v>
      </c>
      <c r="M89" s="183">
        <f t="shared" si="11"/>
        <v>0</v>
      </c>
      <c r="N89" s="183">
        <f t="shared" si="11"/>
        <v>83</v>
      </c>
      <c r="O89" s="183">
        <f t="shared" si="11"/>
        <v>13</v>
      </c>
      <c r="P89" s="183">
        <f t="shared" si="11"/>
        <v>2</v>
      </c>
      <c r="Q89" s="183">
        <f t="shared" si="11"/>
        <v>63</v>
      </c>
      <c r="R89" s="183">
        <f t="shared" si="11"/>
        <v>0</v>
      </c>
      <c r="S89" s="183">
        <f t="shared" si="11"/>
        <v>18</v>
      </c>
      <c r="T89" s="183">
        <f t="shared" si="11"/>
        <v>0</v>
      </c>
      <c r="U89" s="183">
        <f t="shared" si="11"/>
        <v>103</v>
      </c>
      <c r="V89" s="183">
        <f t="shared" si="11"/>
        <v>0</v>
      </c>
      <c r="W89" s="183">
        <f t="shared" si="11"/>
        <v>9</v>
      </c>
      <c r="X89" s="183">
        <f t="shared" si="11"/>
        <v>0</v>
      </c>
      <c r="Y89" s="183">
        <f t="shared" si="11"/>
        <v>0</v>
      </c>
      <c r="Z89" s="183">
        <f t="shared" si="11"/>
        <v>0</v>
      </c>
      <c r="AA89" s="183">
        <f t="shared" si="11"/>
        <v>0</v>
      </c>
      <c r="AB89" s="183">
        <f t="shared" si="11"/>
        <v>0</v>
      </c>
      <c r="AC89" s="174">
        <f>SUM(K89:AB89)</f>
        <v>552</v>
      </c>
    </row>
    <row r="90" spans="1:31" ht="13.9" x14ac:dyDescent="0.4">
      <c r="B90" s="3993" t="s">
        <v>443</v>
      </c>
      <c r="C90" s="3993"/>
      <c r="D90" s="3993"/>
      <c r="E90" s="3993"/>
      <c r="F90" s="3993"/>
      <c r="G90" s="3993"/>
      <c r="H90" s="3993"/>
      <c r="I90" s="3993"/>
      <c r="J90" s="3993"/>
      <c r="K90" s="3993"/>
      <c r="L90" s="3993"/>
      <c r="M90" s="3993"/>
      <c r="N90" s="3993"/>
      <c r="O90" s="3993"/>
      <c r="P90" s="3993"/>
      <c r="Q90" s="3993"/>
      <c r="R90" s="3993"/>
      <c r="S90" s="3993"/>
      <c r="T90" s="3993"/>
      <c r="U90" s="3993"/>
      <c r="V90" s="3993"/>
      <c r="W90" s="3993"/>
      <c r="X90" s="3993"/>
      <c r="Y90" s="3993"/>
      <c r="Z90" s="3993"/>
      <c r="AA90" s="3993"/>
      <c r="AB90" s="3993"/>
      <c r="AC90" s="3993"/>
      <c r="AD90" s="3993"/>
      <c r="AE90"/>
    </row>
    <row r="91" spans="1:31" s="28" customFormat="1" ht="13.9" hidden="1" x14ac:dyDescent="0.4">
      <c r="A91" s="160"/>
      <c r="B91" s="4219" t="s">
        <v>183</v>
      </c>
      <c r="C91" s="4219"/>
      <c r="D91" s="4219"/>
      <c r="E91" s="4219"/>
      <c r="F91" s="4219"/>
      <c r="G91" s="4219"/>
      <c r="H91" s="4219"/>
      <c r="I91" s="4219"/>
      <c r="J91" s="4219"/>
      <c r="K91" s="4219"/>
      <c r="L91" s="160"/>
      <c r="M91" s="160"/>
      <c r="N91" s="160"/>
      <c r="O91" s="160"/>
      <c r="P91" s="160"/>
      <c r="Q91" s="160"/>
      <c r="R91" s="160"/>
      <c r="S91" s="160"/>
      <c r="T91" s="81" t="s">
        <v>201</v>
      </c>
      <c r="U91" s="160"/>
      <c r="V91" s="160"/>
      <c r="W91" s="160"/>
      <c r="X91" s="160"/>
      <c r="Y91" s="160"/>
      <c r="Z91" s="160"/>
      <c r="AA91" s="160"/>
      <c r="AB91" s="160"/>
      <c r="AC91" s="160"/>
    </row>
    <row r="92" spans="1:31" s="29" customFormat="1" ht="13.9" x14ac:dyDescent="0.4">
      <c r="A92" s="27"/>
      <c r="B92" s="27"/>
      <c r="O92" s="27"/>
      <c r="P92" s="27" t="s">
        <v>201</v>
      </c>
      <c r="Q92" s="27"/>
      <c r="R92" s="32"/>
      <c r="T92" s="32"/>
      <c r="U92" s="32"/>
      <c r="V92" s="32"/>
      <c r="W92" s="32"/>
      <c r="X92" s="32"/>
      <c r="Y92" s="32"/>
      <c r="Z92" s="32"/>
      <c r="AA92" s="32"/>
      <c r="AB92" s="32"/>
      <c r="AC92" s="27"/>
    </row>
    <row r="93" spans="1:31" s="29" customFormat="1" ht="13.9" x14ac:dyDescent="0.4">
      <c r="A93" s="27"/>
      <c r="B93" s="27"/>
      <c r="C93" s="27"/>
      <c r="D93" s="27"/>
      <c r="E93" s="294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X93" s="294"/>
      <c r="Z93" s="32"/>
      <c r="AA93" s="32"/>
      <c r="AB93" s="32"/>
      <c r="AC93" s="27"/>
    </row>
    <row r="94" spans="1:31" s="29" customFormat="1" ht="21" customHeight="1" x14ac:dyDescent="0.4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4384" t="s">
        <v>187</v>
      </c>
      <c r="Q94" s="4384"/>
      <c r="R94" s="4384"/>
      <c r="S94" s="4384"/>
      <c r="T94" s="4384"/>
      <c r="U94" s="4384"/>
      <c r="V94" s="4384"/>
      <c r="W94" s="4384"/>
      <c r="X94" s="4384"/>
      <c r="Y94" s="4384"/>
      <c r="Z94" s="4384"/>
      <c r="AA94" s="4422"/>
    </row>
    <row r="95" spans="1:31" s="29" customFormat="1" ht="13.9" x14ac:dyDescent="0.4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81"/>
      <c r="S95" s="81"/>
      <c r="T95" s="81"/>
      <c r="U95" s="81"/>
      <c r="V95" s="81"/>
      <c r="W95" s="81"/>
      <c r="X95" s="81"/>
      <c r="Y95" s="81"/>
    </row>
    <row r="96" spans="1:31" s="29" customFormat="1" ht="13.9" x14ac:dyDescent="0.4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1"/>
      <c r="AA96" s="81"/>
      <c r="AB96" s="81"/>
      <c r="AC96" s="27"/>
    </row>
  </sheetData>
  <mergeCells count="27">
    <mergeCell ref="P94:AA94"/>
    <mergeCell ref="A1:AC1"/>
    <mergeCell ref="A3:AC3"/>
    <mergeCell ref="A4:A5"/>
    <mergeCell ref="B4:B5"/>
    <mergeCell ref="C4:C5"/>
    <mergeCell ref="D4:D5"/>
    <mergeCell ref="B91:K91"/>
    <mergeCell ref="A55:A89"/>
    <mergeCell ref="H4:H5"/>
    <mergeCell ref="I4:I5"/>
    <mergeCell ref="J4:J5"/>
    <mergeCell ref="K4:AB4"/>
    <mergeCell ref="G4:G5"/>
    <mergeCell ref="F4:F5"/>
    <mergeCell ref="B55:B89"/>
    <mergeCell ref="E4:E5"/>
    <mergeCell ref="AC4:AC5"/>
    <mergeCell ref="A7:AC7"/>
    <mergeCell ref="B90:AD90"/>
    <mergeCell ref="D8:D53"/>
    <mergeCell ref="C8:C53"/>
    <mergeCell ref="B8:B53"/>
    <mergeCell ref="A8:A53"/>
    <mergeCell ref="A54:AC54"/>
    <mergeCell ref="C55:C89"/>
    <mergeCell ref="D55:D89"/>
  </mergeCells>
  <phoneticPr fontId="40" type="noConversion"/>
  <conditionalFormatting sqref="K63:AB63">
    <cfRule type="cellIs" dxfId="21" priority="15" stopIfTrue="1" operator="equal">
      <formula>0</formula>
    </cfRule>
  </conditionalFormatting>
  <printOptions horizontalCentered="1" verticalCentered="1"/>
  <pageMargins left="0.39370078740157483" right="0.39370078740157483" top="0.59055118110236227" bottom="0.19685039370078741" header="0.31496062992125984" footer="0.31496062992125984"/>
  <pageSetup paperSize="9" scale="68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91"/>
  <sheetViews>
    <sheetView view="pageBreakPreview" topLeftCell="A35" zoomScaleNormal="70" zoomScaleSheetLayoutView="100" zoomScalePageLayoutView="75" workbookViewId="0">
      <selection activeCell="K54" sqref="K54:K55"/>
    </sheetView>
  </sheetViews>
  <sheetFormatPr defaultRowHeight="12.75" x14ac:dyDescent="0.35"/>
  <cols>
    <col min="1" max="1" width="4.1328125" style="82" customWidth="1"/>
    <col min="2" max="2" width="12.1328125" style="82" customWidth="1"/>
    <col min="3" max="3" width="11.86328125" style="82" customWidth="1"/>
    <col min="4" max="4" width="4.86328125" style="82" customWidth="1"/>
    <col min="5" max="5" width="35.265625" style="82" customWidth="1"/>
    <col min="6" max="6" width="4.265625" style="82" bestFit="1" customWidth="1"/>
    <col min="7" max="7" width="6.3984375" style="82" customWidth="1"/>
    <col min="8" max="8" width="4.265625" style="82" bestFit="1" customWidth="1"/>
    <col min="9" max="10" width="4.3984375" style="82" bestFit="1" customWidth="1"/>
    <col min="11" max="11" width="6" style="82" customWidth="1"/>
    <col min="12" max="12" width="5.73046875" style="82" customWidth="1"/>
    <col min="13" max="13" width="3.3984375" style="82" bestFit="1" customWidth="1"/>
    <col min="14" max="14" width="5.1328125" style="82" customWidth="1"/>
    <col min="15" max="15" width="5.3984375" style="82" customWidth="1"/>
    <col min="16" max="16" width="4.265625" style="82" bestFit="1" customWidth="1"/>
    <col min="17" max="17" width="5.73046875" style="82" bestFit="1" customWidth="1"/>
    <col min="18" max="18" width="4.59765625" style="82" bestFit="1" customWidth="1"/>
    <col min="19" max="19" width="5" style="82" customWidth="1"/>
    <col min="20" max="20" width="5.86328125" style="82" customWidth="1"/>
    <col min="21" max="21" width="7.73046875" style="82" customWidth="1"/>
    <col min="22" max="22" width="6.3984375" style="82" customWidth="1"/>
    <col min="23" max="23" width="7.73046875" style="82" customWidth="1"/>
    <col min="24" max="24" width="5" style="82" customWidth="1"/>
    <col min="25" max="25" width="5.73046875" style="82" customWidth="1"/>
    <col min="26" max="27" width="5.59765625" style="82" customWidth="1"/>
    <col min="28" max="28" width="6" style="82" customWidth="1"/>
    <col min="29" max="29" width="7.73046875" style="82" customWidth="1"/>
    <col min="30" max="30" width="6.1328125" style="82" customWidth="1"/>
    <col min="31" max="31" width="4.3984375" style="82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1" s="2" customFormat="1" ht="17.25" customHeight="1" x14ac:dyDescent="0.35">
      <c r="A1" s="4312" t="s">
        <v>89</v>
      </c>
      <c r="B1" s="4312"/>
      <c r="C1" s="4312"/>
      <c r="D1" s="4312"/>
      <c r="E1" s="4312"/>
      <c r="F1" s="4312"/>
      <c r="G1" s="4312"/>
      <c r="H1" s="4312"/>
      <c r="I1" s="4312"/>
      <c r="J1" s="4312"/>
      <c r="K1" s="4312"/>
      <c r="L1" s="4312"/>
      <c r="M1" s="4312"/>
      <c r="N1" s="4312"/>
      <c r="O1" s="4312"/>
      <c r="P1" s="4312"/>
      <c r="Q1" s="4312"/>
      <c r="R1" s="4312"/>
      <c r="S1" s="4312"/>
      <c r="T1" s="4312"/>
      <c r="U1" s="4312"/>
      <c r="V1" s="4312"/>
      <c r="W1" s="4312"/>
      <c r="X1" s="4312"/>
      <c r="Y1" s="4312"/>
      <c r="Z1" s="4312"/>
      <c r="AA1" s="4312"/>
      <c r="AB1" s="4312"/>
      <c r="AC1" s="4312"/>
    </row>
    <row r="2" spans="1:31" s="2" customFormat="1" ht="6.75" hidden="1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1" s="2" customFormat="1" ht="21" customHeight="1" thickBot="1" x14ac:dyDescent="0.4">
      <c r="A3" s="4313" t="s">
        <v>377</v>
      </c>
      <c r="B3" s="4313"/>
      <c r="C3" s="4313"/>
      <c r="D3" s="4313"/>
      <c r="E3" s="4313"/>
      <c r="F3" s="4313"/>
      <c r="G3" s="4313"/>
      <c r="H3" s="4313"/>
      <c r="I3" s="4313"/>
      <c r="J3" s="4313"/>
      <c r="K3" s="4313"/>
      <c r="L3" s="4313"/>
      <c r="M3" s="4313"/>
      <c r="N3" s="4313"/>
      <c r="O3" s="4313"/>
      <c r="P3" s="4313"/>
      <c r="Q3" s="4313"/>
      <c r="R3" s="4313"/>
      <c r="S3" s="4313"/>
      <c r="T3" s="4313"/>
      <c r="U3" s="4313"/>
      <c r="V3" s="4313"/>
      <c r="W3" s="4313"/>
      <c r="X3" s="4313"/>
      <c r="Y3" s="4313"/>
      <c r="Z3" s="4313"/>
      <c r="AA3" s="4313"/>
      <c r="AB3" s="4313"/>
      <c r="AC3" s="4313"/>
    </row>
    <row r="4" spans="1:31" ht="14.25" customHeight="1" x14ac:dyDescent="0.35">
      <c r="A4" s="4314" t="s">
        <v>8</v>
      </c>
      <c r="B4" s="4192" t="s">
        <v>9</v>
      </c>
      <c r="C4" s="4192" t="s">
        <v>10</v>
      </c>
      <c r="D4" s="4317" t="s">
        <v>11</v>
      </c>
      <c r="E4" s="4319" t="s">
        <v>7</v>
      </c>
      <c r="F4" s="4321" t="s">
        <v>0</v>
      </c>
      <c r="G4" s="4323" t="s">
        <v>3</v>
      </c>
      <c r="H4" s="4325" t="s">
        <v>12</v>
      </c>
      <c r="I4" s="4321" t="s">
        <v>1</v>
      </c>
      <c r="J4" s="4327" t="s">
        <v>13</v>
      </c>
      <c r="K4" s="4329" t="s">
        <v>14</v>
      </c>
      <c r="L4" s="4330"/>
      <c r="M4" s="4330"/>
      <c r="N4" s="4330"/>
      <c r="O4" s="4330"/>
      <c r="P4" s="4330"/>
      <c r="Q4" s="4330"/>
      <c r="R4" s="4330"/>
      <c r="S4" s="4330"/>
      <c r="T4" s="4330"/>
      <c r="U4" s="4330"/>
      <c r="V4" s="4330"/>
      <c r="W4" s="4330"/>
      <c r="X4" s="4330"/>
      <c r="Y4" s="4330"/>
      <c r="Z4" s="4330"/>
      <c r="AA4" s="4330"/>
      <c r="AB4" s="4330"/>
      <c r="AC4" s="4331" t="s">
        <v>15</v>
      </c>
      <c r="AD4"/>
      <c r="AE4"/>
    </row>
    <row r="5" spans="1:31" s="10" customFormat="1" ht="108" customHeight="1" thickBot="1" x14ac:dyDescent="0.35">
      <c r="A5" s="4315"/>
      <c r="B5" s="4316"/>
      <c r="C5" s="4316"/>
      <c r="D5" s="4318"/>
      <c r="E5" s="4320"/>
      <c r="F5" s="4322"/>
      <c r="G5" s="4324"/>
      <c r="H5" s="4326"/>
      <c r="I5" s="4322"/>
      <c r="J5" s="4328"/>
      <c r="K5" s="8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100</v>
      </c>
      <c r="R5" s="7" t="s">
        <v>22</v>
      </c>
      <c r="S5" s="7" t="s">
        <v>23</v>
      </c>
      <c r="T5" s="7" t="s">
        <v>24</v>
      </c>
      <c r="U5" s="7" t="s">
        <v>25</v>
      </c>
      <c r="V5" s="7" t="s">
        <v>26</v>
      </c>
      <c r="W5" s="7" t="s">
        <v>27</v>
      </c>
      <c r="X5" s="7" t="s">
        <v>28</v>
      </c>
      <c r="Y5" s="7" t="s">
        <v>29</v>
      </c>
      <c r="Z5" s="7" t="s">
        <v>30</v>
      </c>
      <c r="AA5" s="7" t="s">
        <v>31</v>
      </c>
      <c r="AB5" s="7" t="s">
        <v>32</v>
      </c>
      <c r="AC5" s="4332"/>
    </row>
    <row r="6" spans="1:31" s="10" customFormat="1" ht="12" customHeight="1" thickBot="1" x14ac:dyDescent="0.35">
      <c r="A6" s="125">
        <v>1</v>
      </c>
      <c r="B6" s="123">
        <v>2</v>
      </c>
      <c r="C6" s="123">
        <v>3</v>
      </c>
      <c r="D6" s="126">
        <v>4</v>
      </c>
      <c r="E6" s="124">
        <v>5</v>
      </c>
      <c r="F6" s="124">
        <v>6</v>
      </c>
      <c r="G6" s="127" t="s">
        <v>42</v>
      </c>
      <c r="H6" s="127" t="s">
        <v>93</v>
      </c>
      <c r="I6" s="124">
        <v>9</v>
      </c>
      <c r="J6" s="124">
        <v>10</v>
      </c>
      <c r="K6" s="124">
        <v>11</v>
      </c>
      <c r="L6" s="124">
        <v>12</v>
      </c>
      <c r="M6" s="124">
        <v>13</v>
      </c>
      <c r="N6" s="124">
        <v>14</v>
      </c>
      <c r="O6" s="124">
        <v>15</v>
      </c>
      <c r="P6" s="124">
        <v>16</v>
      </c>
      <c r="Q6" s="124">
        <v>17</v>
      </c>
      <c r="R6" s="124">
        <v>18</v>
      </c>
      <c r="S6" s="124">
        <v>19</v>
      </c>
      <c r="T6" s="124">
        <v>20</v>
      </c>
      <c r="U6" s="124">
        <v>21</v>
      </c>
      <c r="V6" s="124">
        <v>22</v>
      </c>
      <c r="W6" s="124">
        <v>23</v>
      </c>
      <c r="X6" s="124">
        <v>24</v>
      </c>
      <c r="Y6" s="124">
        <v>25</v>
      </c>
      <c r="Z6" s="124">
        <v>26</v>
      </c>
      <c r="AA6" s="124">
        <v>27</v>
      </c>
      <c r="AB6" s="124">
        <v>28</v>
      </c>
      <c r="AC6" s="128">
        <v>29</v>
      </c>
    </row>
    <row r="7" spans="1:31" s="12" customFormat="1" ht="25.5" customHeight="1" thickBot="1" x14ac:dyDescent="0.4">
      <c r="A7" s="4402" t="s">
        <v>33</v>
      </c>
      <c r="B7" s="4403"/>
      <c r="C7" s="4403"/>
      <c r="D7" s="4403"/>
      <c r="E7" s="4403"/>
      <c r="F7" s="4403"/>
      <c r="G7" s="4403"/>
      <c r="H7" s="4403"/>
      <c r="I7" s="4403"/>
      <c r="J7" s="4403"/>
      <c r="K7" s="4403"/>
      <c r="L7" s="4403"/>
      <c r="M7" s="4403"/>
      <c r="N7" s="4403"/>
      <c r="O7" s="4403"/>
      <c r="P7" s="4403"/>
      <c r="Q7" s="4403"/>
      <c r="R7" s="4403"/>
      <c r="S7" s="4403"/>
      <c r="T7" s="4403"/>
      <c r="U7" s="4403"/>
      <c r="V7" s="4403"/>
      <c r="W7" s="4403"/>
      <c r="X7" s="4403"/>
      <c r="Y7" s="4403"/>
      <c r="Z7" s="4403"/>
      <c r="AA7" s="4403"/>
      <c r="AB7" s="4403"/>
      <c r="AC7" s="4404"/>
    </row>
    <row r="8" spans="1:31" s="12" customFormat="1" ht="18.75" customHeight="1" x14ac:dyDescent="0.35">
      <c r="A8" s="4410">
        <v>17</v>
      </c>
      <c r="B8" s="4408" t="s">
        <v>85</v>
      </c>
      <c r="C8" s="4408" t="s">
        <v>398</v>
      </c>
      <c r="D8" s="4405">
        <v>0.25</v>
      </c>
      <c r="E8" s="176" t="s">
        <v>97</v>
      </c>
      <c r="F8" s="177" t="s">
        <v>5</v>
      </c>
      <c r="G8" s="177" t="s">
        <v>70</v>
      </c>
      <c r="H8" s="177" t="s">
        <v>70</v>
      </c>
      <c r="I8" s="177" t="s">
        <v>66</v>
      </c>
      <c r="J8" s="1708" t="s">
        <v>383</v>
      </c>
      <c r="K8" s="2046">
        <v>16</v>
      </c>
      <c r="L8" s="165">
        <v>14</v>
      </c>
      <c r="M8" s="199"/>
      <c r="N8" s="165">
        <v>9</v>
      </c>
      <c r="O8" s="165">
        <v>2</v>
      </c>
      <c r="P8" s="199"/>
      <c r="Q8" s="199"/>
      <c r="R8" s="199"/>
      <c r="S8" s="199"/>
      <c r="T8" s="199"/>
      <c r="U8" s="165">
        <v>2</v>
      </c>
      <c r="V8" s="2547"/>
      <c r="W8" s="2547"/>
      <c r="X8" s="2547"/>
      <c r="Y8" s="2547"/>
      <c r="Z8" s="2547"/>
      <c r="AA8" s="2547"/>
      <c r="AB8" s="2548"/>
      <c r="AC8" s="174">
        <f t="shared" ref="AC8:AC15" si="0">SUM(K8:AB8)</f>
        <v>43</v>
      </c>
    </row>
    <row r="9" spans="1:31" s="11" customFormat="1" ht="15" hidden="1" customHeight="1" x14ac:dyDescent="0.4">
      <c r="A9" s="4411"/>
      <c r="B9" s="4409"/>
      <c r="C9" s="4409"/>
      <c r="D9" s="4406"/>
      <c r="E9" s="2841"/>
      <c r="F9" s="136"/>
      <c r="G9" s="136"/>
      <c r="H9" s="136"/>
      <c r="I9" s="136"/>
      <c r="J9" s="677"/>
      <c r="K9" s="283"/>
      <c r="L9" s="173"/>
      <c r="M9" s="172"/>
      <c r="N9" s="173"/>
      <c r="O9" s="173"/>
      <c r="P9" s="172"/>
      <c r="Q9" s="172"/>
      <c r="R9" s="172"/>
      <c r="S9" s="172"/>
      <c r="T9" s="172"/>
      <c r="U9" s="173"/>
      <c r="V9" s="173"/>
      <c r="W9" s="1710"/>
      <c r="X9" s="1710"/>
      <c r="Y9" s="1710"/>
      <c r="Z9" s="1710"/>
      <c r="AA9" s="1710"/>
      <c r="AB9" s="1711"/>
      <c r="AC9" s="252">
        <f t="shared" si="0"/>
        <v>0</v>
      </c>
    </row>
    <row r="10" spans="1:31" s="11" customFormat="1" ht="15" hidden="1" customHeight="1" x14ac:dyDescent="0.4">
      <c r="A10" s="4411"/>
      <c r="B10" s="4409"/>
      <c r="C10" s="4409"/>
      <c r="D10" s="4406"/>
      <c r="E10" s="1730"/>
      <c r="F10" s="404"/>
      <c r="G10" s="405"/>
      <c r="H10" s="457"/>
      <c r="I10" s="996"/>
      <c r="J10" s="470"/>
      <c r="K10" s="1599"/>
      <c r="L10" s="404"/>
      <c r="M10" s="404"/>
      <c r="N10" s="404"/>
      <c r="O10" s="404"/>
      <c r="P10" s="404"/>
      <c r="Q10" s="404"/>
      <c r="R10" s="311"/>
      <c r="S10" s="311"/>
      <c r="T10" s="311"/>
      <c r="U10" s="312"/>
      <c r="V10" s="1665"/>
      <c r="W10" s="1710"/>
      <c r="X10" s="1710"/>
      <c r="Y10" s="1710"/>
      <c r="Z10" s="1710"/>
      <c r="AA10" s="1710"/>
      <c r="AB10" s="1711"/>
      <c r="AC10" s="252">
        <f t="shared" si="0"/>
        <v>0</v>
      </c>
    </row>
    <row r="11" spans="1:31" s="11" customFormat="1" ht="24.6" hidden="1" customHeight="1" x14ac:dyDescent="0.35">
      <c r="A11" s="4411"/>
      <c r="B11" s="4409"/>
      <c r="C11" s="4409"/>
      <c r="D11" s="4406"/>
      <c r="E11" s="2344"/>
      <c r="F11" s="457"/>
      <c r="G11" s="1725"/>
      <c r="H11" s="457"/>
      <c r="I11" s="1726"/>
      <c r="J11" s="1727"/>
      <c r="K11" s="754"/>
      <c r="L11" s="457"/>
      <c r="M11" s="457"/>
      <c r="N11" s="457"/>
      <c r="O11" s="457"/>
      <c r="P11" s="457"/>
      <c r="Q11" s="457"/>
      <c r="R11" s="2333"/>
      <c r="S11" s="2333"/>
      <c r="T11" s="2333"/>
      <c r="U11" s="2334"/>
      <c r="V11" s="236"/>
      <c r="W11" s="1710"/>
      <c r="X11" s="1710"/>
      <c r="Y11" s="1710"/>
      <c r="Z11" s="1710"/>
      <c r="AA11" s="1710"/>
      <c r="AB11" s="1711"/>
      <c r="AC11" s="252">
        <f t="shared" si="0"/>
        <v>0</v>
      </c>
    </row>
    <row r="12" spans="1:31" s="11" customFormat="1" ht="15" hidden="1" customHeight="1" x14ac:dyDescent="0.4">
      <c r="A12" s="4411"/>
      <c r="B12" s="4409"/>
      <c r="C12" s="4409"/>
      <c r="D12" s="4406"/>
      <c r="E12" s="1714"/>
      <c r="F12" s="751"/>
      <c r="G12" s="751"/>
      <c r="H12" s="751"/>
      <c r="I12" s="751"/>
      <c r="J12" s="677"/>
      <c r="K12" s="283"/>
      <c r="L12" s="173"/>
      <c r="M12" s="172"/>
      <c r="N12" s="172"/>
      <c r="O12" s="172"/>
      <c r="P12" s="173"/>
      <c r="Q12" s="172"/>
      <c r="R12" s="172"/>
      <c r="S12" s="172"/>
      <c r="T12" s="172"/>
      <c r="U12" s="173"/>
      <c r="V12" s="173"/>
      <c r="W12" s="1710"/>
      <c r="X12" s="1710"/>
      <c r="Y12" s="1710"/>
      <c r="Z12" s="1710"/>
      <c r="AA12" s="1710"/>
      <c r="AB12" s="1711"/>
      <c r="AC12" s="252">
        <f t="shared" si="0"/>
        <v>0</v>
      </c>
    </row>
    <row r="13" spans="1:31" s="11" customFormat="1" ht="15" customHeight="1" x14ac:dyDescent="0.4">
      <c r="A13" s="4411"/>
      <c r="B13" s="4409"/>
      <c r="C13" s="4409"/>
      <c r="D13" s="4406"/>
      <c r="E13" s="918" t="s">
        <v>103</v>
      </c>
      <c r="F13" s="404" t="s">
        <v>5</v>
      </c>
      <c r="G13" s="405" t="s">
        <v>110</v>
      </c>
      <c r="H13" s="457" t="s">
        <v>212</v>
      </c>
      <c r="I13" s="996" t="s">
        <v>69</v>
      </c>
      <c r="J13" s="1661">
        <v>2</v>
      </c>
      <c r="K13" s="2157"/>
      <c r="L13" s="1663"/>
      <c r="M13" s="1664"/>
      <c r="N13" s="1664"/>
      <c r="O13" s="1664"/>
      <c r="P13" s="1663"/>
      <c r="Q13" s="2541">
        <v>21</v>
      </c>
      <c r="R13" s="1664"/>
      <c r="S13" s="1664"/>
      <c r="T13" s="172"/>
      <c r="U13" s="173"/>
      <c r="V13" s="173"/>
      <c r="W13" s="1710"/>
      <c r="X13" s="1710"/>
      <c r="Y13" s="1710"/>
      <c r="Z13" s="1710"/>
      <c r="AA13" s="1710"/>
      <c r="AB13" s="1711"/>
      <c r="AC13" s="252">
        <f t="shared" si="0"/>
        <v>21</v>
      </c>
    </row>
    <row r="14" spans="1:31" s="11" customFormat="1" ht="15" customHeight="1" thickBot="1" x14ac:dyDescent="0.45">
      <c r="A14" s="4411"/>
      <c r="B14" s="4409"/>
      <c r="C14" s="4409"/>
      <c r="D14" s="4406"/>
      <c r="E14" s="918" t="s">
        <v>115</v>
      </c>
      <c r="F14" s="404" t="s">
        <v>5</v>
      </c>
      <c r="G14" s="405" t="s">
        <v>110</v>
      </c>
      <c r="H14" s="457" t="s">
        <v>212</v>
      </c>
      <c r="I14" s="996" t="s">
        <v>69</v>
      </c>
      <c r="J14" s="470">
        <v>2</v>
      </c>
      <c r="K14" s="1229"/>
      <c r="L14" s="77"/>
      <c r="M14" s="77"/>
      <c r="N14" s="77"/>
      <c r="O14" s="77"/>
      <c r="P14" s="77"/>
      <c r="Q14" s="77"/>
      <c r="R14" s="77"/>
      <c r="S14" s="77">
        <v>6</v>
      </c>
      <c r="T14" s="311"/>
      <c r="U14" s="312"/>
      <c r="V14" s="173"/>
      <c r="W14" s="1710"/>
      <c r="X14" s="1710"/>
      <c r="Y14" s="1710"/>
      <c r="Z14" s="1710"/>
      <c r="AA14" s="1710"/>
      <c r="AB14" s="1711"/>
      <c r="AC14" s="252">
        <f t="shared" si="0"/>
        <v>6</v>
      </c>
    </row>
    <row r="15" spans="1:31" s="11" customFormat="1" ht="14.25" hidden="1" customHeight="1" x14ac:dyDescent="0.4">
      <c r="A15" s="4411"/>
      <c r="B15" s="4409"/>
      <c r="C15" s="4409"/>
      <c r="D15" s="4406"/>
      <c r="E15" s="2296"/>
      <c r="F15" s="404"/>
      <c r="G15" s="405"/>
      <c r="H15" s="457"/>
      <c r="I15" s="410"/>
      <c r="J15" s="468"/>
      <c r="K15" s="990"/>
      <c r="L15" s="408"/>
      <c r="M15" s="408"/>
      <c r="N15" s="408"/>
      <c r="O15" s="408"/>
      <c r="P15" s="408"/>
      <c r="Q15" s="408"/>
      <c r="R15" s="311"/>
      <c r="S15" s="311"/>
      <c r="T15" s="311"/>
      <c r="U15" s="312"/>
      <c r="V15" s="236"/>
      <c r="W15" s="137"/>
      <c r="X15" s="137"/>
      <c r="Y15" s="137"/>
      <c r="Z15" s="137"/>
      <c r="AA15" s="137"/>
      <c r="AB15" s="138"/>
      <c r="AC15" s="252">
        <f t="shared" si="0"/>
        <v>0</v>
      </c>
    </row>
    <row r="16" spans="1:31" s="11" customFormat="1" ht="13.5" hidden="1" customHeight="1" thickBot="1" x14ac:dyDescent="0.45">
      <c r="A16" s="4411"/>
      <c r="B16" s="4409"/>
      <c r="C16" s="4409"/>
      <c r="D16" s="4406"/>
      <c r="E16" s="988"/>
      <c r="F16" s="1034"/>
      <c r="G16" s="1034"/>
      <c r="H16" s="1034"/>
      <c r="I16" s="1034"/>
      <c r="J16" s="678"/>
      <c r="K16" s="1888"/>
      <c r="L16" s="188"/>
      <c r="M16" s="189"/>
      <c r="N16" s="189"/>
      <c r="O16" s="189"/>
      <c r="P16" s="188"/>
      <c r="Q16" s="189"/>
      <c r="R16" s="189"/>
      <c r="S16" s="189"/>
      <c r="T16" s="189"/>
      <c r="U16" s="188"/>
      <c r="V16" s="181"/>
      <c r="W16" s="181"/>
      <c r="X16" s="181"/>
      <c r="Y16" s="181"/>
      <c r="Z16" s="181"/>
      <c r="AA16" s="181"/>
      <c r="AB16" s="182"/>
      <c r="AC16" s="257">
        <f t="shared" ref="AC16:AC45" si="1">SUM(K16:AB16)</f>
        <v>0</v>
      </c>
    </row>
    <row r="17" spans="1:29" s="11" customFormat="1" ht="13.5" customHeight="1" thickBot="1" x14ac:dyDescent="0.4">
      <c r="A17" s="4411"/>
      <c r="B17" s="4409"/>
      <c r="C17" s="4409"/>
      <c r="D17" s="4407"/>
      <c r="E17" s="215" t="s">
        <v>38</v>
      </c>
      <c r="F17" s="216"/>
      <c r="G17" s="217"/>
      <c r="H17" s="217"/>
      <c r="I17" s="217"/>
      <c r="J17" s="218"/>
      <c r="K17" s="204">
        <f t="shared" ref="K17:AB17" si="2">SUM(K8:K16)</f>
        <v>16</v>
      </c>
      <c r="L17" s="204">
        <f t="shared" si="2"/>
        <v>14</v>
      </c>
      <c r="M17" s="204">
        <f t="shared" si="2"/>
        <v>0</v>
      </c>
      <c r="N17" s="204">
        <f t="shared" si="2"/>
        <v>9</v>
      </c>
      <c r="O17" s="204">
        <f t="shared" si="2"/>
        <v>2</v>
      </c>
      <c r="P17" s="204">
        <f t="shared" si="2"/>
        <v>0</v>
      </c>
      <c r="Q17" s="204">
        <f t="shared" si="2"/>
        <v>21</v>
      </c>
      <c r="R17" s="204">
        <f t="shared" si="2"/>
        <v>0</v>
      </c>
      <c r="S17" s="204">
        <f t="shared" si="2"/>
        <v>6</v>
      </c>
      <c r="T17" s="204">
        <f t="shared" si="2"/>
        <v>0</v>
      </c>
      <c r="U17" s="204">
        <f t="shared" si="2"/>
        <v>2</v>
      </c>
      <c r="V17" s="204">
        <f t="shared" si="2"/>
        <v>0</v>
      </c>
      <c r="W17" s="204">
        <f t="shared" si="2"/>
        <v>0</v>
      </c>
      <c r="X17" s="204">
        <f t="shared" si="2"/>
        <v>0</v>
      </c>
      <c r="Y17" s="204">
        <f t="shared" si="2"/>
        <v>0</v>
      </c>
      <c r="Z17" s="204">
        <f t="shared" si="2"/>
        <v>0</v>
      </c>
      <c r="AA17" s="204">
        <f t="shared" si="2"/>
        <v>0</v>
      </c>
      <c r="AB17" s="231">
        <f t="shared" si="2"/>
        <v>0</v>
      </c>
      <c r="AC17" s="210">
        <f t="shared" si="1"/>
        <v>70</v>
      </c>
    </row>
    <row r="18" spans="1:29" s="11" customFormat="1" ht="12.75" hidden="1" customHeight="1" x14ac:dyDescent="0.35">
      <c r="A18" s="4411"/>
      <c r="B18" s="4409"/>
      <c r="C18" s="4409"/>
      <c r="D18" s="4406"/>
      <c r="E18" s="330"/>
      <c r="F18" s="305"/>
      <c r="G18" s="305"/>
      <c r="H18" s="305"/>
      <c r="I18" s="305"/>
      <c r="J18" s="331"/>
      <c r="K18" s="284"/>
      <c r="L18" s="199"/>
      <c r="M18" s="199"/>
      <c r="N18" s="199"/>
      <c r="O18" s="199"/>
      <c r="P18" s="199"/>
      <c r="Q18" s="199"/>
      <c r="R18" s="199"/>
      <c r="S18" s="199"/>
      <c r="T18" s="199"/>
      <c r="U18" s="199"/>
      <c r="V18" s="165"/>
      <c r="W18" s="178"/>
      <c r="X18" s="178"/>
      <c r="Y18" s="178"/>
      <c r="Z18" s="178"/>
      <c r="AA18" s="178"/>
      <c r="AB18" s="179"/>
      <c r="AC18" s="256">
        <f t="shared" si="1"/>
        <v>0</v>
      </c>
    </row>
    <row r="19" spans="1:29" s="11" customFormat="1" ht="12.75" hidden="1" customHeight="1" x14ac:dyDescent="0.4">
      <c r="A19" s="4411"/>
      <c r="B19" s="4409"/>
      <c r="C19" s="4409"/>
      <c r="D19" s="4406"/>
      <c r="E19" s="2790"/>
      <c r="F19" s="177"/>
      <c r="G19" s="177"/>
      <c r="H19" s="177"/>
      <c r="I19" s="177"/>
      <c r="J19" s="1708"/>
      <c r="K19" s="283"/>
      <c r="L19" s="1766"/>
      <c r="M19" s="1767"/>
      <c r="N19" s="1767"/>
      <c r="O19" s="1767"/>
      <c r="P19" s="1767"/>
      <c r="Q19" s="1767"/>
      <c r="R19" s="1767"/>
      <c r="S19" s="1767"/>
      <c r="T19" s="1767"/>
      <c r="U19" s="1766"/>
      <c r="V19" s="173"/>
      <c r="W19" s="137"/>
      <c r="X19" s="137"/>
      <c r="Y19" s="137"/>
      <c r="Z19" s="137"/>
      <c r="AA19" s="137"/>
      <c r="AB19" s="138"/>
      <c r="AC19" s="256">
        <f t="shared" si="1"/>
        <v>0</v>
      </c>
    </row>
    <row r="20" spans="1:29" s="11" customFormat="1" ht="12.75" hidden="1" customHeight="1" x14ac:dyDescent="0.4">
      <c r="A20" s="4411"/>
      <c r="B20" s="4409"/>
      <c r="C20" s="4409"/>
      <c r="D20" s="4406"/>
      <c r="E20" s="1768"/>
      <c r="F20" s="751"/>
      <c r="G20" s="136"/>
      <c r="H20" s="751"/>
      <c r="I20" s="751"/>
      <c r="J20" s="677"/>
      <c r="K20" s="283"/>
      <c r="L20" s="1766"/>
      <c r="M20" s="1767"/>
      <c r="N20" s="1767"/>
      <c r="O20" s="1767"/>
      <c r="P20" s="1767"/>
      <c r="Q20" s="1767"/>
      <c r="R20" s="1767"/>
      <c r="S20" s="1767"/>
      <c r="T20" s="1767"/>
      <c r="U20" s="1766"/>
      <c r="V20" s="1769"/>
      <c r="W20" s="137"/>
      <c r="X20" s="137"/>
      <c r="Y20" s="137"/>
      <c r="Z20" s="137"/>
      <c r="AA20" s="137"/>
      <c r="AB20" s="138"/>
      <c r="AC20" s="256">
        <f t="shared" si="1"/>
        <v>0</v>
      </c>
    </row>
    <row r="21" spans="1:29" s="11" customFormat="1" ht="12.75" hidden="1" customHeight="1" x14ac:dyDescent="0.4">
      <c r="A21" s="4411"/>
      <c r="B21" s="4409"/>
      <c r="C21" s="4409"/>
      <c r="D21" s="4406"/>
      <c r="E21" s="1770"/>
      <c r="F21" s="136"/>
      <c r="G21" s="136"/>
      <c r="H21" s="136"/>
      <c r="I21" s="136"/>
      <c r="J21" s="169"/>
      <c r="K21" s="1771"/>
      <c r="L21" s="1766"/>
      <c r="M21" s="1767"/>
      <c r="N21" s="1767"/>
      <c r="O21" s="1767"/>
      <c r="P21" s="1767"/>
      <c r="Q21" s="1767"/>
      <c r="R21" s="1767"/>
      <c r="S21" s="1767"/>
      <c r="T21" s="1767"/>
      <c r="U21" s="1766"/>
      <c r="V21" s="1769"/>
      <c r="W21" s="137"/>
      <c r="X21" s="137"/>
      <c r="Y21" s="137"/>
      <c r="Z21" s="137"/>
      <c r="AA21" s="137"/>
      <c r="AB21" s="138"/>
      <c r="AC21" s="256">
        <f t="shared" si="1"/>
        <v>0</v>
      </c>
    </row>
    <row r="22" spans="1:29" s="11" customFormat="1" ht="23.25" hidden="1" customHeight="1" x14ac:dyDescent="0.4">
      <c r="A22" s="4411"/>
      <c r="B22" s="4409"/>
      <c r="C22" s="4409"/>
      <c r="D22" s="4406"/>
      <c r="E22" s="1772"/>
      <c r="F22" s="136"/>
      <c r="G22" s="136"/>
      <c r="H22" s="751"/>
      <c r="I22" s="136"/>
      <c r="J22" s="677"/>
      <c r="K22" s="1771"/>
      <c r="L22" s="1766"/>
      <c r="M22" s="1767"/>
      <c r="N22" s="1767"/>
      <c r="O22" s="1767"/>
      <c r="P22" s="1767"/>
      <c r="Q22" s="1767"/>
      <c r="R22" s="1767"/>
      <c r="S22" s="1767"/>
      <c r="T22" s="1767"/>
      <c r="U22" s="1766"/>
      <c r="V22" s="1769"/>
      <c r="W22" s="137"/>
      <c r="X22" s="137"/>
      <c r="Y22" s="137"/>
      <c r="Z22" s="137"/>
      <c r="AA22" s="137"/>
      <c r="AB22" s="138"/>
      <c r="AC22" s="256">
        <f t="shared" si="1"/>
        <v>0</v>
      </c>
    </row>
    <row r="23" spans="1:29" s="11" customFormat="1" ht="12.75" hidden="1" customHeight="1" x14ac:dyDescent="0.4">
      <c r="A23" s="4411"/>
      <c r="B23" s="4409"/>
      <c r="C23" s="4409"/>
      <c r="D23" s="4406"/>
      <c r="E23" s="135"/>
      <c r="F23" s="136"/>
      <c r="G23" s="136"/>
      <c r="H23" s="136"/>
      <c r="I23" s="136"/>
      <c r="J23" s="169"/>
      <c r="K23" s="1771"/>
      <c r="L23" s="1766"/>
      <c r="M23" s="1767"/>
      <c r="N23" s="1767"/>
      <c r="O23" s="1767"/>
      <c r="P23" s="1767"/>
      <c r="Q23" s="1767"/>
      <c r="R23" s="1767"/>
      <c r="S23" s="1767"/>
      <c r="T23" s="1767"/>
      <c r="U23" s="1766"/>
      <c r="V23" s="1769"/>
      <c r="W23" s="137"/>
      <c r="X23" s="137"/>
      <c r="Y23" s="137"/>
      <c r="Z23" s="137"/>
      <c r="AA23" s="137"/>
      <c r="AB23" s="138"/>
      <c r="AC23" s="256"/>
    </row>
    <row r="24" spans="1:29" s="11" customFormat="1" ht="12.75" hidden="1" customHeight="1" x14ac:dyDescent="0.4">
      <c r="A24" s="4411"/>
      <c r="B24" s="4409"/>
      <c r="C24" s="4409"/>
      <c r="D24" s="4406"/>
      <c r="E24" s="135"/>
      <c r="F24" s="136"/>
      <c r="G24" s="136"/>
      <c r="H24" s="136"/>
      <c r="I24" s="136"/>
      <c r="J24" s="169"/>
      <c r="K24" s="283"/>
      <c r="L24" s="173"/>
      <c r="M24" s="172"/>
      <c r="N24" s="173"/>
      <c r="O24" s="173"/>
      <c r="P24" s="172"/>
      <c r="Q24" s="1773"/>
      <c r="R24" s="137"/>
      <c r="S24" s="137"/>
      <c r="T24" s="137"/>
      <c r="U24" s="137"/>
      <c r="V24" s="241"/>
      <c r="W24" s="241"/>
      <c r="X24" s="241"/>
      <c r="Y24" s="241"/>
      <c r="Z24" s="241"/>
      <c r="AA24" s="241"/>
      <c r="AB24" s="242"/>
      <c r="AC24" s="256">
        <f t="shared" si="1"/>
        <v>0</v>
      </c>
    </row>
    <row r="25" spans="1:29" s="11" customFormat="1" ht="18" hidden="1" customHeight="1" x14ac:dyDescent="0.35">
      <c r="A25" s="4411"/>
      <c r="B25" s="4409"/>
      <c r="C25" s="4409"/>
      <c r="D25" s="4406"/>
      <c r="E25" s="1772"/>
      <c r="F25" s="136"/>
      <c r="G25" s="136"/>
      <c r="H25" s="136"/>
      <c r="I25" s="136"/>
      <c r="J25" s="677"/>
      <c r="K25" s="1774"/>
      <c r="L25" s="1710"/>
      <c r="M25" s="137"/>
      <c r="N25" s="137"/>
      <c r="O25" s="137"/>
      <c r="P25" s="137"/>
      <c r="Q25" s="137"/>
      <c r="R25" s="137"/>
      <c r="S25" s="137"/>
      <c r="T25" s="137"/>
      <c r="U25" s="1710"/>
      <c r="V25" s="137"/>
      <c r="W25" s="137"/>
      <c r="X25" s="137"/>
      <c r="Y25" s="137"/>
      <c r="Z25" s="137"/>
      <c r="AA25" s="137"/>
      <c r="AB25" s="138"/>
      <c r="AC25" s="252">
        <f t="shared" si="1"/>
        <v>0</v>
      </c>
    </row>
    <row r="26" spans="1:29" s="11" customFormat="1" ht="36" hidden="1" customHeight="1" x14ac:dyDescent="0.35">
      <c r="A26" s="4411"/>
      <c r="B26" s="4409"/>
      <c r="C26" s="4409"/>
      <c r="D26" s="4406"/>
      <c r="E26" s="1772"/>
      <c r="F26" s="76"/>
      <c r="G26" s="76"/>
      <c r="H26" s="76"/>
      <c r="I26" s="76"/>
      <c r="J26" s="152"/>
      <c r="K26" s="115"/>
      <c r="L26" s="106"/>
      <c r="M26" s="106"/>
      <c r="N26" s="106"/>
      <c r="O26" s="106"/>
      <c r="P26" s="77"/>
      <c r="Q26" s="77"/>
      <c r="R26" s="77"/>
      <c r="S26" s="77"/>
      <c r="T26" s="77"/>
      <c r="U26" s="171"/>
      <c r="V26" s="77"/>
      <c r="W26" s="77"/>
      <c r="X26" s="77"/>
      <c r="Y26" s="77"/>
      <c r="Z26" s="77"/>
      <c r="AA26" s="77"/>
      <c r="AB26" s="94"/>
      <c r="AC26" s="119">
        <f t="shared" si="1"/>
        <v>0</v>
      </c>
    </row>
    <row r="27" spans="1:29" s="11" customFormat="1" ht="27.75" hidden="1" customHeight="1" x14ac:dyDescent="0.35">
      <c r="A27" s="4411"/>
      <c r="B27" s="4409"/>
      <c r="C27" s="4409"/>
      <c r="D27" s="4406"/>
      <c r="E27" s="1775"/>
      <c r="F27" s="76"/>
      <c r="G27" s="76"/>
      <c r="H27" s="76"/>
      <c r="I27" s="76"/>
      <c r="J27" s="152"/>
      <c r="K27" s="115"/>
      <c r="L27" s="106"/>
      <c r="M27" s="106"/>
      <c r="N27" s="106"/>
      <c r="O27" s="106"/>
      <c r="P27" s="77"/>
      <c r="Q27" s="77"/>
      <c r="R27" s="77"/>
      <c r="S27" s="77"/>
      <c r="T27" s="77"/>
      <c r="U27" s="171"/>
      <c r="V27" s="77"/>
      <c r="W27" s="77"/>
      <c r="X27" s="77"/>
      <c r="Y27" s="77"/>
      <c r="Z27" s="77"/>
      <c r="AA27" s="77"/>
      <c r="AB27" s="94"/>
      <c r="AC27" s="119">
        <f t="shared" si="1"/>
        <v>0</v>
      </c>
    </row>
    <row r="28" spans="1:29" s="11" customFormat="1" ht="27.75" hidden="1" customHeight="1" x14ac:dyDescent="0.35">
      <c r="A28" s="4411"/>
      <c r="B28" s="4409"/>
      <c r="C28" s="4409"/>
      <c r="D28" s="4406"/>
      <c r="E28" s="1313"/>
      <c r="F28" s="76"/>
      <c r="G28" s="76"/>
      <c r="H28" s="76"/>
      <c r="I28" s="76"/>
      <c r="J28" s="152"/>
      <c r="K28" s="1702"/>
      <c r="L28" s="1776"/>
      <c r="M28" s="106"/>
      <c r="N28" s="106"/>
      <c r="O28" s="106"/>
      <c r="P28" s="77"/>
      <c r="Q28" s="77"/>
      <c r="R28" s="77"/>
      <c r="S28" s="77"/>
      <c r="T28" s="77"/>
      <c r="U28" s="1777"/>
      <c r="V28" s="77"/>
      <c r="W28" s="77"/>
      <c r="X28" s="77"/>
      <c r="Y28" s="77"/>
      <c r="Z28" s="77"/>
      <c r="AA28" s="77"/>
      <c r="AB28" s="94"/>
      <c r="AC28" s="119">
        <f t="shared" si="1"/>
        <v>0</v>
      </c>
    </row>
    <row r="29" spans="1:29" s="11" customFormat="1" ht="21" hidden="1" customHeight="1" x14ac:dyDescent="0.35">
      <c r="A29" s="4411"/>
      <c r="B29" s="4409"/>
      <c r="C29" s="4409"/>
      <c r="D29" s="4406"/>
      <c r="E29" s="1313"/>
      <c r="F29" s="76"/>
      <c r="G29" s="76"/>
      <c r="H29" s="76"/>
      <c r="I29" s="76"/>
      <c r="J29" s="152"/>
      <c r="K29" s="1702"/>
      <c r="L29" s="106"/>
      <c r="M29" s="106"/>
      <c r="N29" s="106"/>
      <c r="O29" s="106"/>
      <c r="P29" s="77"/>
      <c r="Q29" s="77"/>
      <c r="R29" s="77"/>
      <c r="S29" s="77"/>
      <c r="T29" s="77"/>
      <c r="U29" s="171"/>
      <c r="V29" s="77"/>
      <c r="W29" s="77"/>
      <c r="X29" s="77"/>
      <c r="Y29" s="77"/>
      <c r="Z29" s="77"/>
      <c r="AA29" s="77"/>
      <c r="AB29" s="94"/>
      <c r="AC29" s="119">
        <f t="shared" si="1"/>
        <v>0</v>
      </c>
    </row>
    <row r="30" spans="1:29" s="11" customFormat="1" ht="19.5" hidden="1" customHeight="1" x14ac:dyDescent="0.35">
      <c r="A30" s="4411"/>
      <c r="B30" s="4409"/>
      <c r="C30" s="4409"/>
      <c r="D30" s="4406"/>
      <c r="E30" s="1313"/>
      <c r="F30" s="76"/>
      <c r="G30" s="76"/>
      <c r="H30" s="76"/>
      <c r="I30" s="76"/>
      <c r="J30" s="152"/>
      <c r="K30" s="1702"/>
      <c r="L30" s="1776"/>
      <c r="M30" s="1776"/>
      <c r="N30" s="1776"/>
      <c r="O30" s="1776"/>
      <c r="P30" s="1778"/>
      <c r="Q30" s="1778"/>
      <c r="R30" s="1778"/>
      <c r="S30" s="1778"/>
      <c r="T30" s="1778"/>
      <c r="U30" s="1777"/>
      <c r="V30" s="77"/>
      <c r="W30" s="77"/>
      <c r="X30" s="77"/>
      <c r="Y30" s="77"/>
      <c r="Z30" s="77"/>
      <c r="AA30" s="77"/>
      <c r="AB30" s="94"/>
      <c r="AC30" s="119">
        <f t="shared" si="1"/>
        <v>0</v>
      </c>
    </row>
    <row r="31" spans="1:29" s="11" customFormat="1" ht="27.75" hidden="1" customHeight="1" x14ac:dyDescent="0.35">
      <c r="A31" s="4411"/>
      <c r="B31" s="4409"/>
      <c r="C31" s="4409"/>
      <c r="D31" s="4406"/>
      <c r="E31" s="1313"/>
      <c r="F31" s="76"/>
      <c r="G31" s="76"/>
      <c r="H31" s="76"/>
      <c r="I31" s="76"/>
      <c r="J31" s="152"/>
      <c r="K31" s="1702"/>
      <c r="L31" s="106"/>
      <c r="M31" s="106"/>
      <c r="N31" s="106"/>
      <c r="O31" s="106"/>
      <c r="P31" s="77"/>
      <c r="Q31" s="77"/>
      <c r="R31" s="77"/>
      <c r="S31" s="77"/>
      <c r="T31" s="77"/>
      <c r="U31" s="171"/>
      <c r="V31" s="77"/>
      <c r="W31" s="77"/>
      <c r="X31" s="77"/>
      <c r="Y31" s="77"/>
      <c r="Z31" s="77"/>
      <c r="AA31" s="77"/>
      <c r="AB31" s="94"/>
      <c r="AC31" s="119">
        <f t="shared" si="1"/>
        <v>0</v>
      </c>
    </row>
    <row r="32" spans="1:29" s="11" customFormat="1" ht="24.75" hidden="1" customHeight="1" x14ac:dyDescent="0.35">
      <c r="A32" s="4411"/>
      <c r="B32" s="4409"/>
      <c r="C32" s="4409"/>
      <c r="D32" s="4406"/>
      <c r="E32" s="1779"/>
      <c r="F32" s="76"/>
      <c r="G32" s="76"/>
      <c r="H32" s="76"/>
      <c r="I32" s="76"/>
      <c r="J32" s="152"/>
      <c r="K32" s="115"/>
      <c r="L32" s="106"/>
      <c r="M32" s="106"/>
      <c r="N32" s="106"/>
      <c r="O32" s="106"/>
      <c r="P32" s="77"/>
      <c r="Q32" s="77"/>
      <c r="R32" s="77"/>
      <c r="S32" s="77"/>
      <c r="T32" s="77"/>
      <c r="U32" s="171"/>
      <c r="V32" s="77"/>
      <c r="W32" s="77"/>
      <c r="X32" s="77"/>
      <c r="Y32" s="77"/>
      <c r="Z32" s="77"/>
      <c r="AA32" s="77"/>
      <c r="AB32" s="94"/>
      <c r="AC32" s="119">
        <f t="shared" si="1"/>
        <v>0</v>
      </c>
    </row>
    <row r="33" spans="1:29" s="11" customFormat="1" ht="15.75" hidden="1" customHeight="1" x14ac:dyDescent="0.35">
      <c r="A33" s="4411"/>
      <c r="B33" s="4409"/>
      <c r="C33" s="4409"/>
      <c r="D33" s="4406"/>
      <c r="E33" s="135"/>
      <c r="F33" s="136"/>
      <c r="G33" s="136"/>
      <c r="H33" s="136"/>
      <c r="I33" s="136"/>
      <c r="J33" s="677"/>
      <c r="K33" s="1774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8"/>
      <c r="AC33" s="252">
        <f t="shared" si="1"/>
        <v>0</v>
      </c>
    </row>
    <row r="34" spans="1:29" s="11" customFormat="1" ht="15.75" hidden="1" customHeight="1" x14ac:dyDescent="0.35">
      <c r="A34" s="4411"/>
      <c r="B34" s="4409"/>
      <c r="C34" s="4409"/>
      <c r="D34" s="4406"/>
      <c r="E34" s="135"/>
      <c r="F34" s="136"/>
      <c r="G34" s="751"/>
      <c r="H34" s="751"/>
      <c r="I34" s="751"/>
      <c r="J34" s="677"/>
      <c r="K34" s="253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258"/>
      <c r="W34" s="137"/>
      <c r="X34" s="137"/>
      <c r="Y34" s="137"/>
      <c r="Z34" s="137"/>
      <c r="AA34" s="137"/>
      <c r="AB34" s="138"/>
      <c r="AC34" s="252">
        <f t="shared" si="1"/>
        <v>0</v>
      </c>
    </row>
    <row r="35" spans="1:29" s="11" customFormat="1" ht="30.6" customHeight="1" thickBot="1" x14ac:dyDescent="0.4">
      <c r="A35" s="4411"/>
      <c r="B35" s="4409"/>
      <c r="C35" s="4409"/>
      <c r="D35" s="4406"/>
      <c r="E35" s="2834" t="s">
        <v>105</v>
      </c>
      <c r="F35" s="457" t="s">
        <v>6</v>
      </c>
      <c r="G35" s="1725" t="s">
        <v>82</v>
      </c>
      <c r="H35" s="457" t="s">
        <v>82</v>
      </c>
      <c r="I35" s="1726">
        <v>1</v>
      </c>
      <c r="J35" s="1727">
        <v>8</v>
      </c>
      <c r="K35" s="1735">
        <v>3</v>
      </c>
      <c r="L35" s="1735">
        <v>2</v>
      </c>
      <c r="M35" s="1735"/>
      <c r="N35" s="1735"/>
      <c r="O35" s="1735"/>
      <c r="P35" s="1735" t="s">
        <v>63</v>
      </c>
      <c r="Q35" s="1735"/>
      <c r="R35" s="1735"/>
      <c r="S35" s="1735"/>
      <c r="T35" s="1735"/>
      <c r="U35" s="1735">
        <v>1</v>
      </c>
      <c r="V35" s="146"/>
      <c r="W35" s="77"/>
      <c r="X35" s="77"/>
      <c r="Y35" s="77"/>
      <c r="Z35" s="77"/>
      <c r="AA35" s="77"/>
      <c r="AB35" s="94"/>
      <c r="AC35" s="1899">
        <f t="shared" si="1"/>
        <v>6</v>
      </c>
    </row>
    <row r="36" spans="1:29" s="11" customFormat="1" ht="19.5" hidden="1" customHeight="1" x14ac:dyDescent="0.35">
      <c r="A36" s="4411"/>
      <c r="B36" s="4409"/>
      <c r="C36" s="4409"/>
      <c r="D36" s="4406"/>
      <c r="E36" s="1731"/>
      <c r="F36" s="1737"/>
      <c r="G36" s="1737"/>
      <c r="H36" s="1737"/>
      <c r="I36" s="1737"/>
      <c r="J36" s="1737"/>
      <c r="K36" s="1735"/>
      <c r="L36" s="1735"/>
      <c r="M36" s="1735"/>
      <c r="N36" s="1735"/>
      <c r="O36" s="1735"/>
      <c r="P36" s="1735"/>
      <c r="Q36" s="1735"/>
      <c r="R36" s="1735"/>
      <c r="S36" s="1735"/>
      <c r="T36" s="1735"/>
      <c r="U36" s="1735"/>
      <c r="V36" s="110"/>
      <c r="W36" s="77"/>
      <c r="X36" s="77"/>
      <c r="Y36" s="77"/>
      <c r="Z36" s="77"/>
      <c r="AA36" s="77"/>
      <c r="AB36" s="94"/>
      <c r="AC36" s="1899">
        <f t="shared" si="1"/>
        <v>0</v>
      </c>
    </row>
    <row r="37" spans="1:29" s="11" customFormat="1" ht="27" hidden="1" customHeight="1" thickBot="1" x14ac:dyDescent="0.45">
      <c r="A37" s="4411"/>
      <c r="B37" s="4409"/>
      <c r="C37" s="4409"/>
      <c r="D37" s="4406"/>
      <c r="E37" s="2791"/>
      <c r="F37" s="404"/>
      <c r="G37" s="405"/>
      <c r="H37" s="457"/>
      <c r="I37" s="996"/>
      <c r="J37" s="470"/>
      <c r="K37" s="112"/>
      <c r="L37" s="112"/>
      <c r="M37" s="113"/>
      <c r="N37" s="113"/>
      <c r="O37" s="113"/>
      <c r="P37" s="113"/>
      <c r="Q37" s="113"/>
      <c r="R37" s="1747"/>
      <c r="S37" s="1747"/>
      <c r="T37" s="1747"/>
      <c r="U37" s="1748"/>
      <c r="V37" s="1748"/>
      <c r="W37" s="1756"/>
      <c r="X37" s="1756"/>
      <c r="Y37" s="1756"/>
      <c r="Z37" s="1756"/>
      <c r="AA37" s="1756"/>
      <c r="AB37" s="1757"/>
      <c r="AC37" s="252">
        <f t="shared" si="1"/>
        <v>0</v>
      </c>
    </row>
    <row r="38" spans="1:29" s="11" customFormat="1" ht="19.149999999999999" hidden="1" customHeight="1" x14ac:dyDescent="0.4">
      <c r="A38" s="4411"/>
      <c r="B38" s="4409"/>
      <c r="C38" s="4409"/>
      <c r="D38" s="4406"/>
      <c r="E38" s="1731"/>
      <c r="F38" s="404"/>
      <c r="G38" s="405"/>
      <c r="H38" s="457"/>
      <c r="I38" s="996"/>
      <c r="J38" s="470"/>
      <c r="K38" s="2792"/>
      <c r="L38" s="2793"/>
      <c r="M38" s="1216"/>
      <c r="N38" s="1216"/>
      <c r="O38" s="1216"/>
      <c r="P38" s="1216"/>
      <c r="Q38" s="1216"/>
      <c r="R38" s="2505"/>
      <c r="S38" s="2505"/>
      <c r="T38" s="2505"/>
      <c r="U38" s="2506"/>
      <c r="V38" s="2506"/>
      <c r="W38" s="2794"/>
      <c r="X38" s="2794"/>
      <c r="Y38" s="2794"/>
      <c r="Z38" s="2794"/>
      <c r="AA38" s="2794"/>
      <c r="AB38" s="2795"/>
      <c r="AC38" s="252">
        <f t="shared" si="1"/>
        <v>0</v>
      </c>
    </row>
    <row r="39" spans="1:29" s="11" customFormat="1" ht="16.149999999999999" hidden="1" customHeight="1" x14ac:dyDescent="0.4">
      <c r="A39" s="4411"/>
      <c r="B39" s="4409"/>
      <c r="C39" s="4409"/>
      <c r="D39" s="4406"/>
      <c r="E39" s="1731"/>
      <c r="F39" s="1737"/>
      <c r="G39" s="1737"/>
      <c r="H39" s="1737"/>
      <c r="I39" s="1737"/>
      <c r="J39" s="1737"/>
      <c r="K39" s="2796"/>
      <c r="L39" s="2797"/>
      <c r="M39" s="2797"/>
      <c r="N39" s="2797"/>
      <c r="O39" s="2797"/>
      <c r="P39" s="2798"/>
      <c r="Q39" s="2799"/>
      <c r="R39" s="137"/>
      <c r="S39" s="137"/>
      <c r="T39" s="137"/>
      <c r="U39" s="137"/>
      <c r="V39" s="137"/>
      <c r="W39" s="137"/>
      <c r="X39" s="137"/>
      <c r="Y39" s="137"/>
      <c r="Z39" s="137"/>
      <c r="AA39" s="137"/>
      <c r="AB39" s="138"/>
      <c r="AC39" s="252">
        <f t="shared" si="1"/>
        <v>0</v>
      </c>
    </row>
    <row r="40" spans="1:29" s="11" customFormat="1" ht="15" hidden="1" customHeight="1" x14ac:dyDescent="0.35">
      <c r="A40" s="4411"/>
      <c r="B40" s="4409"/>
      <c r="C40" s="4409"/>
      <c r="D40" s="4406"/>
      <c r="E40" s="1680"/>
      <c r="F40" s="76"/>
      <c r="G40" s="76"/>
      <c r="H40" s="76"/>
      <c r="I40" s="76"/>
      <c r="J40" s="144"/>
      <c r="K40" s="1681"/>
      <c r="L40" s="110"/>
      <c r="M40" s="111"/>
      <c r="N40" s="111"/>
      <c r="O40" s="111"/>
      <c r="P40" s="111"/>
      <c r="Q40" s="111"/>
      <c r="R40" s="172"/>
      <c r="S40" s="172"/>
      <c r="T40" s="172"/>
      <c r="U40" s="173"/>
      <c r="V40" s="173"/>
      <c r="W40" s="137"/>
      <c r="X40" s="137"/>
      <c r="Y40" s="137"/>
      <c r="Z40" s="137"/>
      <c r="AA40" s="137"/>
      <c r="AB40" s="138"/>
      <c r="AC40" s="252">
        <f t="shared" si="1"/>
        <v>0</v>
      </c>
    </row>
    <row r="41" spans="1:29" s="11" customFormat="1" ht="15" hidden="1" customHeight="1" thickBot="1" x14ac:dyDescent="0.4">
      <c r="A41" s="4411"/>
      <c r="B41" s="4409"/>
      <c r="C41" s="4409"/>
      <c r="D41" s="4406"/>
      <c r="E41" s="2222"/>
      <c r="F41" s="76"/>
      <c r="G41" s="76"/>
      <c r="H41" s="76"/>
      <c r="I41" s="76"/>
      <c r="J41" s="144"/>
      <c r="K41" s="283"/>
      <c r="L41" s="173"/>
      <c r="M41" s="172"/>
      <c r="N41" s="173"/>
      <c r="O41" s="173"/>
      <c r="P41" s="172"/>
      <c r="Q41" s="172"/>
      <c r="R41" s="172"/>
      <c r="S41" s="172"/>
      <c r="T41" s="172"/>
      <c r="U41" s="173"/>
      <c r="V41" s="173"/>
      <c r="W41" s="137"/>
      <c r="X41" s="137"/>
      <c r="Y41" s="137"/>
      <c r="Z41" s="137"/>
      <c r="AA41" s="137"/>
      <c r="AB41" s="138"/>
      <c r="AC41" s="252">
        <f t="shared" si="1"/>
        <v>0</v>
      </c>
    </row>
    <row r="42" spans="1:29" s="11" customFormat="1" ht="15" hidden="1" customHeight="1" thickBot="1" x14ac:dyDescent="0.45">
      <c r="A42" s="4411"/>
      <c r="B42" s="4409"/>
      <c r="C42" s="4409"/>
      <c r="D42" s="4406"/>
      <c r="E42" s="2800"/>
      <c r="F42" s="2801"/>
      <c r="G42" s="2801"/>
      <c r="H42" s="2801"/>
      <c r="I42" s="2801"/>
      <c r="J42" s="2802"/>
      <c r="K42" s="2803"/>
      <c r="L42" s="2804"/>
      <c r="M42" s="2805"/>
      <c r="N42" s="2805"/>
      <c r="O42" s="2805"/>
      <c r="P42" s="2805"/>
      <c r="Q42" s="2805"/>
      <c r="R42" s="2805"/>
      <c r="S42" s="2805"/>
      <c r="T42" s="2805"/>
      <c r="U42" s="2804"/>
      <c r="V42" s="2805"/>
      <c r="W42" s="181"/>
      <c r="X42" s="181"/>
      <c r="Y42" s="181"/>
      <c r="Z42" s="181"/>
      <c r="AA42" s="181"/>
      <c r="AB42" s="182"/>
      <c r="AC42" s="257">
        <f t="shared" si="1"/>
        <v>0</v>
      </c>
    </row>
    <row r="43" spans="1:29" s="11" customFormat="1" ht="13.5" customHeight="1" thickBot="1" x14ac:dyDescent="0.4">
      <c r="A43" s="4411"/>
      <c r="B43" s="4409"/>
      <c r="C43" s="4409"/>
      <c r="D43" s="4407"/>
      <c r="E43" s="2806" t="s">
        <v>34</v>
      </c>
      <c r="F43" s="216"/>
      <c r="G43" s="217"/>
      <c r="H43" s="217"/>
      <c r="I43" s="217"/>
      <c r="J43" s="218"/>
      <c r="K43" s="2843">
        <f t="shared" ref="K43:AB43" si="3">SUM(K18:K42)</f>
        <v>3</v>
      </c>
      <c r="L43" s="2843">
        <f t="shared" si="3"/>
        <v>2</v>
      </c>
      <c r="M43" s="2843">
        <f t="shared" si="3"/>
        <v>0</v>
      </c>
      <c r="N43" s="2843">
        <f t="shared" si="3"/>
        <v>0</v>
      </c>
      <c r="O43" s="2843">
        <f t="shared" si="3"/>
        <v>0</v>
      </c>
      <c r="P43" s="2843">
        <f t="shared" si="3"/>
        <v>0</v>
      </c>
      <c r="Q43" s="2843">
        <f t="shared" si="3"/>
        <v>0</v>
      </c>
      <c r="R43" s="2843">
        <f t="shared" si="3"/>
        <v>0</v>
      </c>
      <c r="S43" s="2843">
        <f t="shared" si="3"/>
        <v>0</v>
      </c>
      <c r="T43" s="2843">
        <f t="shared" si="3"/>
        <v>0</v>
      </c>
      <c r="U43" s="2843">
        <f t="shared" si="3"/>
        <v>1</v>
      </c>
      <c r="V43" s="2843">
        <f t="shared" si="3"/>
        <v>0</v>
      </c>
      <c r="W43" s="2843">
        <f t="shared" si="3"/>
        <v>0</v>
      </c>
      <c r="X43" s="2843">
        <f t="shared" si="3"/>
        <v>0</v>
      </c>
      <c r="Y43" s="2843">
        <f t="shared" si="3"/>
        <v>0</v>
      </c>
      <c r="Z43" s="2843">
        <f t="shared" si="3"/>
        <v>0</v>
      </c>
      <c r="AA43" s="2843">
        <f t="shared" si="3"/>
        <v>0</v>
      </c>
      <c r="AB43" s="2844">
        <f t="shared" si="3"/>
        <v>0</v>
      </c>
      <c r="AC43" s="210">
        <f t="shared" si="1"/>
        <v>6</v>
      </c>
    </row>
    <row r="44" spans="1:29" s="170" customFormat="1" ht="13.5" hidden="1" customHeight="1" x14ac:dyDescent="0.4">
      <c r="A44" s="4411"/>
      <c r="B44" s="4409"/>
      <c r="C44" s="4409"/>
      <c r="D44" s="4406"/>
      <c r="E44" s="2808"/>
      <c r="F44" s="177"/>
      <c r="G44" s="177"/>
      <c r="H44" s="2809"/>
      <c r="I44" s="2809"/>
      <c r="J44" s="2810"/>
      <c r="K44" s="2046"/>
      <c r="L44" s="165"/>
      <c r="M44" s="199"/>
      <c r="N44" s="165"/>
      <c r="O44" s="165"/>
      <c r="P44" s="199"/>
      <c r="Q44" s="199"/>
      <c r="R44" s="199"/>
      <c r="S44" s="199"/>
      <c r="T44" s="199"/>
      <c r="U44" s="165"/>
      <c r="V44" s="178"/>
      <c r="W44" s="178"/>
      <c r="X44" s="178"/>
      <c r="Y44" s="178"/>
      <c r="Z44" s="178"/>
      <c r="AA44" s="178"/>
      <c r="AB44" s="2811"/>
      <c r="AC44" s="2812">
        <f t="shared" si="1"/>
        <v>0</v>
      </c>
    </row>
    <row r="45" spans="1:29" s="170" customFormat="1" ht="14.25" hidden="1" customHeight="1" x14ac:dyDescent="0.4">
      <c r="A45" s="4411"/>
      <c r="B45" s="4409"/>
      <c r="C45" s="4409"/>
      <c r="D45" s="4406"/>
      <c r="E45" s="2813"/>
      <c r="F45" s="751"/>
      <c r="G45" s="751"/>
      <c r="H45" s="1766"/>
      <c r="I45" s="1766"/>
      <c r="J45" s="2814"/>
      <c r="K45" s="283"/>
      <c r="L45" s="173"/>
      <c r="M45" s="172"/>
      <c r="N45" s="173"/>
      <c r="O45" s="173"/>
      <c r="P45" s="172"/>
      <c r="Q45" s="172"/>
      <c r="R45" s="172"/>
      <c r="S45" s="172"/>
      <c r="T45" s="172"/>
      <c r="U45" s="173"/>
      <c r="V45" s="137"/>
      <c r="W45" s="137"/>
      <c r="X45" s="137"/>
      <c r="Y45" s="137"/>
      <c r="Z45" s="137"/>
      <c r="AA45" s="137"/>
      <c r="AB45" s="2815"/>
      <c r="AC45" s="2816">
        <f t="shared" si="1"/>
        <v>0</v>
      </c>
    </row>
    <row r="46" spans="1:29" s="170" customFormat="1" ht="17.25" hidden="1" customHeight="1" thickBot="1" x14ac:dyDescent="0.45">
      <c r="A46" s="4411"/>
      <c r="B46" s="4409"/>
      <c r="C46" s="4409"/>
      <c r="D46" s="4406"/>
      <c r="E46" s="2813"/>
      <c r="F46" s="2817"/>
      <c r="G46" s="2817"/>
      <c r="H46" s="2818"/>
      <c r="I46" s="2818"/>
      <c r="J46" s="2819"/>
      <c r="K46" s="2820"/>
      <c r="L46" s="2821"/>
      <c r="M46" s="2821"/>
      <c r="N46" s="2821"/>
      <c r="O46" s="2821"/>
      <c r="P46" s="2821"/>
      <c r="Q46" s="2821"/>
      <c r="R46" s="2822"/>
      <c r="S46" s="2822"/>
      <c r="T46" s="2822"/>
      <c r="U46" s="2822"/>
      <c r="V46" s="1710"/>
      <c r="W46" s="1710"/>
      <c r="X46" s="1710"/>
      <c r="Y46" s="1710"/>
      <c r="Z46" s="1710"/>
      <c r="AA46" s="1710"/>
      <c r="AB46" s="2823"/>
      <c r="AC46" s="2816">
        <f>SUM(K46:AB46)</f>
        <v>0</v>
      </c>
    </row>
    <row r="47" spans="1:29" s="11" customFormat="1" ht="13.5" hidden="1" customHeight="1" thickBot="1" x14ac:dyDescent="0.4">
      <c r="A47" s="4411"/>
      <c r="B47" s="4409"/>
      <c r="C47" s="4409"/>
      <c r="D47" s="4406"/>
      <c r="E47" s="250"/>
      <c r="F47" s="180"/>
      <c r="G47" s="180"/>
      <c r="H47" s="180"/>
      <c r="I47" s="180"/>
      <c r="J47" s="239"/>
      <c r="K47" s="2824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  <c r="AA47" s="212"/>
      <c r="AB47" s="2209"/>
      <c r="AC47" s="2825">
        <f>SUM(K47:AB47)</f>
        <v>0</v>
      </c>
    </row>
    <row r="48" spans="1:29" s="11" customFormat="1" ht="13.5" hidden="1" customHeight="1" thickBot="1" x14ac:dyDescent="0.4">
      <c r="A48" s="4411"/>
      <c r="B48" s="4409"/>
      <c r="C48" s="4409"/>
      <c r="D48" s="4407"/>
      <c r="E48" s="215" t="s">
        <v>35</v>
      </c>
      <c r="F48" s="216"/>
      <c r="G48" s="217"/>
      <c r="H48" s="217"/>
      <c r="I48" s="217"/>
      <c r="J48" s="218"/>
      <c r="K48" s="204">
        <f>SUM(K44:K47)</f>
        <v>0</v>
      </c>
      <c r="L48" s="204">
        <f t="shared" ref="L48:AB48" si="4">SUM(L44:L47)</f>
        <v>0</v>
      </c>
      <c r="M48" s="204">
        <f t="shared" si="4"/>
        <v>0</v>
      </c>
      <c r="N48" s="204">
        <f t="shared" si="4"/>
        <v>0</v>
      </c>
      <c r="O48" s="204">
        <f t="shared" si="4"/>
        <v>0</v>
      </c>
      <c r="P48" s="204">
        <f t="shared" si="4"/>
        <v>0</v>
      </c>
      <c r="Q48" s="204">
        <f t="shared" si="4"/>
        <v>0</v>
      </c>
      <c r="R48" s="204">
        <f t="shared" si="4"/>
        <v>0</v>
      </c>
      <c r="S48" s="204">
        <f t="shared" si="4"/>
        <v>0</v>
      </c>
      <c r="T48" s="204">
        <f t="shared" si="4"/>
        <v>0</v>
      </c>
      <c r="U48" s="204">
        <f t="shared" si="4"/>
        <v>0</v>
      </c>
      <c r="V48" s="204">
        <f t="shared" si="4"/>
        <v>0</v>
      </c>
      <c r="W48" s="204">
        <f t="shared" si="4"/>
        <v>0</v>
      </c>
      <c r="X48" s="204">
        <f t="shared" si="4"/>
        <v>0</v>
      </c>
      <c r="Y48" s="204">
        <f t="shared" si="4"/>
        <v>0</v>
      </c>
      <c r="Z48" s="204">
        <f t="shared" si="4"/>
        <v>0</v>
      </c>
      <c r="AA48" s="204">
        <f t="shared" si="4"/>
        <v>0</v>
      </c>
      <c r="AB48" s="231">
        <f t="shared" si="4"/>
        <v>0</v>
      </c>
      <c r="AC48" s="210">
        <f>SUM(K48:AB48)</f>
        <v>0</v>
      </c>
    </row>
    <row r="49" spans="1:29" s="11" customFormat="1" ht="13.5" customHeight="1" thickBot="1" x14ac:dyDescent="0.4">
      <c r="A49" s="4411"/>
      <c r="B49" s="4409"/>
      <c r="C49" s="4409"/>
      <c r="D49" s="4407"/>
      <c r="E49" s="2826" t="s">
        <v>92</v>
      </c>
      <c r="F49" s="2827"/>
      <c r="G49" s="217"/>
      <c r="H49" s="217"/>
      <c r="I49" s="217"/>
      <c r="J49" s="218"/>
      <c r="K49" s="2828">
        <f t="shared" ref="K49:AB49" si="5">K17+K43+K48</f>
        <v>19</v>
      </c>
      <c r="L49" s="2829">
        <f t="shared" si="5"/>
        <v>16</v>
      </c>
      <c r="M49" s="2829">
        <f t="shared" si="5"/>
        <v>0</v>
      </c>
      <c r="N49" s="2829">
        <f t="shared" si="5"/>
        <v>9</v>
      </c>
      <c r="O49" s="2829">
        <f t="shared" si="5"/>
        <v>2</v>
      </c>
      <c r="P49" s="2829">
        <f t="shared" si="5"/>
        <v>0</v>
      </c>
      <c r="Q49" s="2829">
        <f t="shared" si="5"/>
        <v>21</v>
      </c>
      <c r="R49" s="2829">
        <f t="shared" si="5"/>
        <v>0</v>
      </c>
      <c r="S49" s="2829">
        <f t="shared" si="5"/>
        <v>6</v>
      </c>
      <c r="T49" s="2829">
        <f t="shared" si="5"/>
        <v>0</v>
      </c>
      <c r="U49" s="2829">
        <f t="shared" si="5"/>
        <v>3</v>
      </c>
      <c r="V49" s="2829">
        <f t="shared" si="5"/>
        <v>0</v>
      </c>
      <c r="W49" s="2829">
        <f t="shared" si="5"/>
        <v>0</v>
      </c>
      <c r="X49" s="2829">
        <f t="shared" si="5"/>
        <v>0</v>
      </c>
      <c r="Y49" s="2829">
        <f t="shared" si="5"/>
        <v>0</v>
      </c>
      <c r="Z49" s="2829">
        <f t="shared" si="5"/>
        <v>0</v>
      </c>
      <c r="AA49" s="2829">
        <f t="shared" si="5"/>
        <v>0</v>
      </c>
      <c r="AB49" s="2830">
        <f t="shared" si="5"/>
        <v>0</v>
      </c>
      <c r="AC49" s="2831">
        <f>SUM(K49:AB49)</f>
        <v>76</v>
      </c>
    </row>
    <row r="50" spans="1:29" s="11" customFormat="1" ht="27" customHeight="1" thickBot="1" x14ac:dyDescent="0.4">
      <c r="A50" s="4412" t="s">
        <v>4</v>
      </c>
      <c r="B50" s="4413"/>
      <c r="C50" s="4413"/>
      <c r="D50" s="4413"/>
      <c r="E50" s="4413"/>
      <c r="F50" s="4413"/>
      <c r="G50" s="4413"/>
      <c r="H50" s="4413"/>
      <c r="I50" s="4413"/>
      <c r="J50" s="4413"/>
      <c r="K50" s="4413"/>
      <c r="L50" s="4413"/>
      <c r="M50" s="4413"/>
      <c r="N50" s="4413"/>
      <c r="O50" s="4413"/>
      <c r="P50" s="4413"/>
      <c r="Q50" s="4413"/>
      <c r="R50" s="4413"/>
      <c r="S50" s="4413"/>
      <c r="T50" s="4413"/>
      <c r="U50" s="4413"/>
      <c r="V50" s="4413"/>
      <c r="W50" s="4413"/>
      <c r="X50" s="4413"/>
      <c r="Y50" s="4413"/>
      <c r="Z50" s="4413"/>
      <c r="AA50" s="4413"/>
      <c r="AB50" s="4413"/>
      <c r="AC50" s="4414"/>
    </row>
    <row r="51" spans="1:29" s="11" customFormat="1" ht="12" hidden="1" customHeight="1" thickBot="1" x14ac:dyDescent="0.4">
      <c r="A51" s="4410">
        <v>17</v>
      </c>
      <c r="B51" s="4424" t="s">
        <v>85</v>
      </c>
      <c r="C51" s="4427" t="s">
        <v>398</v>
      </c>
      <c r="D51" s="4418">
        <v>0.5</v>
      </c>
      <c r="E51" s="2064"/>
      <c r="F51" s="18"/>
      <c r="G51" s="18"/>
      <c r="H51" s="18"/>
      <c r="I51" s="18"/>
      <c r="J51" s="2065"/>
      <c r="K51" s="2832"/>
      <c r="L51" s="911"/>
      <c r="M51" s="1813"/>
      <c r="N51" s="1813"/>
      <c r="O51" s="1813"/>
      <c r="P51" s="911"/>
      <c r="Q51" s="1813"/>
      <c r="R51" s="1813"/>
      <c r="S51" s="1813"/>
      <c r="T51" s="146"/>
      <c r="U51" s="145"/>
      <c r="V51" s="2133"/>
      <c r="W51" s="146"/>
      <c r="X51" s="77"/>
      <c r="Y51" s="77"/>
      <c r="Z51" s="77"/>
      <c r="AA51" s="77"/>
      <c r="AB51" s="94"/>
      <c r="AC51" s="174">
        <f t="shared" ref="AC51:AC83" si="6">SUM(K51:AB51)</f>
        <v>0</v>
      </c>
    </row>
    <row r="52" spans="1:29" s="11" customFormat="1" ht="12" hidden="1" customHeight="1" thickBot="1" x14ac:dyDescent="0.4">
      <c r="A52" s="4411"/>
      <c r="B52" s="4426"/>
      <c r="C52" s="4416"/>
      <c r="D52" s="4419"/>
      <c r="E52" s="2754"/>
      <c r="F52" s="1737"/>
      <c r="G52" s="1737"/>
      <c r="H52" s="1737"/>
      <c r="I52" s="1737"/>
      <c r="J52" s="2756"/>
      <c r="K52" s="3803"/>
      <c r="L52" s="3804"/>
      <c r="M52" s="3805"/>
      <c r="N52" s="3805"/>
      <c r="O52" s="3805"/>
      <c r="P52" s="3804"/>
      <c r="Q52" s="3805"/>
      <c r="R52" s="3805"/>
      <c r="S52" s="3805"/>
      <c r="T52" s="945"/>
      <c r="U52" s="830"/>
      <c r="V52" s="832"/>
      <c r="W52" s="945"/>
      <c r="X52" s="93"/>
      <c r="Y52" s="93"/>
      <c r="Z52" s="93"/>
      <c r="AA52" s="93"/>
      <c r="AB52" s="3067"/>
      <c r="AC52" s="174"/>
    </row>
    <row r="53" spans="1:29" s="11" customFormat="1" ht="1.9" customHeight="1" thickBot="1" x14ac:dyDescent="0.4">
      <c r="A53" s="4411"/>
      <c r="B53" s="4409"/>
      <c r="C53" s="4416"/>
      <c r="D53" s="4419"/>
      <c r="E53" s="3806"/>
      <c r="F53" s="177"/>
      <c r="G53" s="177"/>
      <c r="H53" s="177"/>
      <c r="I53" s="177"/>
      <c r="J53" s="220"/>
      <c r="K53" s="2046"/>
      <c r="L53" s="165"/>
      <c r="M53" s="199"/>
      <c r="N53" s="165"/>
      <c r="O53" s="165"/>
      <c r="P53" s="199"/>
      <c r="Q53" s="199"/>
      <c r="R53" s="199"/>
      <c r="S53" s="199"/>
      <c r="T53" s="199"/>
      <c r="U53" s="165"/>
      <c r="V53" s="2187"/>
      <c r="W53" s="234"/>
      <c r="X53" s="234"/>
      <c r="Y53" s="234"/>
      <c r="Z53" s="234"/>
      <c r="AA53" s="234"/>
      <c r="AB53" s="179"/>
      <c r="AC53" s="174">
        <f t="shared" si="6"/>
        <v>0</v>
      </c>
    </row>
    <row r="54" spans="1:29" s="11" customFormat="1" ht="27" customHeight="1" thickBot="1" x14ac:dyDescent="0.4">
      <c r="A54" s="4411"/>
      <c r="B54" s="4409"/>
      <c r="C54" s="4416"/>
      <c r="D54" s="4419"/>
      <c r="E54" s="3645" t="s">
        <v>421</v>
      </c>
      <c r="F54" s="758" t="s">
        <v>112</v>
      </c>
      <c r="G54" s="758" t="s">
        <v>127</v>
      </c>
      <c r="H54" s="758"/>
      <c r="I54" s="758" t="s">
        <v>332</v>
      </c>
      <c r="J54" s="1897">
        <v>33</v>
      </c>
      <c r="K54" s="3667">
        <v>36</v>
      </c>
      <c r="L54" s="1091"/>
      <c r="M54" s="679"/>
      <c r="N54" s="679"/>
      <c r="O54" s="679"/>
      <c r="P54" s="1091"/>
      <c r="Q54" s="679"/>
      <c r="R54" s="679"/>
      <c r="S54" s="679"/>
      <c r="T54" s="679"/>
      <c r="U54" s="1091">
        <v>1</v>
      </c>
      <c r="V54" s="173"/>
      <c r="W54" s="237"/>
      <c r="X54" s="237"/>
      <c r="Y54" s="237"/>
      <c r="Z54" s="237"/>
      <c r="AA54" s="237"/>
      <c r="AB54" s="138"/>
      <c r="AC54" s="174">
        <f t="shared" si="6"/>
        <v>37</v>
      </c>
    </row>
    <row r="55" spans="1:29" s="11" customFormat="1" ht="28.15" customHeight="1" thickBot="1" x14ac:dyDescent="0.4">
      <c r="A55" s="4411"/>
      <c r="B55" s="4409"/>
      <c r="C55" s="4416"/>
      <c r="D55" s="4419"/>
      <c r="E55" s="3645" t="s">
        <v>422</v>
      </c>
      <c r="F55" s="758" t="s">
        <v>112</v>
      </c>
      <c r="G55" s="758" t="s">
        <v>127</v>
      </c>
      <c r="H55" s="758"/>
      <c r="I55" s="758" t="s">
        <v>332</v>
      </c>
      <c r="J55" s="1897">
        <v>14</v>
      </c>
      <c r="K55" s="3667">
        <v>36</v>
      </c>
      <c r="L55" s="1091"/>
      <c r="M55" s="679"/>
      <c r="N55" s="679"/>
      <c r="O55" s="679"/>
      <c r="P55" s="1091"/>
      <c r="Q55" s="679"/>
      <c r="R55" s="679"/>
      <c r="S55" s="679"/>
      <c r="T55" s="679"/>
      <c r="U55" s="1091">
        <v>1</v>
      </c>
      <c r="V55" s="1845"/>
      <c r="W55" s="1845"/>
      <c r="X55" s="237"/>
      <c r="Y55" s="237"/>
      <c r="Z55" s="237"/>
      <c r="AA55" s="237"/>
      <c r="AB55" s="138"/>
      <c r="AC55" s="174">
        <f t="shared" si="6"/>
        <v>37</v>
      </c>
    </row>
    <row r="56" spans="1:29" s="11" customFormat="1" ht="16.149999999999999" customHeight="1" thickBot="1" x14ac:dyDescent="0.5">
      <c r="A56" s="4411"/>
      <c r="B56" s="4409"/>
      <c r="C56" s="4416"/>
      <c r="D56" s="4419"/>
      <c r="E56" s="1950" t="s">
        <v>81</v>
      </c>
      <c r="F56" s="398" t="s">
        <v>5</v>
      </c>
      <c r="G56" s="403" t="s">
        <v>110</v>
      </c>
      <c r="H56" s="398" t="s">
        <v>70</v>
      </c>
      <c r="I56" s="398">
        <v>2</v>
      </c>
      <c r="J56" s="641">
        <v>5</v>
      </c>
      <c r="K56" s="1977"/>
      <c r="L56" s="1845"/>
      <c r="M56" s="1845"/>
      <c r="N56" s="1845"/>
      <c r="O56" s="1845"/>
      <c r="P56" s="1845"/>
      <c r="Q56" s="1845"/>
      <c r="R56" s="1845"/>
      <c r="S56" s="1845"/>
      <c r="T56" s="1845"/>
      <c r="U56" s="1845"/>
      <c r="V56" s="1845"/>
      <c r="W56" s="1845">
        <v>15</v>
      </c>
      <c r="X56" s="237"/>
      <c r="Y56" s="237"/>
      <c r="Z56" s="237"/>
      <c r="AA56" s="237"/>
      <c r="AB56" s="138"/>
      <c r="AC56" s="174">
        <f t="shared" si="6"/>
        <v>15</v>
      </c>
    </row>
    <row r="57" spans="1:29" s="11" customFormat="1" ht="16.899999999999999" customHeight="1" thickBot="1" x14ac:dyDescent="0.4">
      <c r="A57" s="4411"/>
      <c r="B57" s="4409"/>
      <c r="C57" s="4416"/>
      <c r="D57" s="4419"/>
      <c r="E57" s="1680" t="s">
        <v>103</v>
      </c>
      <c r="F57" s="76" t="s">
        <v>5</v>
      </c>
      <c r="G57" s="76" t="s">
        <v>110</v>
      </c>
      <c r="H57" s="76" t="s">
        <v>70</v>
      </c>
      <c r="I57" s="1983">
        <v>4</v>
      </c>
      <c r="J57" s="1984">
        <v>1</v>
      </c>
      <c r="K57" s="1280"/>
      <c r="L57" s="795"/>
      <c r="M57" s="795"/>
      <c r="N57" s="795"/>
      <c r="O57" s="795"/>
      <c r="P57" s="795"/>
      <c r="Q57" s="795">
        <v>3</v>
      </c>
      <c r="R57" s="316"/>
      <c r="S57" s="316"/>
      <c r="T57" s="235"/>
      <c r="U57" s="236"/>
      <c r="V57" s="236"/>
      <c r="W57" s="237"/>
      <c r="X57" s="237"/>
      <c r="Y57" s="237"/>
      <c r="Z57" s="237"/>
      <c r="AA57" s="237"/>
      <c r="AB57" s="138"/>
      <c r="AC57" s="174">
        <f t="shared" si="6"/>
        <v>3</v>
      </c>
    </row>
    <row r="58" spans="1:29" s="11" customFormat="1" ht="16.149999999999999" customHeight="1" thickBot="1" x14ac:dyDescent="0.5">
      <c r="A58" s="4411"/>
      <c r="B58" s="4409"/>
      <c r="C58" s="4416"/>
      <c r="D58" s="4419"/>
      <c r="E58" s="1659" t="s">
        <v>115</v>
      </c>
      <c r="F58" s="1090" t="s">
        <v>5</v>
      </c>
      <c r="G58" s="405" t="s">
        <v>110</v>
      </c>
      <c r="H58" s="953" t="s">
        <v>70</v>
      </c>
      <c r="I58" s="949">
        <v>4</v>
      </c>
      <c r="J58" s="1985">
        <v>1</v>
      </c>
      <c r="K58" s="1280"/>
      <c r="L58" s="795"/>
      <c r="M58" s="795"/>
      <c r="N58" s="795"/>
      <c r="O58" s="795"/>
      <c r="P58" s="795"/>
      <c r="Q58" s="795"/>
      <c r="R58" s="316"/>
      <c r="S58" s="316">
        <v>2</v>
      </c>
      <c r="T58" s="1092"/>
      <c r="U58" s="761"/>
      <c r="V58" s="911"/>
      <c r="W58" s="2116"/>
      <c r="X58" s="2116"/>
      <c r="Y58" s="2116"/>
      <c r="Z58" s="2116"/>
      <c r="AA58" s="2116"/>
      <c r="AB58" s="1815"/>
      <c r="AC58" s="174">
        <f t="shared" si="6"/>
        <v>2</v>
      </c>
    </row>
    <row r="59" spans="1:29" s="11" customFormat="1" ht="17.25" hidden="1" customHeight="1" thickBot="1" x14ac:dyDescent="0.45">
      <c r="A59" s="4411"/>
      <c r="B59" s="4409"/>
      <c r="C59" s="4416"/>
      <c r="D59" s="4419"/>
      <c r="E59" s="3807"/>
      <c r="F59" s="2118"/>
      <c r="G59" s="2118"/>
      <c r="H59" s="2118"/>
      <c r="I59" s="2118"/>
      <c r="J59" s="2119"/>
      <c r="K59" s="2120"/>
      <c r="L59" s="2121"/>
      <c r="M59" s="2122"/>
      <c r="N59" s="2121"/>
      <c r="O59" s="2121"/>
      <c r="P59" s="2122"/>
      <c r="Q59" s="2122"/>
      <c r="R59" s="2122"/>
      <c r="S59" s="2122"/>
      <c r="T59" s="2122"/>
      <c r="U59" s="2121"/>
      <c r="V59" s="2123"/>
      <c r="W59" s="2124"/>
      <c r="X59" s="2124"/>
      <c r="Y59" s="2124"/>
      <c r="Z59" s="2124"/>
      <c r="AA59" s="2124"/>
      <c r="AB59" s="2125"/>
      <c r="AC59" s="174">
        <f t="shared" si="6"/>
        <v>0</v>
      </c>
    </row>
    <row r="60" spans="1:29" s="11" customFormat="1" ht="18" customHeight="1" thickBot="1" x14ac:dyDescent="0.4">
      <c r="A60" s="4411"/>
      <c r="B60" s="4409"/>
      <c r="C60" s="4416"/>
      <c r="D60" s="4419"/>
      <c r="E60" s="1035" t="s">
        <v>38</v>
      </c>
      <c r="F60" s="202"/>
      <c r="G60" s="202"/>
      <c r="H60" s="202"/>
      <c r="I60" s="202"/>
      <c r="J60" s="225"/>
      <c r="K60" s="203">
        <f t="shared" ref="K60:AB60" si="7">SUM(K51:K59)</f>
        <v>72</v>
      </c>
      <c r="L60" s="2126">
        <f t="shared" si="7"/>
        <v>0</v>
      </c>
      <c r="M60" s="2126">
        <f t="shared" si="7"/>
        <v>0</v>
      </c>
      <c r="N60" s="2126">
        <f t="shared" si="7"/>
        <v>0</v>
      </c>
      <c r="O60" s="2126">
        <f t="shared" si="7"/>
        <v>0</v>
      </c>
      <c r="P60" s="2126">
        <f t="shared" si="7"/>
        <v>0</v>
      </c>
      <c r="Q60" s="2126">
        <f t="shared" si="7"/>
        <v>3</v>
      </c>
      <c r="R60" s="2126">
        <f t="shared" si="7"/>
        <v>0</v>
      </c>
      <c r="S60" s="2126">
        <f t="shared" si="7"/>
        <v>2</v>
      </c>
      <c r="T60" s="2126">
        <f t="shared" si="7"/>
        <v>0</v>
      </c>
      <c r="U60" s="226">
        <f t="shared" si="7"/>
        <v>2</v>
      </c>
      <c r="V60" s="2126">
        <f t="shared" si="7"/>
        <v>0</v>
      </c>
      <c r="W60" s="2126">
        <f t="shared" si="7"/>
        <v>15</v>
      </c>
      <c r="X60" s="2126">
        <f t="shared" si="7"/>
        <v>0</v>
      </c>
      <c r="Y60" s="2126">
        <f t="shared" si="7"/>
        <v>0</v>
      </c>
      <c r="Z60" s="2126">
        <f t="shared" si="7"/>
        <v>0</v>
      </c>
      <c r="AA60" s="2126">
        <f t="shared" si="7"/>
        <v>0</v>
      </c>
      <c r="AB60" s="2127">
        <f t="shared" si="7"/>
        <v>0</v>
      </c>
      <c r="AC60" s="209">
        <f t="shared" si="6"/>
        <v>94</v>
      </c>
    </row>
    <row r="61" spans="1:29" s="11" customFormat="1" ht="31.15" customHeight="1" x14ac:dyDescent="0.4">
      <c r="A61" s="4411"/>
      <c r="B61" s="4409"/>
      <c r="C61" s="4416"/>
      <c r="D61" s="4419"/>
      <c r="E61" s="3622" t="s">
        <v>414</v>
      </c>
      <c r="F61" s="76" t="s">
        <v>90</v>
      </c>
      <c r="G61" s="76" t="s">
        <v>127</v>
      </c>
      <c r="H61" s="76"/>
      <c r="I61" s="996" t="s">
        <v>332</v>
      </c>
      <c r="J61" s="144" t="s">
        <v>420</v>
      </c>
      <c r="K61" s="1781"/>
      <c r="L61" s="1720"/>
      <c r="M61" s="1782"/>
      <c r="N61" s="1782"/>
      <c r="O61" s="1782"/>
      <c r="P61" s="1782">
        <v>6</v>
      </c>
      <c r="Q61" s="1782"/>
      <c r="R61" s="1746"/>
      <c r="S61" s="1746"/>
      <c r="T61" s="3707"/>
      <c r="U61" s="1386">
        <v>15</v>
      </c>
      <c r="V61" s="194"/>
      <c r="W61" s="194"/>
      <c r="X61" s="194"/>
      <c r="Y61" s="194"/>
      <c r="Z61" s="194"/>
      <c r="AA61" s="194"/>
      <c r="AB61" s="194"/>
      <c r="AC61" s="3708">
        <f t="shared" si="6"/>
        <v>21</v>
      </c>
    </row>
    <row r="62" spans="1:29" s="11" customFormat="1" ht="31.9" customHeight="1" thickBot="1" x14ac:dyDescent="0.4">
      <c r="A62" s="4411"/>
      <c r="B62" s="4409"/>
      <c r="C62" s="4416"/>
      <c r="D62" s="4419"/>
      <c r="E62" s="2834" t="s">
        <v>105</v>
      </c>
      <c r="F62" s="457" t="s">
        <v>6</v>
      </c>
      <c r="G62" s="1725" t="s">
        <v>82</v>
      </c>
      <c r="H62" s="457" t="s">
        <v>82</v>
      </c>
      <c r="I62" s="1726">
        <v>2</v>
      </c>
      <c r="J62" s="2726">
        <v>6</v>
      </c>
      <c r="K62" s="3688"/>
      <c r="L62" s="2724"/>
      <c r="M62" s="147"/>
      <c r="N62" s="147">
        <v>2</v>
      </c>
      <c r="O62" s="147">
        <v>1</v>
      </c>
      <c r="P62" s="147"/>
      <c r="Q62" s="147"/>
      <c r="R62" s="147"/>
      <c r="S62" s="147"/>
      <c r="T62" s="147"/>
      <c r="U62" s="2053">
        <v>1</v>
      </c>
      <c r="V62" s="147"/>
      <c r="W62" s="147"/>
      <c r="X62" s="147"/>
      <c r="Y62" s="147"/>
      <c r="Z62" s="147"/>
      <c r="AA62" s="147"/>
      <c r="AB62" s="147"/>
      <c r="AC62" s="3709">
        <f t="shared" si="6"/>
        <v>4</v>
      </c>
    </row>
    <row r="63" spans="1:29" s="11" customFormat="1" ht="13.5" customHeight="1" thickBot="1" x14ac:dyDescent="0.4">
      <c r="A63" s="4411"/>
      <c r="B63" s="4409"/>
      <c r="C63" s="4416"/>
      <c r="D63" s="4419"/>
      <c r="E63" s="2834" t="s">
        <v>105</v>
      </c>
      <c r="F63" s="1737" t="s">
        <v>6</v>
      </c>
      <c r="G63" s="1737" t="s">
        <v>64</v>
      </c>
      <c r="H63" s="1737" t="s">
        <v>64</v>
      </c>
      <c r="I63" s="1737" t="s">
        <v>37</v>
      </c>
      <c r="J63" s="1737" t="s">
        <v>93</v>
      </c>
      <c r="K63" s="1735"/>
      <c r="L63" s="1735"/>
      <c r="M63" s="77"/>
      <c r="N63" s="77">
        <v>2</v>
      </c>
      <c r="O63" s="77">
        <v>1</v>
      </c>
      <c r="P63" s="77"/>
      <c r="Q63" s="77"/>
      <c r="R63" s="77"/>
      <c r="S63" s="77"/>
      <c r="T63" s="77"/>
      <c r="U63" s="171">
        <v>2</v>
      </c>
      <c r="V63" s="77"/>
      <c r="W63" s="77"/>
      <c r="X63" s="77"/>
      <c r="Y63" s="77"/>
      <c r="Z63" s="77"/>
      <c r="AA63" s="77"/>
      <c r="AB63" s="94"/>
      <c r="AC63" s="256">
        <f t="shared" si="6"/>
        <v>5</v>
      </c>
    </row>
    <row r="64" spans="1:29" s="11" customFormat="1" ht="18" customHeight="1" thickBot="1" x14ac:dyDescent="0.4">
      <c r="A64" s="4411"/>
      <c r="B64" s="4409"/>
      <c r="C64" s="4416"/>
      <c r="D64" s="4419"/>
      <c r="E64" s="1680" t="s">
        <v>103</v>
      </c>
      <c r="F64" s="76" t="s">
        <v>6</v>
      </c>
      <c r="G64" s="76" t="s">
        <v>110</v>
      </c>
      <c r="H64" s="76" t="s">
        <v>70</v>
      </c>
      <c r="I64" s="1983">
        <v>4</v>
      </c>
      <c r="J64" s="1984">
        <v>1</v>
      </c>
      <c r="K64" s="1280"/>
      <c r="L64" s="795"/>
      <c r="M64" s="795"/>
      <c r="N64" s="795"/>
      <c r="O64" s="795"/>
      <c r="P64" s="795"/>
      <c r="Q64" s="795">
        <v>6</v>
      </c>
      <c r="R64" s="316"/>
      <c r="S64" s="316"/>
      <c r="T64" s="77"/>
      <c r="U64" s="171"/>
      <c r="V64" s="77"/>
      <c r="W64" s="77"/>
      <c r="X64" s="77"/>
      <c r="Y64" s="77"/>
      <c r="Z64" s="77"/>
      <c r="AA64" s="77"/>
      <c r="AB64" s="94"/>
      <c r="AC64" s="174">
        <f t="shared" si="6"/>
        <v>6</v>
      </c>
    </row>
    <row r="65" spans="1:29" s="11" customFormat="1" ht="13.9" customHeight="1" thickBot="1" x14ac:dyDescent="0.5">
      <c r="A65" s="4411"/>
      <c r="B65" s="4409"/>
      <c r="C65" s="4416"/>
      <c r="D65" s="4419"/>
      <c r="E65" s="1659" t="s">
        <v>115</v>
      </c>
      <c r="F65" s="1090" t="s">
        <v>6</v>
      </c>
      <c r="G65" s="405" t="s">
        <v>110</v>
      </c>
      <c r="H65" s="953" t="s">
        <v>70</v>
      </c>
      <c r="I65" s="949">
        <v>4</v>
      </c>
      <c r="J65" s="1985">
        <v>1</v>
      </c>
      <c r="K65" s="1280"/>
      <c r="L65" s="795"/>
      <c r="M65" s="795"/>
      <c r="N65" s="795"/>
      <c r="O65" s="795"/>
      <c r="P65" s="795"/>
      <c r="Q65" s="795"/>
      <c r="R65" s="316"/>
      <c r="S65" s="316">
        <v>4</v>
      </c>
      <c r="T65" s="77"/>
      <c r="U65" s="171"/>
      <c r="V65" s="77"/>
      <c r="W65" s="77"/>
      <c r="X65" s="77"/>
      <c r="Y65" s="77"/>
      <c r="Z65" s="77"/>
      <c r="AA65" s="77"/>
      <c r="AB65" s="94"/>
      <c r="AC65" s="174">
        <f t="shared" si="6"/>
        <v>4</v>
      </c>
    </row>
    <row r="66" spans="1:29" s="11" customFormat="1" ht="16.149999999999999" customHeight="1" thickBot="1" x14ac:dyDescent="0.5">
      <c r="A66" s="4411"/>
      <c r="B66" s="4409"/>
      <c r="C66" s="4416"/>
      <c r="D66" s="4419"/>
      <c r="E66" s="1950" t="s">
        <v>81</v>
      </c>
      <c r="F66" s="398" t="s">
        <v>6</v>
      </c>
      <c r="G66" s="403" t="s">
        <v>110</v>
      </c>
      <c r="H66" s="398" t="s">
        <v>70</v>
      </c>
      <c r="I66" s="398">
        <v>2</v>
      </c>
      <c r="J66" s="641">
        <v>3</v>
      </c>
      <c r="K66" s="1977"/>
      <c r="L66" s="1845"/>
      <c r="M66" s="1845"/>
      <c r="N66" s="1845"/>
      <c r="O66" s="1845"/>
      <c r="P66" s="1845"/>
      <c r="Q66" s="1845"/>
      <c r="R66" s="1845"/>
      <c r="S66" s="1845"/>
      <c r="T66" s="1845"/>
      <c r="U66" s="1845"/>
      <c r="V66" s="1845"/>
      <c r="W66" s="1845">
        <v>9</v>
      </c>
      <c r="X66" s="77"/>
      <c r="Y66" s="77"/>
      <c r="Z66" s="77"/>
      <c r="AA66" s="77"/>
      <c r="AB66" s="94"/>
      <c r="AC66" s="174">
        <f t="shared" si="6"/>
        <v>9</v>
      </c>
    </row>
    <row r="67" spans="1:29" s="11" customFormat="1" ht="20.25" hidden="1" customHeight="1" thickBot="1" x14ac:dyDescent="0.5">
      <c r="A67" s="4411"/>
      <c r="B67" s="4409"/>
      <c r="C67" s="4416"/>
      <c r="D67" s="4419"/>
      <c r="E67" s="1950"/>
      <c r="F67" s="398"/>
      <c r="G67" s="403"/>
      <c r="H67" s="398"/>
      <c r="I67" s="398"/>
      <c r="J67" s="641"/>
      <c r="K67" s="1978"/>
      <c r="L67" s="1979"/>
      <c r="M67" s="1979"/>
      <c r="N67" s="1979"/>
      <c r="O67" s="1979"/>
      <c r="P67" s="1979"/>
      <c r="Q67" s="1979"/>
      <c r="R67" s="1979"/>
      <c r="S67" s="1979"/>
      <c r="T67" s="1979"/>
      <c r="U67" s="1979"/>
      <c r="V67" s="1979"/>
      <c r="W67" s="1979"/>
      <c r="X67" s="679"/>
      <c r="Y67" s="679"/>
      <c r="Z67" s="679"/>
      <c r="AA67" s="679"/>
      <c r="AB67" s="788"/>
      <c r="AC67" s="174">
        <f t="shared" si="6"/>
        <v>0</v>
      </c>
    </row>
    <row r="68" spans="1:29" s="11" customFormat="1" ht="17.25" hidden="1" customHeight="1" thickBot="1" x14ac:dyDescent="0.45">
      <c r="A68" s="4411"/>
      <c r="B68" s="4409"/>
      <c r="C68" s="4416"/>
      <c r="D68" s="4419"/>
      <c r="E68" s="135"/>
      <c r="F68" s="751"/>
      <c r="G68" s="751"/>
      <c r="H68" s="751"/>
      <c r="I68" s="751"/>
      <c r="J68" s="677"/>
      <c r="K68" s="283"/>
      <c r="L68" s="173"/>
      <c r="M68" s="172"/>
      <c r="N68" s="173"/>
      <c r="O68" s="173"/>
      <c r="P68" s="172"/>
      <c r="Q68" s="2129"/>
      <c r="R68" s="172"/>
      <c r="S68" s="172"/>
      <c r="T68" s="172"/>
      <c r="U68" s="172"/>
      <c r="V68" s="241"/>
      <c r="W68" s="241"/>
      <c r="X68" s="241"/>
      <c r="Y68" s="241"/>
      <c r="Z68" s="241"/>
      <c r="AA68" s="241"/>
      <c r="AB68" s="242"/>
      <c r="AC68" s="174">
        <f t="shared" si="6"/>
        <v>0</v>
      </c>
    </row>
    <row r="69" spans="1:29" s="11" customFormat="1" ht="17.25" hidden="1" customHeight="1" thickBot="1" x14ac:dyDescent="0.4">
      <c r="A69" s="4411"/>
      <c r="B69" s="4409"/>
      <c r="C69" s="4416"/>
      <c r="D69" s="4419"/>
      <c r="E69" s="2835"/>
      <c r="F69" s="246"/>
      <c r="G69" s="2817"/>
      <c r="H69" s="2817"/>
      <c r="I69" s="2817"/>
      <c r="J69" s="2836"/>
      <c r="K69" s="2837"/>
      <c r="L69" s="113"/>
      <c r="M69" s="113"/>
      <c r="N69" s="112"/>
      <c r="O69" s="112"/>
      <c r="P69" s="113"/>
      <c r="Q69" s="113"/>
      <c r="R69" s="113"/>
      <c r="S69" s="113"/>
      <c r="T69" s="113"/>
      <c r="U69" s="112"/>
      <c r="V69" s="113"/>
      <c r="W69" s="113"/>
      <c r="X69" s="2838"/>
      <c r="Y69" s="2838"/>
      <c r="Z69" s="2838"/>
      <c r="AA69" s="2838"/>
      <c r="AB69" s="2839"/>
      <c r="AC69" s="174">
        <f t="shared" si="6"/>
        <v>0</v>
      </c>
    </row>
    <row r="70" spans="1:29" s="11" customFormat="1" ht="13.5" customHeight="1" thickBot="1" x14ac:dyDescent="0.4">
      <c r="A70" s="4411"/>
      <c r="B70" s="4409"/>
      <c r="C70" s="4416"/>
      <c r="D70" s="4420"/>
      <c r="E70" s="1035" t="s">
        <v>34</v>
      </c>
      <c r="F70" s="202"/>
      <c r="G70" s="202"/>
      <c r="H70" s="202"/>
      <c r="I70" s="202"/>
      <c r="J70" s="225"/>
      <c r="K70" s="203">
        <f t="shared" ref="K70:AB70" si="8">SUM(K61:K69)</f>
        <v>0</v>
      </c>
      <c r="L70" s="203">
        <f t="shared" si="8"/>
        <v>0</v>
      </c>
      <c r="M70" s="203">
        <f t="shared" si="8"/>
        <v>0</v>
      </c>
      <c r="N70" s="203">
        <f t="shared" si="8"/>
        <v>4</v>
      </c>
      <c r="O70" s="203">
        <f t="shared" si="8"/>
        <v>2</v>
      </c>
      <c r="P70" s="203">
        <f t="shared" si="8"/>
        <v>6</v>
      </c>
      <c r="Q70" s="203">
        <f t="shared" si="8"/>
        <v>6</v>
      </c>
      <c r="R70" s="203">
        <f t="shared" si="8"/>
        <v>0</v>
      </c>
      <c r="S70" s="203">
        <f t="shared" si="8"/>
        <v>4</v>
      </c>
      <c r="T70" s="203">
        <f t="shared" si="8"/>
        <v>0</v>
      </c>
      <c r="U70" s="203">
        <f t="shared" si="8"/>
        <v>18</v>
      </c>
      <c r="V70" s="203">
        <f t="shared" si="8"/>
        <v>0</v>
      </c>
      <c r="W70" s="203">
        <f t="shared" si="8"/>
        <v>9</v>
      </c>
      <c r="X70" s="203">
        <f t="shared" si="8"/>
        <v>0</v>
      </c>
      <c r="Y70" s="203">
        <f t="shared" si="8"/>
        <v>0</v>
      </c>
      <c r="Z70" s="203">
        <f t="shared" si="8"/>
        <v>0</v>
      </c>
      <c r="AA70" s="203">
        <f t="shared" si="8"/>
        <v>0</v>
      </c>
      <c r="AB70" s="3802">
        <f t="shared" si="8"/>
        <v>0</v>
      </c>
      <c r="AC70" s="256">
        <f t="shared" si="6"/>
        <v>49</v>
      </c>
    </row>
    <row r="71" spans="1:29" s="11" customFormat="1" ht="13.5" hidden="1" customHeight="1" thickBot="1" x14ac:dyDescent="0.4">
      <c r="A71" s="4411"/>
      <c r="B71" s="4409"/>
      <c r="C71" s="4416"/>
      <c r="D71" s="4419"/>
      <c r="E71" s="176"/>
      <c r="F71" s="177"/>
      <c r="G71" s="177"/>
      <c r="H71" s="177"/>
      <c r="I71" s="177"/>
      <c r="J71" s="220"/>
      <c r="K71" s="221"/>
      <c r="L71" s="194"/>
      <c r="M71" s="194"/>
      <c r="N71" s="194"/>
      <c r="O71" s="194"/>
      <c r="P71" s="194"/>
      <c r="Q71" s="194"/>
      <c r="R71" s="194"/>
      <c r="S71" s="194"/>
      <c r="T71" s="194"/>
      <c r="U71" s="194"/>
      <c r="V71" s="194"/>
      <c r="W71" s="194"/>
      <c r="X71" s="194"/>
      <c r="Y71" s="194"/>
      <c r="Z71" s="194"/>
      <c r="AA71" s="194"/>
      <c r="AB71" s="195"/>
      <c r="AC71" s="174">
        <f t="shared" si="6"/>
        <v>0</v>
      </c>
    </row>
    <row r="72" spans="1:29" s="11" customFormat="1" ht="13.5" hidden="1" customHeight="1" thickBot="1" x14ac:dyDescent="0.4">
      <c r="A72" s="4411"/>
      <c r="B72" s="4409"/>
      <c r="C72" s="4416"/>
      <c r="D72" s="4419"/>
      <c r="E72" s="135"/>
      <c r="F72" s="136"/>
      <c r="G72" s="136"/>
      <c r="H72" s="136"/>
      <c r="I72" s="136"/>
      <c r="J72" s="248"/>
      <c r="K72" s="240"/>
      <c r="L72" s="241"/>
      <c r="M72" s="241"/>
      <c r="N72" s="241"/>
      <c r="O72" s="241"/>
      <c r="P72" s="241"/>
      <c r="Q72" s="241"/>
      <c r="R72" s="241"/>
      <c r="S72" s="241"/>
      <c r="T72" s="241"/>
      <c r="U72" s="241"/>
      <c r="V72" s="241"/>
      <c r="W72" s="241"/>
      <c r="X72" s="241"/>
      <c r="Y72" s="241"/>
      <c r="Z72" s="241"/>
      <c r="AA72" s="241"/>
      <c r="AB72" s="242"/>
      <c r="AC72" s="174">
        <f t="shared" si="6"/>
        <v>0</v>
      </c>
    </row>
    <row r="73" spans="1:29" s="11" customFormat="1" ht="13.5" hidden="1" customHeight="1" thickBot="1" x14ac:dyDescent="0.4">
      <c r="A73" s="4411"/>
      <c r="B73" s="4409"/>
      <c r="C73" s="4416"/>
      <c r="D73" s="4419"/>
      <c r="E73" s="135"/>
      <c r="F73" s="136"/>
      <c r="G73" s="136"/>
      <c r="H73" s="136"/>
      <c r="I73" s="136"/>
      <c r="J73" s="248"/>
      <c r="K73" s="240"/>
      <c r="L73" s="241"/>
      <c r="M73" s="241"/>
      <c r="N73" s="241"/>
      <c r="O73" s="241"/>
      <c r="P73" s="241"/>
      <c r="Q73" s="241"/>
      <c r="R73" s="241"/>
      <c r="S73" s="241"/>
      <c r="T73" s="241"/>
      <c r="U73" s="241"/>
      <c r="V73" s="241"/>
      <c r="W73" s="241"/>
      <c r="X73" s="241"/>
      <c r="Y73" s="241"/>
      <c r="Z73" s="241"/>
      <c r="AA73" s="241"/>
      <c r="AB73" s="242"/>
      <c r="AC73" s="174">
        <f t="shared" si="6"/>
        <v>0</v>
      </c>
    </row>
    <row r="74" spans="1:29" s="11" customFormat="1" ht="13.5" hidden="1" customHeight="1" thickBot="1" x14ac:dyDescent="0.4">
      <c r="A74" s="4411"/>
      <c r="B74" s="4409"/>
      <c r="C74" s="4416"/>
      <c r="D74" s="4419"/>
      <c r="E74" s="135"/>
      <c r="F74" s="136"/>
      <c r="G74" s="136"/>
      <c r="H74" s="136"/>
      <c r="I74" s="136"/>
      <c r="J74" s="248"/>
      <c r="K74" s="240"/>
      <c r="L74" s="241"/>
      <c r="M74" s="241"/>
      <c r="N74" s="241"/>
      <c r="O74" s="241"/>
      <c r="P74" s="241"/>
      <c r="Q74" s="241"/>
      <c r="R74" s="241"/>
      <c r="S74" s="241"/>
      <c r="T74" s="241"/>
      <c r="U74" s="241"/>
      <c r="V74" s="241"/>
      <c r="W74" s="241"/>
      <c r="X74" s="241"/>
      <c r="Y74" s="241"/>
      <c r="Z74" s="241"/>
      <c r="AA74" s="241"/>
      <c r="AB74" s="242"/>
      <c r="AC74" s="174">
        <f t="shared" si="6"/>
        <v>0</v>
      </c>
    </row>
    <row r="75" spans="1:29" s="11" customFormat="1" ht="13.5" hidden="1" customHeight="1" thickBot="1" x14ac:dyDescent="0.4">
      <c r="A75" s="4411"/>
      <c r="B75" s="4409"/>
      <c r="C75" s="4416"/>
      <c r="D75" s="4419"/>
      <c r="E75" s="213"/>
      <c r="F75" s="247"/>
      <c r="G75" s="247"/>
      <c r="H75" s="247"/>
      <c r="I75" s="247"/>
      <c r="J75" s="282"/>
      <c r="K75" s="240"/>
      <c r="L75" s="241"/>
      <c r="M75" s="241"/>
      <c r="N75" s="241"/>
      <c r="O75" s="241"/>
      <c r="P75" s="241"/>
      <c r="Q75" s="241"/>
      <c r="R75" s="241"/>
      <c r="S75" s="241"/>
      <c r="T75" s="241"/>
      <c r="U75" s="241"/>
      <c r="V75" s="198"/>
      <c r="W75" s="241"/>
      <c r="X75" s="241"/>
      <c r="Y75" s="241"/>
      <c r="Z75" s="241"/>
      <c r="AA75" s="241"/>
      <c r="AB75" s="242"/>
      <c r="AC75" s="174">
        <f t="shared" si="6"/>
        <v>0</v>
      </c>
    </row>
    <row r="76" spans="1:29" s="11" customFormat="1" ht="13.5" hidden="1" customHeight="1" thickBot="1" x14ac:dyDescent="0.4">
      <c r="A76" s="4411"/>
      <c r="B76" s="4409"/>
      <c r="C76" s="4416"/>
      <c r="D76" s="4419"/>
      <c r="E76" s="213"/>
      <c r="F76" s="136"/>
      <c r="G76" s="136"/>
      <c r="H76" s="136"/>
      <c r="I76" s="136"/>
      <c r="J76" s="169"/>
      <c r="K76" s="253"/>
      <c r="L76" s="173"/>
      <c r="M76" s="172"/>
      <c r="N76" s="172"/>
      <c r="O76" s="172"/>
      <c r="P76" s="173"/>
      <c r="Q76" s="172"/>
      <c r="R76" s="172"/>
      <c r="S76" s="172"/>
      <c r="T76" s="172"/>
      <c r="U76" s="173"/>
      <c r="V76" s="258"/>
      <c r="W76" s="172"/>
      <c r="X76" s="137"/>
      <c r="Y76" s="137"/>
      <c r="Z76" s="137"/>
      <c r="AA76" s="137"/>
      <c r="AB76" s="138"/>
      <c r="AC76" s="174">
        <f t="shared" si="6"/>
        <v>0</v>
      </c>
    </row>
    <row r="77" spans="1:29" s="11" customFormat="1" ht="13.5" hidden="1" customHeight="1" thickBot="1" x14ac:dyDescent="0.45">
      <c r="A77" s="4411"/>
      <c r="B77" s="4409"/>
      <c r="C77" s="4416"/>
      <c r="D77" s="4419"/>
      <c r="E77" s="263"/>
      <c r="F77" s="76"/>
      <c r="G77" s="76"/>
      <c r="H77" s="249"/>
      <c r="I77" s="249"/>
      <c r="J77" s="266"/>
      <c r="K77" s="115"/>
      <c r="L77" s="106"/>
      <c r="M77" s="106"/>
      <c r="N77" s="106"/>
      <c r="O77" s="106"/>
      <c r="P77" s="106"/>
      <c r="Q77" s="106"/>
      <c r="R77" s="172"/>
      <c r="S77" s="172"/>
      <c r="T77" s="172"/>
      <c r="U77" s="173"/>
      <c r="V77" s="172"/>
      <c r="W77" s="172"/>
      <c r="X77" s="137"/>
      <c r="Y77" s="137"/>
      <c r="Z77" s="137"/>
      <c r="AA77" s="137"/>
      <c r="AB77" s="138"/>
      <c r="AC77" s="174">
        <f t="shared" si="6"/>
        <v>0</v>
      </c>
    </row>
    <row r="78" spans="1:29" s="11" customFormat="1" ht="13.5" hidden="1" customHeight="1" thickBot="1" x14ac:dyDescent="0.4">
      <c r="A78" s="4411"/>
      <c r="B78" s="4409"/>
      <c r="C78" s="4416"/>
      <c r="D78" s="4419"/>
      <c r="E78" s="208"/>
      <c r="F78" s="136"/>
      <c r="G78" s="136"/>
      <c r="H78" s="136"/>
      <c r="I78" s="136"/>
      <c r="J78" s="169"/>
      <c r="K78" s="240"/>
      <c r="L78" s="241"/>
      <c r="M78" s="241"/>
      <c r="N78" s="241"/>
      <c r="O78" s="241"/>
      <c r="P78" s="241"/>
      <c r="Q78" s="137"/>
      <c r="R78" s="137"/>
      <c r="S78" s="137"/>
      <c r="T78" s="241"/>
      <c r="U78" s="241"/>
      <c r="V78" s="241"/>
      <c r="W78" s="241"/>
      <c r="X78" s="241"/>
      <c r="Y78" s="241"/>
      <c r="Z78" s="241"/>
      <c r="AA78" s="241"/>
      <c r="AB78" s="242"/>
      <c r="AC78" s="174">
        <f t="shared" si="6"/>
        <v>0</v>
      </c>
    </row>
    <row r="79" spans="1:29" s="11" customFormat="1" ht="13.5" hidden="1" customHeight="1" thickBot="1" x14ac:dyDescent="0.35">
      <c r="A79" s="4411"/>
      <c r="B79" s="4409"/>
      <c r="C79" s="4416"/>
      <c r="D79" s="4419"/>
      <c r="E79" s="263"/>
      <c r="F79" s="136"/>
      <c r="G79" s="136"/>
      <c r="H79" s="136"/>
      <c r="I79" s="136"/>
      <c r="J79" s="169"/>
      <c r="K79" s="240"/>
      <c r="L79" s="241"/>
      <c r="M79" s="241"/>
      <c r="N79" s="241"/>
      <c r="O79" s="241"/>
      <c r="P79" s="241"/>
      <c r="Q79" s="251"/>
      <c r="R79" s="241"/>
      <c r="S79" s="241"/>
      <c r="T79" s="241"/>
      <c r="U79" s="241"/>
      <c r="V79" s="241"/>
      <c r="W79" s="241"/>
      <c r="X79" s="241"/>
      <c r="Y79" s="241"/>
      <c r="Z79" s="241"/>
      <c r="AA79" s="241"/>
      <c r="AB79" s="242"/>
      <c r="AC79" s="209">
        <f t="shared" si="6"/>
        <v>0</v>
      </c>
    </row>
    <row r="80" spans="1:29" s="11" customFormat="1" ht="13.5" hidden="1" customHeight="1" thickBot="1" x14ac:dyDescent="0.4">
      <c r="A80" s="4411"/>
      <c r="B80" s="4409"/>
      <c r="C80" s="4416"/>
      <c r="D80" s="4419"/>
      <c r="E80" s="214"/>
      <c r="F80" s="136"/>
      <c r="G80" s="136"/>
      <c r="H80" s="136"/>
      <c r="I80" s="136"/>
      <c r="J80" s="169"/>
      <c r="K80" s="253"/>
      <c r="L80" s="173"/>
      <c r="M80" s="172"/>
      <c r="N80" s="172"/>
      <c r="O80" s="172"/>
      <c r="P80" s="173"/>
      <c r="Q80" s="172"/>
      <c r="R80" s="241"/>
      <c r="S80" s="241"/>
      <c r="T80" s="241"/>
      <c r="U80" s="241"/>
      <c r="V80" s="241"/>
      <c r="W80" s="241"/>
      <c r="X80" s="241"/>
      <c r="Y80" s="241"/>
      <c r="Z80" s="241"/>
      <c r="AA80" s="241"/>
      <c r="AB80" s="242"/>
      <c r="AC80" s="209">
        <f t="shared" si="6"/>
        <v>0</v>
      </c>
    </row>
    <row r="81" spans="1:31" s="11" customFormat="1" ht="13.5" hidden="1" customHeight="1" thickBot="1" x14ac:dyDescent="0.4">
      <c r="A81" s="4411"/>
      <c r="B81" s="4409"/>
      <c r="C81" s="4416"/>
      <c r="D81" s="4419"/>
      <c r="E81" s="250"/>
      <c r="F81" s="180"/>
      <c r="G81" s="180"/>
      <c r="H81" s="180"/>
      <c r="I81" s="180"/>
      <c r="J81" s="239"/>
      <c r="K81" s="254"/>
      <c r="L81" s="188"/>
      <c r="M81" s="189"/>
      <c r="N81" s="189"/>
      <c r="O81" s="189"/>
      <c r="P81" s="188"/>
      <c r="Q81" s="189"/>
      <c r="R81" s="189"/>
      <c r="S81" s="189"/>
      <c r="T81" s="189"/>
      <c r="U81" s="188"/>
      <c r="V81" s="189"/>
      <c r="W81" s="189"/>
      <c r="X81" s="181"/>
      <c r="Y81" s="181"/>
      <c r="Z81" s="181"/>
      <c r="AA81" s="181"/>
      <c r="AB81" s="182"/>
      <c r="AC81" s="209">
        <f t="shared" si="6"/>
        <v>0</v>
      </c>
    </row>
    <row r="82" spans="1:31" s="11" customFormat="1" ht="13.5" hidden="1" customHeight="1" thickBot="1" x14ac:dyDescent="0.4">
      <c r="A82" s="4411"/>
      <c r="B82" s="4409"/>
      <c r="C82" s="4416"/>
      <c r="D82" s="4420"/>
      <c r="E82" s="222" t="s">
        <v>35</v>
      </c>
      <c r="F82" s="141"/>
      <c r="G82" s="141"/>
      <c r="H82" s="141"/>
      <c r="I82" s="141"/>
      <c r="J82" s="223"/>
      <c r="K82" s="200">
        <f t="shared" ref="K82:AB82" si="9">SUM(K71:K81)</f>
        <v>0</v>
      </c>
      <c r="L82" s="200">
        <f t="shared" si="9"/>
        <v>0</v>
      </c>
      <c r="M82" s="200">
        <f t="shared" si="9"/>
        <v>0</v>
      </c>
      <c r="N82" s="200">
        <f t="shared" si="9"/>
        <v>0</v>
      </c>
      <c r="O82" s="200">
        <f t="shared" si="9"/>
        <v>0</v>
      </c>
      <c r="P82" s="200">
        <f t="shared" si="9"/>
        <v>0</v>
      </c>
      <c r="Q82" s="200">
        <f t="shared" si="9"/>
        <v>0</v>
      </c>
      <c r="R82" s="200">
        <f t="shared" si="9"/>
        <v>0</v>
      </c>
      <c r="S82" s="200">
        <f t="shared" si="9"/>
        <v>0</v>
      </c>
      <c r="T82" s="200">
        <f t="shared" si="9"/>
        <v>0</v>
      </c>
      <c r="U82" s="200">
        <f t="shared" si="9"/>
        <v>0</v>
      </c>
      <c r="V82" s="200">
        <f t="shared" si="9"/>
        <v>0</v>
      </c>
      <c r="W82" s="200">
        <f t="shared" si="9"/>
        <v>0</v>
      </c>
      <c r="X82" s="200">
        <f t="shared" si="9"/>
        <v>0</v>
      </c>
      <c r="Y82" s="200">
        <f t="shared" si="9"/>
        <v>0</v>
      </c>
      <c r="Z82" s="200">
        <f t="shared" si="9"/>
        <v>0</v>
      </c>
      <c r="AA82" s="200">
        <f t="shared" si="9"/>
        <v>0</v>
      </c>
      <c r="AB82" s="200">
        <f t="shared" si="9"/>
        <v>0</v>
      </c>
      <c r="AC82" s="174">
        <f t="shared" si="6"/>
        <v>0</v>
      </c>
    </row>
    <row r="83" spans="1:31" s="11" customFormat="1" ht="13.5" customHeight="1" thickBot="1" x14ac:dyDescent="0.4">
      <c r="A83" s="4411"/>
      <c r="B83" s="4409"/>
      <c r="C83" s="4416"/>
      <c r="D83" s="4420"/>
      <c r="E83" s="224" t="s">
        <v>39</v>
      </c>
      <c r="F83" s="202"/>
      <c r="G83" s="202"/>
      <c r="H83" s="202"/>
      <c r="I83" s="202"/>
      <c r="J83" s="225"/>
      <c r="K83" s="203">
        <f t="shared" ref="K83:AB83" si="10">SUM(K60+K70+K82)</f>
        <v>72</v>
      </c>
      <c r="L83" s="226">
        <f t="shared" si="10"/>
        <v>0</v>
      </c>
      <c r="M83" s="226">
        <f t="shared" si="10"/>
        <v>0</v>
      </c>
      <c r="N83" s="226">
        <f t="shared" si="10"/>
        <v>4</v>
      </c>
      <c r="O83" s="226">
        <f t="shared" si="10"/>
        <v>2</v>
      </c>
      <c r="P83" s="226">
        <f t="shared" si="10"/>
        <v>6</v>
      </c>
      <c r="Q83" s="226">
        <f t="shared" si="10"/>
        <v>9</v>
      </c>
      <c r="R83" s="226">
        <f t="shared" si="10"/>
        <v>0</v>
      </c>
      <c r="S83" s="226">
        <f t="shared" si="10"/>
        <v>6</v>
      </c>
      <c r="T83" s="226">
        <f t="shared" si="10"/>
        <v>0</v>
      </c>
      <c r="U83" s="226">
        <f t="shared" si="10"/>
        <v>20</v>
      </c>
      <c r="V83" s="226">
        <f t="shared" si="10"/>
        <v>0</v>
      </c>
      <c r="W83" s="226">
        <f t="shared" si="10"/>
        <v>24</v>
      </c>
      <c r="X83" s="226">
        <f t="shared" si="10"/>
        <v>0</v>
      </c>
      <c r="Y83" s="226">
        <f t="shared" si="10"/>
        <v>0</v>
      </c>
      <c r="Z83" s="226">
        <f t="shared" si="10"/>
        <v>0</v>
      </c>
      <c r="AA83" s="226">
        <f t="shared" si="10"/>
        <v>0</v>
      </c>
      <c r="AB83" s="227">
        <f t="shared" si="10"/>
        <v>0</v>
      </c>
      <c r="AC83" s="219">
        <f t="shared" si="6"/>
        <v>143</v>
      </c>
    </row>
    <row r="84" spans="1:31" s="11" customFormat="1" ht="13.5" customHeight="1" thickBot="1" x14ac:dyDescent="0.4">
      <c r="A84" s="4423"/>
      <c r="B84" s="4425"/>
      <c r="C84" s="4417"/>
      <c r="D84" s="4421"/>
      <c r="E84" s="228" t="s">
        <v>40</v>
      </c>
      <c r="F84" s="191"/>
      <c r="G84" s="191"/>
      <c r="H84" s="191"/>
      <c r="I84" s="192"/>
      <c r="J84" s="193"/>
      <c r="K84" s="183">
        <f t="shared" ref="K84:AB84" si="11">K49+K83</f>
        <v>91</v>
      </c>
      <c r="L84" s="183">
        <f t="shared" si="11"/>
        <v>16</v>
      </c>
      <c r="M84" s="183">
        <f t="shared" si="11"/>
        <v>0</v>
      </c>
      <c r="N84" s="183">
        <f t="shared" si="11"/>
        <v>13</v>
      </c>
      <c r="O84" s="183">
        <f t="shared" si="11"/>
        <v>4</v>
      </c>
      <c r="P84" s="183">
        <f t="shared" si="11"/>
        <v>6</v>
      </c>
      <c r="Q84" s="183">
        <f t="shared" si="11"/>
        <v>30</v>
      </c>
      <c r="R84" s="183">
        <f t="shared" si="11"/>
        <v>0</v>
      </c>
      <c r="S84" s="183">
        <f t="shared" si="11"/>
        <v>12</v>
      </c>
      <c r="T84" s="183">
        <f t="shared" si="11"/>
        <v>0</v>
      </c>
      <c r="U84" s="183">
        <f t="shared" si="11"/>
        <v>23</v>
      </c>
      <c r="V84" s="183">
        <f t="shared" si="11"/>
        <v>0</v>
      </c>
      <c r="W84" s="183">
        <f t="shared" si="11"/>
        <v>24</v>
      </c>
      <c r="X84" s="183">
        <f t="shared" si="11"/>
        <v>0</v>
      </c>
      <c r="Y84" s="183">
        <f t="shared" si="11"/>
        <v>0</v>
      </c>
      <c r="Z84" s="183">
        <f t="shared" si="11"/>
        <v>0</v>
      </c>
      <c r="AA84" s="183">
        <f t="shared" si="11"/>
        <v>0</v>
      </c>
      <c r="AB84" s="183">
        <f t="shared" si="11"/>
        <v>0</v>
      </c>
      <c r="AC84" s="174">
        <f>SUM(K84:AB84)</f>
        <v>219</v>
      </c>
    </row>
    <row r="85" spans="1:31" ht="13.9" x14ac:dyDescent="0.4">
      <c r="B85" s="3993" t="s">
        <v>443</v>
      </c>
      <c r="C85" s="3993"/>
      <c r="D85" s="3993"/>
      <c r="E85" s="3993"/>
      <c r="F85" s="3993"/>
      <c r="G85" s="3993"/>
      <c r="H85" s="3993"/>
      <c r="I85" s="3993"/>
      <c r="J85" s="3993"/>
      <c r="K85" s="3993"/>
      <c r="L85" s="3993"/>
      <c r="M85" s="3993"/>
      <c r="N85" s="3993"/>
      <c r="O85" s="3993"/>
      <c r="P85" s="3993"/>
      <c r="Q85" s="3993"/>
      <c r="R85" s="3993"/>
      <c r="S85" s="3993"/>
      <c r="T85" s="3993"/>
      <c r="U85" s="3993"/>
      <c r="V85" s="3993"/>
      <c r="W85" s="3993"/>
      <c r="X85" s="3993"/>
      <c r="Y85" s="3993"/>
      <c r="Z85" s="3993"/>
      <c r="AA85" s="3993"/>
      <c r="AB85" s="3993"/>
      <c r="AC85" s="3993"/>
      <c r="AD85" s="3993"/>
      <c r="AE85"/>
    </row>
    <row r="86" spans="1:31" s="28" customFormat="1" ht="13.9" hidden="1" x14ac:dyDescent="0.4">
      <c r="A86" s="160"/>
      <c r="B86" s="4219" t="s">
        <v>183</v>
      </c>
      <c r="C86" s="4219"/>
      <c r="D86" s="4219"/>
      <c r="E86" s="4219"/>
      <c r="F86" s="4219"/>
      <c r="G86" s="4219"/>
      <c r="H86" s="4219"/>
      <c r="I86" s="4219"/>
      <c r="J86" s="4219"/>
      <c r="K86" s="4219"/>
      <c r="L86" s="160"/>
      <c r="M86" s="160"/>
      <c r="N86" s="160"/>
      <c r="O86" s="160"/>
      <c r="P86" s="160"/>
      <c r="Q86" s="160"/>
      <c r="R86" s="160"/>
      <c r="S86" s="160"/>
      <c r="T86" s="81" t="s">
        <v>201</v>
      </c>
      <c r="U86" s="160"/>
      <c r="V86" s="160"/>
      <c r="W86" s="160"/>
      <c r="X86" s="160"/>
      <c r="Y86" s="160"/>
      <c r="Z86" s="160"/>
      <c r="AA86" s="160"/>
      <c r="AB86" s="160"/>
      <c r="AC86" s="160"/>
    </row>
    <row r="87" spans="1:31" s="29" customFormat="1" ht="13.9" x14ac:dyDescent="0.4">
      <c r="A87" s="27"/>
      <c r="B87" s="27"/>
      <c r="O87" s="27"/>
      <c r="P87" s="27" t="s">
        <v>201</v>
      </c>
      <c r="Q87" s="27"/>
      <c r="R87" s="32"/>
      <c r="T87" s="32"/>
      <c r="U87" s="32"/>
      <c r="V87" s="32"/>
      <c r="W87" s="32"/>
      <c r="X87" s="32"/>
      <c r="Y87" s="32"/>
      <c r="Z87" s="32"/>
      <c r="AA87" s="32"/>
      <c r="AB87" s="32"/>
      <c r="AC87" s="27"/>
    </row>
    <row r="88" spans="1:31" s="29" customFormat="1" ht="13.9" x14ac:dyDescent="0.4">
      <c r="A88" s="27"/>
      <c r="B88" s="27"/>
      <c r="C88" s="27"/>
      <c r="D88" s="27"/>
      <c r="E88" s="294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X88" s="294"/>
      <c r="Z88" s="32"/>
      <c r="AA88" s="32"/>
      <c r="AB88" s="32"/>
      <c r="AC88" s="27"/>
    </row>
    <row r="89" spans="1:31" s="29" customFormat="1" ht="13.9" x14ac:dyDescent="0.4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4384" t="s">
        <v>187</v>
      </c>
      <c r="Q89" s="4384"/>
      <c r="R89" s="4384"/>
      <c r="S89" s="4384"/>
      <c r="T89" s="4384"/>
      <c r="U89" s="4384"/>
      <c r="V89" s="4384"/>
      <c r="W89" s="4384"/>
      <c r="X89" s="4384"/>
      <c r="Y89" s="4384"/>
      <c r="Z89" s="4384"/>
      <c r="AA89" s="4422"/>
    </row>
    <row r="90" spans="1:31" s="29" customFormat="1" ht="13.9" x14ac:dyDescent="0.4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81"/>
      <c r="S90" s="81"/>
      <c r="T90" s="81"/>
      <c r="U90" s="81"/>
      <c r="V90" s="81"/>
      <c r="W90" s="81"/>
      <c r="X90" s="81"/>
      <c r="Y90" s="81"/>
    </row>
    <row r="91" spans="1:31" s="29" customFormat="1" ht="13.9" x14ac:dyDescent="0.4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1"/>
      <c r="AA91" s="81"/>
      <c r="AB91" s="81"/>
      <c r="AC91" s="27"/>
    </row>
  </sheetData>
  <mergeCells count="27">
    <mergeCell ref="A1:AC1"/>
    <mergeCell ref="A3:AC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AB4"/>
    <mergeCell ref="AC4:AC5"/>
    <mergeCell ref="A7:AC7"/>
    <mergeCell ref="B86:K86"/>
    <mergeCell ref="P89:AA89"/>
    <mergeCell ref="A50:AC50"/>
    <mergeCell ref="A51:A84"/>
    <mergeCell ref="B51:B84"/>
    <mergeCell ref="C51:C84"/>
    <mergeCell ref="D51:D84"/>
    <mergeCell ref="B85:AD85"/>
    <mergeCell ref="A8:A49"/>
    <mergeCell ref="B8:B49"/>
    <mergeCell ref="C8:C49"/>
    <mergeCell ref="D8:D49"/>
  </mergeCells>
  <conditionalFormatting sqref="K60:AB60">
    <cfRule type="cellIs" dxfId="20" priority="1" stopIfTrue="1" operator="equal">
      <formula>0</formula>
    </cfRule>
  </conditionalFormatting>
  <printOptions horizontalCentered="1" verticalCentered="1"/>
  <pageMargins left="0.39370078740157483" right="0.39370078740157483" top="0.59055118110236227" bottom="0.19685039370078741" header="0.31496062992125984" footer="0.31496062992125984"/>
  <pageSetup paperSize="9" scale="68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0"/>
  <dimension ref="A1:AF79"/>
  <sheetViews>
    <sheetView view="pageBreakPreview" topLeftCell="A12" zoomScale="60" zoomScaleNormal="70" zoomScalePageLayoutView="60" workbookViewId="0">
      <selection activeCell="E62" sqref="E62"/>
    </sheetView>
  </sheetViews>
  <sheetFormatPr defaultRowHeight="12.75" x14ac:dyDescent="0.35"/>
  <cols>
    <col min="1" max="1" width="4.1328125" style="82" customWidth="1"/>
    <col min="2" max="2" width="12" style="82" customWidth="1"/>
    <col min="3" max="3" width="11.86328125" style="82" customWidth="1"/>
    <col min="4" max="4" width="4.86328125" style="82" customWidth="1"/>
    <col min="5" max="5" width="31.265625" style="82" customWidth="1"/>
    <col min="6" max="6" width="4.265625" style="82" bestFit="1" customWidth="1"/>
    <col min="7" max="7" width="6.3984375" style="82" customWidth="1"/>
    <col min="8" max="10" width="4.265625" style="82" bestFit="1" customWidth="1"/>
    <col min="11" max="11" width="5.265625" style="82" bestFit="1" customWidth="1"/>
    <col min="12" max="12" width="6" style="82" customWidth="1"/>
    <col min="13" max="13" width="3.3984375" style="82" bestFit="1" customWidth="1"/>
    <col min="14" max="14" width="5.1328125" style="82" customWidth="1"/>
    <col min="15" max="15" width="5.86328125" style="82" customWidth="1"/>
    <col min="16" max="16" width="4.1328125" style="82" bestFit="1" customWidth="1"/>
    <col min="17" max="17" width="5.73046875" style="82" bestFit="1" customWidth="1"/>
    <col min="18" max="18" width="4.59765625" style="82" bestFit="1" customWidth="1"/>
    <col min="19" max="19" width="7.73046875" style="82" customWidth="1"/>
    <col min="20" max="20" width="5.265625" style="82" customWidth="1"/>
    <col min="21" max="21" width="7.73046875" style="82" customWidth="1"/>
    <col min="22" max="22" width="5.3984375" style="82" customWidth="1"/>
    <col min="23" max="23" width="5.59765625" style="82" customWidth="1"/>
    <col min="24" max="24" width="5" style="82" customWidth="1"/>
    <col min="25" max="25" width="5.73046875" style="82" customWidth="1"/>
    <col min="26" max="27" width="5.59765625" style="82" customWidth="1"/>
    <col min="28" max="28" width="6" style="82" customWidth="1"/>
    <col min="29" max="29" width="7.73046875" style="82" customWidth="1"/>
    <col min="30" max="30" width="6.1328125" style="82" customWidth="1"/>
    <col min="31" max="31" width="4.3984375" style="82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2" customFormat="1" ht="12.75" customHeight="1" x14ac:dyDescent="0.35">
      <c r="A1" s="4312" t="s">
        <v>89</v>
      </c>
      <c r="B1" s="4312"/>
      <c r="C1" s="4312"/>
      <c r="D1" s="4312"/>
      <c r="E1" s="4312"/>
      <c r="F1" s="4312"/>
      <c r="G1" s="4312"/>
      <c r="H1" s="4312"/>
      <c r="I1" s="4312"/>
      <c r="J1" s="4312"/>
      <c r="K1" s="4312"/>
      <c r="L1" s="4312"/>
      <c r="M1" s="4312"/>
      <c r="N1" s="4312"/>
      <c r="O1" s="4312"/>
      <c r="P1" s="4312"/>
      <c r="Q1" s="4312"/>
      <c r="R1" s="4312"/>
      <c r="S1" s="4312"/>
      <c r="T1" s="4312"/>
      <c r="U1" s="4312"/>
      <c r="V1" s="4312"/>
      <c r="W1" s="4312"/>
      <c r="X1" s="4312"/>
      <c r="Y1" s="4312"/>
      <c r="Z1" s="4312"/>
      <c r="AA1" s="4312"/>
      <c r="AB1" s="4312"/>
      <c r="AC1" s="4312"/>
    </row>
    <row r="2" spans="1:32" s="2" customFormat="1" ht="5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16.5" customHeight="1" x14ac:dyDescent="0.35">
      <c r="A3" s="4313" t="s">
        <v>377</v>
      </c>
      <c r="B3" s="4313"/>
      <c r="C3" s="4313"/>
      <c r="D3" s="4313"/>
      <c r="E3" s="4313"/>
      <c r="F3" s="4313"/>
      <c r="G3" s="4313"/>
      <c r="H3" s="4313"/>
      <c r="I3" s="4313"/>
      <c r="J3" s="4313"/>
      <c r="K3" s="4313"/>
      <c r="L3" s="4313"/>
      <c r="M3" s="4313"/>
      <c r="N3" s="4313"/>
      <c r="O3" s="4313"/>
      <c r="P3" s="4313"/>
      <c r="Q3" s="4313"/>
      <c r="R3" s="4313"/>
      <c r="S3" s="4313"/>
      <c r="T3" s="4313"/>
      <c r="U3" s="4313"/>
      <c r="V3" s="4313"/>
      <c r="W3" s="4313"/>
      <c r="X3" s="4313"/>
      <c r="Y3" s="4313"/>
      <c r="Z3" s="4313"/>
      <c r="AA3" s="4313"/>
      <c r="AB3" s="4313"/>
      <c r="AC3" s="4313"/>
    </row>
    <row r="4" spans="1:32" ht="3" customHeight="1" thickBot="1" x14ac:dyDescent="0.5">
      <c r="A4" s="3"/>
      <c r="B4" s="3"/>
      <c r="C4" s="3"/>
      <c r="D4" s="3"/>
      <c r="E4" s="4"/>
      <c r="F4" s="5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6"/>
      <c r="AE4" s="6"/>
      <c r="AF4" s="6"/>
    </row>
    <row r="5" spans="1:32" ht="14.25" customHeight="1" x14ac:dyDescent="0.45">
      <c r="A5" s="4429" t="s">
        <v>8</v>
      </c>
      <c r="B5" s="4431" t="s">
        <v>9</v>
      </c>
      <c r="C5" s="4192" t="s">
        <v>10</v>
      </c>
      <c r="D5" s="4317" t="s">
        <v>11</v>
      </c>
      <c r="E5" s="4319" t="s">
        <v>7</v>
      </c>
      <c r="F5" s="4321" t="s">
        <v>0</v>
      </c>
      <c r="G5" s="4323" t="s">
        <v>3</v>
      </c>
      <c r="H5" s="4325" t="s">
        <v>12</v>
      </c>
      <c r="I5" s="4321" t="s">
        <v>1</v>
      </c>
      <c r="J5" s="4327" t="s">
        <v>13</v>
      </c>
      <c r="K5" s="4329" t="s">
        <v>14</v>
      </c>
      <c r="L5" s="4330"/>
      <c r="M5" s="4330"/>
      <c r="N5" s="4330"/>
      <c r="O5" s="4330"/>
      <c r="P5" s="4330"/>
      <c r="Q5" s="4330"/>
      <c r="R5" s="4330"/>
      <c r="S5" s="4330"/>
      <c r="T5" s="4330"/>
      <c r="U5" s="4330"/>
      <c r="V5" s="4330"/>
      <c r="W5" s="4330"/>
      <c r="X5" s="4330"/>
      <c r="Y5" s="4330"/>
      <c r="Z5" s="4330"/>
      <c r="AA5" s="4330"/>
      <c r="AB5" s="4330"/>
      <c r="AC5" s="4331" t="s">
        <v>15</v>
      </c>
      <c r="AD5" s="6"/>
      <c r="AE5" s="6"/>
      <c r="AF5" s="6"/>
    </row>
    <row r="6" spans="1:32" s="10" customFormat="1" ht="97.5" customHeight="1" thickBot="1" x14ac:dyDescent="0.35">
      <c r="A6" s="4430"/>
      <c r="B6" s="4432"/>
      <c r="C6" s="4316"/>
      <c r="D6" s="4318"/>
      <c r="E6" s="4320"/>
      <c r="F6" s="4322"/>
      <c r="G6" s="4324"/>
      <c r="H6" s="4326"/>
      <c r="I6" s="4322"/>
      <c r="J6" s="4328"/>
      <c r="K6" s="8" t="s">
        <v>16</v>
      </c>
      <c r="L6" s="7" t="s">
        <v>17</v>
      </c>
      <c r="M6" s="7" t="s">
        <v>18</v>
      </c>
      <c r="N6" s="7" t="s">
        <v>19</v>
      </c>
      <c r="O6" s="7" t="s">
        <v>20</v>
      </c>
      <c r="P6" s="7" t="s">
        <v>21</v>
      </c>
      <c r="Q6" s="7" t="s">
        <v>100</v>
      </c>
      <c r="R6" s="7" t="s">
        <v>108</v>
      </c>
      <c r="S6" s="7" t="s">
        <v>23</v>
      </c>
      <c r="T6" s="7" t="s">
        <v>24</v>
      </c>
      <c r="U6" s="7" t="s">
        <v>25</v>
      </c>
      <c r="V6" s="7" t="s">
        <v>26</v>
      </c>
      <c r="W6" s="7" t="s">
        <v>27</v>
      </c>
      <c r="X6" s="7" t="s">
        <v>28</v>
      </c>
      <c r="Y6" s="7" t="s">
        <v>29</v>
      </c>
      <c r="Z6" s="7" t="s">
        <v>30</v>
      </c>
      <c r="AA6" s="7" t="s">
        <v>31</v>
      </c>
      <c r="AB6" s="7" t="s">
        <v>32</v>
      </c>
      <c r="AC6" s="4332"/>
      <c r="AD6" s="9"/>
      <c r="AE6" s="9"/>
      <c r="AF6" s="9"/>
    </row>
    <row r="7" spans="1:32" s="10" customFormat="1" ht="13.5" customHeight="1" thickBot="1" x14ac:dyDescent="0.35">
      <c r="A7" s="125">
        <v>1</v>
      </c>
      <c r="B7" s="123">
        <v>2</v>
      </c>
      <c r="C7" s="123">
        <v>3</v>
      </c>
      <c r="D7" s="126">
        <v>4</v>
      </c>
      <c r="E7" s="124">
        <v>5</v>
      </c>
      <c r="F7" s="124">
        <v>6</v>
      </c>
      <c r="G7" s="127" t="s">
        <v>42</v>
      </c>
      <c r="H7" s="127" t="s">
        <v>93</v>
      </c>
      <c r="I7" s="124">
        <v>9</v>
      </c>
      <c r="J7" s="124">
        <v>10</v>
      </c>
      <c r="K7" s="124">
        <v>11</v>
      </c>
      <c r="L7" s="124">
        <v>12</v>
      </c>
      <c r="M7" s="124">
        <v>13</v>
      </c>
      <c r="N7" s="124">
        <v>14</v>
      </c>
      <c r="O7" s="124">
        <v>15</v>
      </c>
      <c r="P7" s="124">
        <v>16</v>
      </c>
      <c r="Q7" s="124">
        <v>17</v>
      </c>
      <c r="R7" s="124">
        <v>18</v>
      </c>
      <c r="S7" s="124">
        <v>19</v>
      </c>
      <c r="T7" s="124">
        <v>20</v>
      </c>
      <c r="U7" s="124">
        <v>21</v>
      </c>
      <c r="V7" s="124">
        <v>22</v>
      </c>
      <c r="W7" s="124">
        <v>23</v>
      </c>
      <c r="X7" s="124">
        <v>24</v>
      </c>
      <c r="Y7" s="124">
        <v>25</v>
      </c>
      <c r="Z7" s="124">
        <v>26</v>
      </c>
      <c r="AA7" s="124">
        <v>27</v>
      </c>
      <c r="AB7" s="124">
        <v>28</v>
      </c>
      <c r="AC7" s="128">
        <v>29</v>
      </c>
      <c r="AD7" s="9"/>
      <c r="AE7" s="9"/>
      <c r="AF7" s="9"/>
    </row>
    <row r="8" spans="1:32" s="12" customFormat="1" ht="19.5" customHeight="1" x14ac:dyDescent="0.35">
      <c r="A8" s="4445" t="s">
        <v>33</v>
      </c>
      <c r="B8" s="4446"/>
      <c r="C8" s="4446"/>
      <c r="D8" s="4446"/>
      <c r="E8" s="4446"/>
      <c r="F8" s="4446"/>
      <c r="G8" s="4446"/>
      <c r="H8" s="4446"/>
      <c r="I8" s="4446"/>
      <c r="J8" s="4446"/>
      <c r="K8" s="4446"/>
      <c r="L8" s="4446"/>
      <c r="M8" s="4446"/>
      <c r="N8" s="4446"/>
      <c r="O8" s="4446"/>
      <c r="P8" s="4446"/>
      <c r="Q8" s="4446"/>
      <c r="R8" s="4446"/>
      <c r="S8" s="4446"/>
      <c r="T8" s="4446"/>
      <c r="U8" s="4446"/>
      <c r="V8" s="4446"/>
      <c r="W8" s="4446"/>
      <c r="X8" s="4446"/>
      <c r="Y8" s="4446"/>
      <c r="Z8" s="4446"/>
      <c r="AA8" s="4446"/>
      <c r="AB8" s="4446"/>
      <c r="AC8" s="4447"/>
      <c r="AD8" s="11"/>
      <c r="AE8" s="11"/>
      <c r="AF8" s="11"/>
    </row>
    <row r="9" spans="1:32" s="12" customFormat="1" ht="18" hidden="1" customHeight="1" thickBot="1" x14ac:dyDescent="0.4">
      <c r="A9" s="4448">
        <v>11</v>
      </c>
      <c r="B9" s="4436" t="s">
        <v>78</v>
      </c>
      <c r="C9" s="4427" t="s">
        <v>75</v>
      </c>
      <c r="D9" s="4451">
        <v>1</v>
      </c>
      <c r="E9" s="187"/>
      <c r="F9" s="14"/>
      <c r="G9" s="14"/>
      <c r="H9" s="14"/>
      <c r="I9" s="14"/>
      <c r="J9" s="2183"/>
      <c r="K9" s="2184"/>
      <c r="L9" s="2185"/>
      <c r="M9" s="2186"/>
      <c r="N9" s="2185"/>
      <c r="O9" s="2185"/>
      <c r="P9" s="2186"/>
      <c r="Q9" s="2186"/>
      <c r="R9" s="2186"/>
      <c r="S9" s="2186"/>
      <c r="T9" s="2186"/>
      <c r="U9" s="2185"/>
      <c r="V9" s="2185"/>
      <c r="W9" s="15"/>
      <c r="X9" s="15"/>
      <c r="Y9" s="15"/>
      <c r="Z9" s="15"/>
      <c r="AA9" s="15"/>
      <c r="AB9" s="168"/>
      <c r="AC9" s="83"/>
      <c r="AD9" s="11"/>
      <c r="AE9" s="11"/>
      <c r="AF9" s="11"/>
    </row>
    <row r="10" spans="1:32" s="11" customFormat="1" ht="13.5" hidden="1" customHeight="1" x14ac:dyDescent="0.35">
      <c r="A10" s="4449"/>
      <c r="B10" s="4437"/>
      <c r="C10" s="4439"/>
      <c r="D10" s="4452"/>
      <c r="E10" s="2064"/>
      <c r="F10" s="18"/>
      <c r="G10" s="18"/>
      <c r="H10" s="18"/>
      <c r="I10" s="18"/>
      <c r="J10" s="1780"/>
      <c r="K10" s="1781"/>
      <c r="L10" s="1720"/>
      <c r="M10" s="1782"/>
      <c r="N10" s="1720"/>
      <c r="O10" s="1720"/>
      <c r="P10" s="1782"/>
      <c r="Q10" s="1782"/>
      <c r="R10" s="1782"/>
      <c r="S10" s="1782"/>
      <c r="T10" s="1782"/>
      <c r="U10" s="1720"/>
      <c r="V10" s="2187"/>
      <c r="W10" s="19"/>
      <c r="X10" s="19"/>
      <c r="Y10" s="19"/>
      <c r="Z10" s="19"/>
      <c r="AA10" s="19"/>
      <c r="AB10" s="90"/>
      <c r="AC10" s="119">
        <f t="shared" ref="AC10:AC47" si="0">SUM(K10:AB10)</f>
        <v>0</v>
      </c>
    </row>
    <row r="11" spans="1:32" s="11" customFormat="1" ht="20.45" hidden="1" customHeight="1" x14ac:dyDescent="0.35">
      <c r="A11" s="4449"/>
      <c r="B11" s="4437"/>
      <c r="C11" s="4439"/>
      <c r="D11" s="4452"/>
      <c r="E11" s="1762"/>
      <c r="F11" s="1763"/>
      <c r="G11" s="1763"/>
      <c r="H11" s="1763"/>
      <c r="I11" s="1763"/>
      <c r="J11" s="1764"/>
      <c r="K11" s="1662"/>
      <c r="L11" s="1663"/>
      <c r="M11" s="1664"/>
      <c r="N11" s="1663"/>
      <c r="O11" s="1663"/>
      <c r="P11" s="1664"/>
      <c r="Q11" s="1664"/>
      <c r="R11" s="1664"/>
      <c r="S11" s="1664"/>
      <c r="T11" s="1664"/>
      <c r="U11" s="1663"/>
      <c r="V11" s="1663"/>
      <c r="W11" s="1316"/>
      <c r="X11" s="1316"/>
      <c r="Y11" s="1316"/>
      <c r="Z11" s="1316"/>
      <c r="AA11" s="1316"/>
      <c r="AB11" s="1765"/>
      <c r="AC11" s="119">
        <f t="shared" si="0"/>
        <v>0</v>
      </c>
    </row>
    <row r="12" spans="1:32" s="11" customFormat="1" ht="19.5" customHeight="1" x14ac:dyDescent="0.35">
      <c r="A12" s="4449"/>
      <c r="B12" s="4437"/>
      <c r="C12" s="4439"/>
      <c r="D12" s="4452"/>
      <c r="E12" s="1762" t="s">
        <v>79</v>
      </c>
      <c r="F12" s="1763" t="s">
        <v>5</v>
      </c>
      <c r="G12" s="1763" t="s">
        <v>70</v>
      </c>
      <c r="H12" s="1763" t="s">
        <v>70</v>
      </c>
      <c r="I12" s="1763" t="s">
        <v>36</v>
      </c>
      <c r="J12" s="1764" t="s">
        <v>354</v>
      </c>
      <c r="K12" s="2868">
        <v>16</v>
      </c>
      <c r="L12" s="2869">
        <v>32</v>
      </c>
      <c r="M12" s="1664"/>
      <c r="N12" s="1663">
        <v>32</v>
      </c>
      <c r="O12" s="1663">
        <v>2</v>
      </c>
      <c r="P12" s="1664"/>
      <c r="Q12" s="1664"/>
      <c r="R12" s="1664"/>
      <c r="S12" s="1664"/>
      <c r="T12" s="1664"/>
      <c r="U12" s="1663">
        <v>14</v>
      </c>
      <c r="V12" s="1663"/>
      <c r="W12" s="1316"/>
      <c r="X12" s="1316"/>
      <c r="Y12" s="1316"/>
      <c r="Z12" s="1316"/>
      <c r="AA12" s="1316"/>
      <c r="AB12" s="1765"/>
      <c r="AC12" s="119">
        <f t="shared" si="0"/>
        <v>96</v>
      </c>
    </row>
    <row r="13" spans="1:32" s="11" customFormat="1" ht="17.25" customHeight="1" x14ac:dyDescent="0.35">
      <c r="A13" s="4449"/>
      <c r="B13" s="4437"/>
      <c r="C13" s="4439"/>
      <c r="D13" s="4452"/>
      <c r="E13" s="1762" t="s">
        <v>79</v>
      </c>
      <c r="F13" s="1763" t="s">
        <v>5</v>
      </c>
      <c r="G13" s="1763" t="s">
        <v>94</v>
      </c>
      <c r="H13" s="1763" t="s">
        <v>94</v>
      </c>
      <c r="I13" s="1763" t="s">
        <v>36</v>
      </c>
      <c r="J13" s="1764" t="s">
        <v>353</v>
      </c>
      <c r="K13" s="2868">
        <v>32</v>
      </c>
      <c r="L13" s="2869"/>
      <c r="M13" s="1664"/>
      <c r="N13" s="1663">
        <v>27</v>
      </c>
      <c r="O13" s="1663">
        <v>2</v>
      </c>
      <c r="P13" s="1664"/>
      <c r="Q13" s="1664"/>
      <c r="R13" s="1664"/>
      <c r="S13" s="1664"/>
      <c r="T13" s="1664"/>
      <c r="U13" s="1663">
        <v>8</v>
      </c>
      <c r="V13" s="1663"/>
      <c r="W13" s="1316"/>
      <c r="X13" s="1316"/>
      <c r="Y13" s="1316"/>
      <c r="Z13" s="1316"/>
      <c r="AA13" s="1316"/>
      <c r="AB13" s="1765"/>
      <c r="AC13" s="119">
        <f t="shared" si="0"/>
        <v>69</v>
      </c>
    </row>
    <row r="14" spans="1:32" s="11" customFormat="1" ht="17.25" customHeight="1" x14ac:dyDescent="0.35">
      <c r="A14" s="4449"/>
      <c r="B14" s="4437"/>
      <c r="C14" s="4439"/>
      <c r="D14" s="4452"/>
      <c r="E14" s="1762" t="s">
        <v>79</v>
      </c>
      <c r="F14" s="1763" t="s">
        <v>5</v>
      </c>
      <c r="G14" s="1763" t="s">
        <v>70</v>
      </c>
      <c r="H14" s="1763" t="s">
        <v>71</v>
      </c>
      <c r="I14" s="1763" t="s">
        <v>36</v>
      </c>
      <c r="J14" s="1764" t="s">
        <v>341</v>
      </c>
      <c r="K14" s="2868">
        <v>16</v>
      </c>
      <c r="L14" s="2869"/>
      <c r="M14" s="1664"/>
      <c r="N14" s="1663">
        <v>2</v>
      </c>
      <c r="O14" s="1663">
        <v>1</v>
      </c>
      <c r="P14" s="1664"/>
      <c r="Q14" s="1664"/>
      <c r="R14" s="1664"/>
      <c r="S14" s="1664"/>
      <c r="T14" s="1664"/>
      <c r="U14" s="1663">
        <v>1</v>
      </c>
      <c r="V14" s="1663"/>
      <c r="W14" s="1316"/>
      <c r="X14" s="1316"/>
      <c r="Y14" s="1316"/>
      <c r="Z14" s="1316"/>
      <c r="AA14" s="1316"/>
      <c r="AB14" s="1765"/>
      <c r="AC14" s="119">
        <f t="shared" si="0"/>
        <v>20</v>
      </c>
    </row>
    <row r="15" spans="1:32" s="11" customFormat="1" ht="15.6" hidden="1" customHeight="1" x14ac:dyDescent="0.4">
      <c r="A15" s="4449"/>
      <c r="B15" s="4437"/>
      <c r="C15" s="4439"/>
      <c r="D15" s="4452"/>
      <c r="E15" s="1659"/>
      <c r="F15" s="1660"/>
      <c r="G15" s="405"/>
      <c r="H15" s="457"/>
      <c r="I15" s="996"/>
      <c r="J15" s="1661"/>
      <c r="K15" s="1662"/>
      <c r="L15" s="1663"/>
      <c r="M15" s="1664"/>
      <c r="N15" s="1664"/>
      <c r="O15" s="1664"/>
      <c r="P15" s="1663"/>
      <c r="Q15" s="2842"/>
      <c r="R15" s="1664"/>
      <c r="S15" s="1664"/>
      <c r="T15" s="1664"/>
      <c r="U15" s="1663"/>
      <c r="V15" s="1663"/>
      <c r="W15" s="1664"/>
      <c r="X15" s="1664"/>
      <c r="Y15" s="1664"/>
      <c r="Z15" s="1664"/>
      <c r="AA15" s="1316"/>
      <c r="AB15" s="1765"/>
      <c r="AC15" s="119">
        <f t="shared" si="0"/>
        <v>0</v>
      </c>
    </row>
    <row r="16" spans="1:32" s="11" customFormat="1" ht="16.5" hidden="1" customHeight="1" x14ac:dyDescent="0.4">
      <c r="A16" s="4449"/>
      <c r="B16" s="4437"/>
      <c r="C16" s="4439"/>
      <c r="D16" s="4452"/>
      <c r="E16" s="1659"/>
      <c r="F16" s="1660"/>
      <c r="G16" s="405"/>
      <c r="H16" s="457"/>
      <c r="I16" s="996"/>
      <c r="J16" s="470"/>
      <c r="K16" s="1495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94"/>
      <c r="AC16" s="119">
        <f t="shared" si="0"/>
        <v>0</v>
      </c>
    </row>
    <row r="17" spans="1:29" s="11" customFormat="1" ht="16.5" hidden="1" customHeight="1" thickBot="1" x14ac:dyDescent="0.45">
      <c r="A17" s="4449"/>
      <c r="B17" s="4437"/>
      <c r="C17" s="4439"/>
      <c r="D17" s="4452"/>
      <c r="E17" s="1026"/>
      <c r="F17" s="1683"/>
      <c r="G17" s="994"/>
      <c r="H17" s="475"/>
      <c r="I17" s="433"/>
      <c r="J17" s="1745"/>
      <c r="K17" s="2188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2044"/>
      <c r="AC17" s="119">
        <f t="shared" si="0"/>
        <v>0</v>
      </c>
    </row>
    <row r="18" spans="1:29" s="11" customFormat="1" ht="13.5" customHeight="1" thickBot="1" x14ac:dyDescent="0.4">
      <c r="A18" s="4449"/>
      <c r="B18" s="4437"/>
      <c r="C18" s="4439"/>
      <c r="D18" s="4453"/>
      <c r="E18" s="2189" t="s">
        <v>38</v>
      </c>
      <c r="F18" s="2190"/>
      <c r="G18" s="2190"/>
      <c r="H18" s="2190"/>
      <c r="I18" s="2190"/>
      <c r="J18" s="2191"/>
      <c r="K18" s="2192">
        <f>SUM(K9:K17)</f>
        <v>64</v>
      </c>
      <c r="L18" s="2192">
        <f t="shared" ref="L18:AB18" si="1">SUM(L9:L17)</f>
        <v>32</v>
      </c>
      <c r="M18" s="2192">
        <f t="shared" si="1"/>
        <v>0</v>
      </c>
      <c r="N18" s="2192">
        <f t="shared" si="1"/>
        <v>61</v>
      </c>
      <c r="O18" s="2192">
        <f t="shared" si="1"/>
        <v>5</v>
      </c>
      <c r="P18" s="2192">
        <f t="shared" si="1"/>
        <v>0</v>
      </c>
      <c r="Q18" s="2192">
        <f t="shared" si="1"/>
        <v>0</v>
      </c>
      <c r="R18" s="2192">
        <f t="shared" si="1"/>
        <v>0</v>
      </c>
      <c r="S18" s="2192">
        <f t="shared" si="1"/>
        <v>0</v>
      </c>
      <c r="T18" s="2192">
        <f t="shared" si="1"/>
        <v>0</v>
      </c>
      <c r="U18" s="2192">
        <f t="shared" si="1"/>
        <v>23</v>
      </c>
      <c r="V18" s="2192">
        <f t="shared" si="1"/>
        <v>0</v>
      </c>
      <c r="W18" s="2192">
        <f t="shared" si="1"/>
        <v>0</v>
      </c>
      <c r="X18" s="2192">
        <f t="shared" si="1"/>
        <v>0</v>
      </c>
      <c r="Y18" s="2192">
        <f t="shared" si="1"/>
        <v>0</v>
      </c>
      <c r="Z18" s="2192">
        <f t="shared" si="1"/>
        <v>0</v>
      </c>
      <c r="AA18" s="2192">
        <f t="shared" si="1"/>
        <v>0</v>
      </c>
      <c r="AB18" s="2192">
        <f t="shared" si="1"/>
        <v>0</v>
      </c>
      <c r="AC18" s="2193">
        <f t="shared" si="0"/>
        <v>185</v>
      </c>
    </row>
    <row r="19" spans="1:29" s="11" customFormat="1" ht="12.75" customHeight="1" x14ac:dyDescent="0.45">
      <c r="A19" s="4449"/>
      <c r="B19" s="4437"/>
      <c r="C19" s="4439"/>
      <c r="D19" s="4453"/>
      <c r="E19" s="2870" t="s">
        <v>74</v>
      </c>
      <c r="F19" s="18" t="s">
        <v>90</v>
      </c>
      <c r="G19" s="18" t="s">
        <v>110</v>
      </c>
      <c r="H19" s="18" t="s">
        <v>70</v>
      </c>
      <c r="I19" s="18" t="s">
        <v>65</v>
      </c>
      <c r="J19" s="1780" t="s">
        <v>67</v>
      </c>
      <c r="K19" s="1781">
        <v>4</v>
      </c>
      <c r="L19" s="1720">
        <v>2</v>
      </c>
      <c r="M19" s="1782"/>
      <c r="N19" s="1782"/>
      <c r="O19" s="1782"/>
      <c r="P19" s="1782"/>
      <c r="Q19" s="1782"/>
      <c r="R19" s="1782"/>
      <c r="S19" s="1782"/>
      <c r="T19" s="1782"/>
      <c r="U19" s="1720">
        <v>4</v>
      </c>
      <c r="V19" s="19"/>
      <c r="W19" s="19"/>
      <c r="X19" s="19"/>
      <c r="Y19" s="19"/>
      <c r="Z19" s="19"/>
      <c r="AA19" s="19"/>
      <c r="AB19" s="90"/>
      <c r="AC19" s="119">
        <f t="shared" si="0"/>
        <v>10</v>
      </c>
    </row>
    <row r="20" spans="1:29" s="11" customFormat="1" ht="12.75" customHeight="1" x14ac:dyDescent="0.4">
      <c r="A20" s="4449"/>
      <c r="B20" s="4437"/>
      <c r="C20" s="4439"/>
      <c r="D20" s="4453"/>
      <c r="E20" s="1783" t="s">
        <v>79</v>
      </c>
      <c r="F20" s="76" t="s">
        <v>90</v>
      </c>
      <c r="G20" s="76" t="s">
        <v>110</v>
      </c>
      <c r="H20" s="76" t="s">
        <v>70</v>
      </c>
      <c r="I20" s="76" t="s">
        <v>36</v>
      </c>
      <c r="J20" s="890" t="s">
        <v>222</v>
      </c>
      <c r="K20" s="1784">
        <v>6</v>
      </c>
      <c r="L20" s="1217">
        <v>12</v>
      </c>
      <c r="M20" s="1217"/>
      <c r="N20" s="1217">
        <v>14</v>
      </c>
      <c r="O20" s="1217">
        <v>2</v>
      </c>
      <c r="P20" s="1217"/>
      <c r="Q20" s="1785"/>
      <c r="R20" s="77"/>
      <c r="S20" s="77"/>
      <c r="T20" s="77"/>
      <c r="U20" s="77">
        <v>16</v>
      </c>
      <c r="V20" s="77"/>
      <c r="W20" s="77"/>
      <c r="X20" s="77"/>
      <c r="Y20" s="77"/>
      <c r="Z20" s="77"/>
      <c r="AA20" s="77"/>
      <c r="AB20" s="94"/>
      <c r="AC20" s="119">
        <f t="shared" si="0"/>
        <v>50</v>
      </c>
    </row>
    <row r="21" spans="1:29" s="11" customFormat="1" ht="24" hidden="1" customHeight="1" x14ac:dyDescent="0.35">
      <c r="A21" s="4449"/>
      <c r="B21" s="4437"/>
      <c r="C21" s="4439"/>
      <c r="D21" s="4453"/>
      <c r="E21" s="1788"/>
      <c r="F21" s="1789"/>
      <c r="G21" s="1789"/>
      <c r="H21" s="1789"/>
      <c r="I21" s="1789"/>
      <c r="J21" s="1790"/>
      <c r="K21" s="1495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1665"/>
      <c r="W21" s="1786"/>
      <c r="X21" s="1786"/>
      <c r="Y21" s="1786"/>
      <c r="Z21" s="1786"/>
      <c r="AA21" s="1786"/>
      <c r="AB21" s="1787"/>
      <c r="AC21" s="119">
        <f t="shared" si="0"/>
        <v>0</v>
      </c>
    </row>
    <row r="22" spans="1:29" s="11" customFormat="1" ht="28.5" customHeight="1" x14ac:dyDescent="0.35">
      <c r="A22" s="4449"/>
      <c r="B22" s="4437"/>
      <c r="C22" s="4439"/>
      <c r="D22" s="4453"/>
      <c r="E22" s="1762" t="s">
        <v>104</v>
      </c>
      <c r="F22" s="76" t="s">
        <v>90</v>
      </c>
      <c r="G22" s="76" t="s">
        <v>113</v>
      </c>
      <c r="H22" s="76" t="s">
        <v>64</v>
      </c>
      <c r="I22" s="76" t="s">
        <v>36</v>
      </c>
      <c r="J22" s="890" t="s">
        <v>93</v>
      </c>
      <c r="K22" s="1495">
        <v>4</v>
      </c>
      <c r="L22" s="77">
        <v>4</v>
      </c>
      <c r="M22" s="77"/>
      <c r="N22" s="77"/>
      <c r="O22" s="77"/>
      <c r="P22" s="77"/>
      <c r="Q22" s="2871"/>
      <c r="R22" s="77"/>
      <c r="S22" s="77"/>
      <c r="T22" s="77"/>
      <c r="U22" s="77">
        <v>2</v>
      </c>
      <c r="V22" s="77"/>
      <c r="W22" s="77"/>
      <c r="X22" s="77"/>
      <c r="Y22" s="77"/>
      <c r="Z22" s="77"/>
      <c r="AA22" s="77"/>
      <c r="AB22" s="94"/>
      <c r="AC22" s="119">
        <f t="shared" si="0"/>
        <v>10</v>
      </c>
    </row>
    <row r="23" spans="1:29" s="11" customFormat="1" ht="29.25" customHeight="1" x14ac:dyDescent="0.35">
      <c r="A23" s="4449"/>
      <c r="B23" s="4437"/>
      <c r="C23" s="4439"/>
      <c r="D23" s="4453"/>
      <c r="E23" s="1762" t="s">
        <v>104</v>
      </c>
      <c r="F23" s="76" t="s">
        <v>90</v>
      </c>
      <c r="G23" s="76" t="s">
        <v>113</v>
      </c>
      <c r="H23" s="76" t="s">
        <v>82</v>
      </c>
      <c r="I23" s="76" t="s">
        <v>36</v>
      </c>
      <c r="J23" s="890" t="s">
        <v>106</v>
      </c>
      <c r="K23" s="1495">
        <v>4</v>
      </c>
      <c r="L23" s="77">
        <v>4</v>
      </c>
      <c r="M23" s="77"/>
      <c r="N23" s="77"/>
      <c r="O23" s="77"/>
      <c r="P23" s="77">
        <v>1</v>
      </c>
      <c r="Q23" s="2871"/>
      <c r="R23" s="77"/>
      <c r="S23" s="77"/>
      <c r="T23" s="77"/>
      <c r="U23" s="77">
        <v>1</v>
      </c>
      <c r="V23" s="77"/>
      <c r="W23" s="77"/>
      <c r="X23" s="77"/>
      <c r="Y23" s="77"/>
      <c r="Z23" s="77"/>
      <c r="AA23" s="77"/>
      <c r="AB23" s="94"/>
      <c r="AC23" s="119">
        <f t="shared" si="0"/>
        <v>10</v>
      </c>
    </row>
    <row r="24" spans="1:29" s="11" customFormat="1" ht="12.75" hidden="1" customHeight="1" x14ac:dyDescent="0.4">
      <c r="A24" s="4449"/>
      <c r="B24" s="4437"/>
      <c r="C24" s="4439"/>
      <c r="D24" s="4453"/>
      <c r="E24" s="1762"/>
      <c r="F24" s="76"/>
      <c r="G24" s="76"/>
      <c r="H24" s="76"/>
      <c r="I24" s="76"/>
      <c r="J24" s="2194"/>
      <c r="K24" s="1784"/>
      <c r="L24" s="1217"/>
      <c r="M24" s="1217"/>
      <c r="N24" s="1217"/>
      <c r="O24" s="1217"/>
      <c r="P24" s="1217"/>
      <c r="Q24" s="1785"/>
      <c r="R24" s="1786"/>
      <c r="S24" s="1786"/>
      <c r="T24" s="1786"/>
      <c r="U24" s="1786"/>
      <c r="V24" s="1786"/>
      <c r="W24" s="1786"/>
      <c r="X24" s="1786"/>
      <c r="Y24" s="1786"/>
      <c r="Z24" s="1786"/>
      <c r="AA24" s="1786"/>
      <c r="AB24" s="1787"/>
      <c r="AC24" s="119"/>
    </row>
    <row r="25" spans="1:29" s="11" customFormat="1" ht="12.75" hidden="1" customHeight="1" x14ac:dyDescent="0.4">
      <c r="A25" s="4449"/>
      <c r="B25" s="4437"/>
      <c r="C25" s="4439"/>
      <c r="D25" s="4453"/>
      <c r="E25" s="1762"/>
      <c r="F25" s="76"/>
      <c r="G25" s="76"/>
      <c r="H25" s="76"/>
      <c r="I25" s="76"/>
      <c r="J25" s="2194"/>
      <c r="K25" s="1784"/>
      <c r="L25" s="1217"/>
      <c r="M25" s="1217"/>
      <c r="N25" s="1217"/>
      <c r="O25" s="1217"/>
      <c r="P25" s="1217"/>
      <c r="Q25" s="1785"/>
      <c r="R25" s="1786"/>
      <c r="S25" s="1786"/>
      <c r="T25" s="1786"/>
      <c r="U25" s="1786"/>
      <c r="V25" s="1786"/>
      <c r="W25" s="1786"/>
      <c r="X25" s="1786"/>
      <c r="Y25" s="1786"/>
      <c r="Z25" s="1786"/>
      <c r="AA25" s="1786"/>
      <c r="AB25" s="1787"/>
      <c r="AC25" s="119"/>
    </row>
    <row r="26" spans="1:29" s="11" customFormat="1" ht="12.75" hidden="1" customHeight="1" x14ac:dyDescent="0.4">
      <c r="A26" s="4449"/>
      <c r="B26" s="4437"/>
      <c r="C26" s="4439"/>
      <c r="D26" s="4453"/>
      <c r="E26" s="1783"/>
      <c r="F26" s="76"/>
      <c r="G26" s="76"/>
      <c r="H26" s="76"/>
      <c r="I26" s="76"/>
      <c r="J26" s="2194"/>
      <c r="K26" s="1784"/>
      <c r="L26" s="1217"/>
      <c r="M26" s="1217"/>
      <c r="N26" s="1217"/>
      <c r="O26" s="1217"/>
      <c r="P26" s="1217"/>
      <c r="Q26" s="1785"/>
      <c r="R26" s="1786"/>
      <c r="S26" s="1786"/>
      <c r="T26" s="1786"/>
      <c r="U26" s="1786"/>
      <c r="V26" s="1786"/>
      <c r="W26" s="1786"/>
      <c r="X26" s="1786"/>
      <c r="Y26" s="1786"/>
      <c r="Z26" s="1786"/>
      <c r="AA26" s="1786"/>
      <c r="AB26" s="1787"/>
      <c r="AC26" s="119"/>
    </row>
    <row r="27" spans="1:29" s="11" customFormat="1" ht="35.25" hidden="1" customHeight="1" x14ac:dyDescent="0.35">
      <c r="A27" s="4449"/>
      <c r="B27" s="4437"/>
      <c r="C27" s="4439"/>
      <c r="D27" s="4453"/>
      <c r="E27" s="1788"/>
      <c r="F27" s="1789"/>
      <c r="G27" s="1789"/>
      <c r="H27" s="1789"/>
      <c r="I27" s="1789"/>
      <c r="J27" s="1790"/>
      <c r="K27" s="1495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1665"/>
      <c r="W27" s="77"/>
      <c r="X27" s="77"/>
      <c r="Y27" s="77"/>
      <c r="Z27" s="77"/>
      <c r="AA27" s="77"/>
      <c r="AB27" s="94"/>
      <c r="AC27" s="119">
        <f t="shared" si="0"/>
        <v>0</v>
      </c>
    </row>
    <row r="28" spans="1:29" s="11" customFormat="1" ht="12.75" hidden="1" customHeight="1" x14ac:dyDescent="0.35">
      <c r="A28" s="4449"/>
      <c r="B28" s="4437"/>
      <c r="C28" s="4439"/>
      <c r="D28" s="4453"/>
      <c r="E28" s="2195"/>
      <c r="F28" s="76"/>
      <c r="G28" s="76"/>
      <c r="H28" s="76"/>
      <c r="I28" s="76"/>
      <c r="J28" s="144"/>
      <c r="K28" s="1681"/>
      <c r="L28" s="110"/>
      <c r="M28" s="111"/>
      <c r="N28" s="111"/>
      <c r="O28" s="111"/>
      <c r="P28" s="111"/>
      <c r="Q28" s="111"/>
      <c r="R28" s="111"/>
      <c r="S28" s="111"/>
      <c r="T28" s="111"/>
      <c r="U28" s="110"/>
      <c r="V28" s="77"/>
      <c r="W28" s="77"/>
      <c r="X28" s="77"/>
      <c r="Y28" s="77"/>
      <c r="Z28" s="77"/>
      <c r="AA28" s="77"/>
      <c r="AB28" s="94"/>
      <c r="AC28" s="119">
        <f t="shared" si="0"/>
        <v>0</v>
      </c>
    </row>
    <row r="29" spans="1:29" s="11" customFormat="1" ht="9" hidden="1" customHeight="1" x14ac:dyDescent="0.35">
      <c r="A29" s="4449"/>
      <c r="B29" s="4437"/>
      <c r="C29" s="4439"/>
      <c r="D29" s="4453"/>
      <c r="E29" s="2196"/>
      <c r="F29" s="76"/>
      <c r="G29" s="76"/>
      <c r="H29" s="76"/>
      <c r="I29" s="76"/>
      <c r="J29" s="144"/>
      <c r="K29" s="1681"/>
      <c r="L29" s="110"/>
      <c r="M29" s="111"/>
      <c r="N29" s="111"/>
      <c r="O29" s="111"/>
      <c r="P29" s="111"/>
      <c r="Q29" s="111"/>
      <c r="R29" s="111"/>
      <c r="S29" s="111"/>
      <c r="T29" s="111"/>
      <c r="U29" s="110"/>
      <c r="V29" s="77"/>
      <c r="W29" s="77"/>
      <c r="X29" s="77"/>
      <c r="Y29" s="77"/>
      <c r="Z29" s="77"/>
      <c r="AA29" s="77"/>
      <c r="AB29" s="94"/>
      <c r="AC29" s="119">
        <f t="shared" si="0"/>
        <v>0</v>
      </c>
    </row>
    <row r="30" spans="1:29" s="2198" customFormat="1" ht="11.25" hidden="1" customHeight="1" x14ac:dyDescent="0.35">
      <c r="A30" s="4449"/>
      <c r="B30" s="4437"/>
      <c r="C30" s="4439"/>
      <c r="D30" s="4453"/>
      <c r="E30" s="2197"/>
      <c r="F30" s="76"/>
      <c r="G30" s="76"/>
      <c r="H30" s="76"/>
      <c r="I30" s="76"/>
      <c r="J30" s="144"/>
      <c r="K30" s="1684"/>
      <c r="L30" s="145"/>
      <c r="M30" s="146"/>
      <c r="N30" s="146"/>
      <c r="O30" s="146"/>
      <c r="P30" s="146"/>
      <c r="Q30" s="146"/>
      <c r="R30" s="146"/>
      <c r="S30" s="146"/>
      <c r="T30" s="146"/>
      <c r="U30" s="145"/>
      <c r="V30" s="77"/>
      <c r="W30" s="77"/>
      <c r="X30" s="77"/>
      <c r="Y30" s="77"/>
      <c r="Z30" s="77"/>
      <c r="AA30" s="77"/>
      <c r="AB30" s="94"/>
      <c r="AC30" s="119">
        <f t="shared" si="0"/>
        <v>0</v>
      </c>
    </row>
    <row r="31" spans="1:29" s="11" customFormat="1" ht="27" hidden="1" customHeight="1" x14ac:dyDescent="0.35">
      <c r="A31" s="4449"/>
      <c r="B31" s="4437"/>
      <c r="C31" s="4439"/>
      <c r="D31" s="4453"/>
      <c r="E31" s="1762"/>
      <c r="F31" s="76"/>
      <c r="G31" s="76"/>
      <c r="H31" s="76"/>
      <c r="I31" s="76"/>
      <c r="J31" s="144"/>
      <c r="K31" s="1684"/>
      <c r="L31" s="145"/>
      <c r="M31" s="146"/>
      <c r="N31" s="146"/>
      <c r="O31" s="146"/>
      <c r="P31" s="146"/>
      <c r="Q31" s="146"/>
      <c r="R31" s="146"/>
      <c r="S31" s="146"/>
      <c r="T31" s="146"/>
      <c r="U31" s="145"/>
      <c r="V31" s="77"/>
      <c r="W31" s="77"/>
      <c r="X31" s="77"/>
      <c r="Y31" s="77"/>
      <c r="Z31" s="77"/>
      <c r="AA31" s="77"/>
      <c r="AB31" s="94"/>
      <c r="AC31" s="119">
        <f t="shared" si="0"/>
        <v>0</v>
      </c>
    </row>
    <row r="32" spans="1:29" s="11" customFormat="1" ht="18.75" customHeight="1" x14ac:dyDescent="0.35">
      <c r="A32" s="4449"/>
      <c r="B32" s="4437"/>
      <c r="C32" s="4439"/>
      <c r="D32" s="4453"/>
      <c r="E32" s="1680" t="s">
        <v>103</v>
      </c>
      <c r="F32" s="76" t="s">
        <v>6</v>
      </c>
      <c r="G32" s="76" t="s">
        <v>110</v>
      </c>
      <c r="H32" s="76" t="s">
        <v>70</v>
      </c>
      <c r="I32" s="76" t="s">
        <v>69</v>
      </c>
      <c r="J32" s="144" t="s">
        <v>111</v>
      </c>
      <c r="K32" s="1681"/>
      <c r="L32" s="110"/>
      <c r="M32" s="111"/>
      <c r="N32" s="111"/>
      <c r="O32" s="111"/>
      <c r="P32" s="111"/>
      <c r="Q32" s="111">
        <v>52</v>
      </c>
      <c r="R32" s="111"/>
      <c r="S32" s="111"/>
      <c r="T32" s="111"/>
      <c r="U32" s="110"/>
      <c r="V32" s="77"/>
      <c r="W32" s="77"/>
      <c r="X32" s="77"/>
      <c r="Y32" s="77"/>
      <c r="Z32" s="77"/>
      <c r="AA32" s="77"/>
      <c r="AB32" s="94"/>
      <c r="AC32" s="119">
        <f t="shared" si="0"/>
        <v>52</v>
      </c>
    </row>
    <row r="33" spans="1:29" s="11" customFormat="1" ht="14.25" customHeight="1" thickBot="1" x14ac:dyDescent="0.4">
      <c r="A33" s="4449"/>
      <c r="B33" s="4437"/>
      <c r="C33" s="4439"/>
      <c r="D33" s="4453"/>
      <c r="E33" s="1682" t="s">
        <v>115</v>
      </c>
      <c r="F33" s="1683" t="s">
        <v>6</v>
      </c>
      <c r="G33" s="2347" t="s">
        <v>110</v>
      </c>
      <c r="H33" s="475" t="s">
        <v>70</v>
      </c>
      <c r="I33" s="1666" t="s">
        <v>69</v>
      </c>
      <c r="J33" s="2872">
        <v>5</v>
      </c>
      <c r="K33" s="1684"/>
      <c r="L33" s="145"/>
      <c r="M33" s="146"/>
      <c r="N33" s="146"/>
      <c r="O33" s="146"/>
      <c r="P33" s="146"/>
      <c r="Q33" s="146"/>
      <c r="R33" s="146"/>
      <c r="S33" s="146">
        <v>15</v>
      </c>
      <c r="T33" s="146"/>
      <c r="U33" s="145"/>
      <c r="V33" s="77"/>
      <c r="W33" s="77"/>
      <c r="X33" s="77"/>
      <c r="Y33" s="77"/>
      <c r="Z33" s="77"/>
      <c r="AA33" s="77"/>
      <c r="AB33" s="94"/>
      <c r="AC33" s="119">
        <f t="shared" si="0"/>
        <v>15</v>
      </c>
    </row>
    <row r="34" spans="1:29" s="11" customFormat="1" ht="31.5" hidden="1" customHeight="1" x14ac:dyDescent="0.35">
      <c r="A34" s="4449"/>
      <c r="B34" s="4437"/>
      <c r="C34" s="4439"/>
      <c r="D34" s="4453"/>
      <c r="E34" s="2199"/>
      <c r="F34" s="76"/>
      <c r="G34" s="76"/>
      <c r="H34" s="76"/>
      <c r="I34" s="76"/>
      <c r="J34" s="144"/>
      <c r="K34" s="2297"/>
      <c r="L34" s="16"/>
      <c r="M34" s="16"/>
      <c r="N34" s="16"/>
      <c r="O34" s="16"/>
      <c r="P34" s="16"/>
      <c r="Q34" s="16"/>
      <c r="R34" s="146"/>
      <c r="S34" s="146"/>
      <c r="T34" s="146"/>
      <c r="U34" s="145"/>
      <c r="V34" s="77"/>
      <c r="W34" s="77"/>
      <c r="X34" s="77"/>
      <c r="Y34" s="77"/>
      <c r="Z34" s="77"/>
      <c r="AA34" s="77"/>
      <c r="AB34" s="94"/>
      <c r="AC34" s="119">
        <f t="shared" si="0"/>
        <v>0</v>
      </c>
    </row>
    <row r="35" spans="1:29" s="11" customFormat="1" ht="37.5" hidden="1" customHeight="1" x14ac:dyDescent="0.35">
      <c r="A35" s="4449"/>
      <c r="B35" s="4437"/>
      <c r="C35" s="4439"/>
      <c r="D35" s="4453"/>
      <c r="E35" s="2199"/>
      <c r="F35" s="751"/>
      <c r="G35" s="751"/>
      <c r="H35" s="751"/>
      <c r="I35" s="751"/>
      <c r="J35" s="890"/>
      <c r="K35" s="2200"/>
      <c r="L35" s="146"/>
      <c r="M35" s="146"/>
      <c r="N35" s="146"/>
      <c r="O35" s="146"/>
      <c r="P35" s="146"/>
      <c r="Q35" s="2019"/>
      <c r="R35" s="146"/>
      <c r="S35" s="146"/>
      <c r="T35" s="146"/>
      <c r="U35" s="145"/>
      <c r="V35" s="77"/>
      <c r="W35" s="77"/>
      <c r="X35" s="77"/>
      <c r="Y35" s="77"/>
      <c r="Z35" s="77"/>
      <c r="AA35" s="77"/>
      <c r="AB35" s="94"/>
      <c r="AC35" s="119">
        <f t="shared" si="0"/>
        <v>0</v>
      </c>
    </row>
    <row r="36" spans="1:29" s="11" customFormat="1" ht="14.25" hidden="1" customHeight="1" thickBot="1" x14ac:dyDescent="0.4">
      <c r="A36" s="4449"/>
      <c r="B36" s="4437"/>
      <c r="C36" s="4439"/>
      <c r="D36" s="4453"/>
      <c r="E36" s="1797"/>
      <c r="F36" s="75"/>
      <c r="G36" s="75"/>
      <c r="H36" s="75"/>
      <c r="I36" s="75"/>
      <c r="J36" s="2201"/>
      <c r="K36" s="2202"/>
      <c r="L36" s="2051"/>
      <c r="M36" s="2051"/>
      <c r="N36" s="2051"/>
      <c r="O36" s="2051"/>
      <c r="P36" s="2051"/>
      <c r="Q36" s="2203"/>
      <c r="R36" s="2051"/>
      <c r="S36" s="2051"/>
      <c r="T36" s="2051"/>
      <c r="U36" s="2050"/>
      <c r="V36" s="2050"/>
      <c r="W36" s="147"/>
      <c r="X36" s="147"/>
      <c r="Y36" s="147"/>
      <c r="Z36" s="147"/>
      <c r="AA36" s="147"/>
      <c r="AB36" s="2044"/>
      <c r="AC36" s="119">
        <f t="shared" si="0"/>
        <v>0</v>
      </c>
    </row>
    <row r="37" spans="1:29" s="11" customFormat="1" ht="13.5" customHeight="1" thickBot="1" x14ac:dyDescent="0.4">
      <c r="A37" s="4449"/>
      <c r="B37" s="4437"/>
      <c r="C37" s="4439"/>
      <c r="D37" s="4453"/>
      <c r="E37" s="121" t="s">
        <v>34</v>
      </c>
      <c r="F37" s="116"/>
      <c r="G37" s="116"/>
      <c r="H37" s="116"/>
      <c r="I37" s="116"/>
      <c r="J37" s="122"/>
      <c r="K37" s="114">
        <f t="shared" ref="K37:AB37" si="2">SUM(K19:K36)</f>
        <v>18</v>
      </c>
      <c r="L37" s="114">
        <f t="shared" si="2"/>
        <v>22</v>
      </c>
      <c r="M37" s="114">
        <f t="shared" si="2"/>
        <v>0</v>
      </c>
      <c r="N37" s="114">
        <f t="shared" si="2"/>
        <v>14</v>
      </c>
      <c r="O37" s="114">
        <f t="shared" si="2"/>
        <v>2</v>
      </c>
      <c r="P37" s="114">
        <f t="shared" si="2"/>
        <v>1</v>
      </c>
      <c r="Q37" s="114">
        <f t="shared" si="2"/>
        <v>52</v>
      </c>
      <c r="R37" s="114">
        <f t="shared" si="2"/>
        <v>0</v>
      </c>
      <c r="S37" s="114">
        <f t="shared" si="2"/>
        <v>15</v>
      </c>
      <c r="T37" s="114">
        <f t="shared" si="2"/>
        <v>0</v>
      </c>
      <c r="U37" s="114">
        <f t="shared" si="2"/>
        <v>23</v>
      </c>
      <c r="V37" s="114">
        <f t="shared" si="2"/>
        <v>0</v>
      </c>
      <c r="W37" s="114">
        <f t="shared" si="2"/>
        <v>0</v>
      </c>
      <c r="X37" s="114">
        <f t="shared" si="2"/>
        <v>0</v>
      </c>
      <c r="Y37" s="114">
        <f t="shared" si="2"/>
        <v>0</v>
      </c>
      <c r="Z37" s="114">
        <f t="shared" si="2"/>
        <v>0</v>
      </c>
      <c r="AA37" s="114">
        <f t="shared" si="2"/>
        <v>0</v>
      </c>
      <c r="AB37" s="118">
        <f t="shared" si="2"/>
        <v>0</v>
      </c>
      <c r="AC37" s="151">
        <f t="shared" si="0"/>
        <v>147</v>
      </c>
    </row>
    <row r="38" spans="1:29" s="11" customFormat="1" ht="13.5" hidden="1" customHeight="1" x14ac:dyDescent="0.4">
      <c r="A38" s="4449"/>
      <c r="B38" s="4437"/>
      <c r="C38" s="4439"/>
      <c r="D38" s="4453"/>
      <c r="E38" s="2204"/>
      <c r="F38" s="18"/>
      <c r="G38" s="18"/>
      <c r="H38" s="2205"/>
      <c r="I38" s="2205"/>
      <c r="J38" s="2206"/>
      <c r="K38" s="1781"/>
      <c r="L38" s="1720"/>
      <c r="M38" s="1782"/>
      <c r="N38" s="1720"/>
      <c r="O38" s="1720"/>
      <c r="P38" s="1782"/>
      <c r="Q38" s="1782"/>
      <c r="R38" s="1782"/>
      <c r="S38" s="1782"/>
      <c r="T38" s="1782"/>
      <c r="U38" s="1720"/>
      <c r="V38" s="1720"/>
      <c r="W38" s="19"/>
      <c r="X38" s="19"/>
      <c r="Y38" s="19"/>
      <c r="Z38" s="19"/>
      <c r="AA38" s="19"/>
      <c r="AB38" s="90"/>
      <c r="AC38" s="119"/>
    </row>
    <row r="39" spans="1:29" s="11" customFormat="1" ht="13.5" hidden="1" customHeight="1" x14ac:dyDescent="0.4">
      <c r="A39" s="4449"/>
      <c r="B39" s="4437"/>
      <c r="C39" s="4439"/>
      <c r="D39" s="4453"/>
      <c r="E39" s="2098"/>
      <c r="F39" s="76"/>
      <c r="G39" s="76"/>
      <c r="H39" s="249"/>
      <c r="I39" s="249"/>
      <c r="J39" s="2207"/>
      <c r="K39" s="1681"/>
      <c r="L39" s="110"/>
      <c r="M39" s="111"/>
      <c r="N39" s="110"/>
      <c r="O39" s="110"/>
      <c r="P39" s="111"/>
      <c r="Q39" s="111"/>
      <c r="R39" s="111"/>
      <c r="S39" s="111"/>
      <c r="T39" s="111"/>
      <c r="U39" s="110"/>
      <c r="V39" s="110"/>
      <c r="W39" s="77"/>
      <c r="X39" s="77"/>
      <c r="Y39" s="77"/>
      <c r="Z39" s="77"/>
      <c r="AA39" s="77"/>
      <c r="AB39" s="94"/>
      <c r="AC39" s="119"/>
    </row>
    <row r="40" spans="1:29" s="11" customFormat="1" ht="13.5" hidden="1" customHeight="1" x14ac:dyDescent="0.4">
      <c r="A40" s="4449"/>
      <c r="B40" s="4437"/>
      <c r="C40" s="4439"/>
      <c r="D40" s="4453"/>
      <c r="E40" s="2011"/>
      <c r="F40" s="76"/>
      <c r="G40" s="76"/>
      <c r="H40" s="249"/>
      <c r="I40" s="249"/>
      <c r="J40" s="2207"/>
      <c r="K40" s="2208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744"/>
      <c r="AC40" s="119"/>
    </row>
    <row r="41" spans="1:29" s="11" customFormat="1" ht="13.5" hidden="1" customHeight="1" x14ac:dyDescent="0.4">
      <c r="A41" s="4449"/>
      <c r="B41" s="4437"/>
      <c r="C41" s="4439"/>
      <c r="D41" s="4453"/>
      <c r="E41" s="2011"/>
      <c r="F41" s="76"/>
      <c r="G41" s="76"/>
      <c r="H41" s="249"/>
      <c r="I41" s="249"/>
      <c r="J41" s="2207"/>
      <c r="K41" s="2208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744"/>
      <c r="AC41" s="119"/>
    </row>
    <row r="42" spans="1:29" s="11" customFormat="1" ht="13.5" hidden="1" customHeight="1" x14ac:dyDescent="0.4">
      <c r="A42" s="4449"/>
      <c r="B42" s="4437"/>
      <c r="C42" s="4439"/>
      <c r="D42" s="4453"/>
      <c r="E42" s="263"/>
      <c r="F42" s="76"/>
      <c r="G42" s="76"/>
      <c r="H42" s="249"/>
      <c r="I42" s="249"/>
      <c r="J42" s="2207"/>
      <c r="K42" s="2208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744"/>
      <c r="AC42" s="119"/>
    </row>
    <row r="43" spans="1:29" s="11" customFormat="1" ht="13.5" hidden="1" customHeight="1" x14ac:dyDescent="0.35">
      <c r="A43" s="4449"/>
      <c r="B43" s="4437"/>
      <c r="C43" s="4439"/>
      <c r="D43" s="4453"/>
      <c r="E43" s="2196"/>
      <c r="F43" s="76"/>
      <c r="G43" s="76"/>
      <c r="H43" s="76"/>
      <c r="I43" s="76"/>
      <c r="J43" s="144"/>
      <c r="K43" s="166"/>
      <c r="L43" s="167"/>
      <c r="M43" s="16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94"/>
      <c r="AC43" s="119"/>
    </row>
    <row r="44" spans="1:29" s="11" customFormat="1" ht="13.5" hidden="1" customHeight="1" thickBot="1" x14ac:dyDescent="0.4">
      <c r="A44" s="4449"/>
      <c r="B44" s="4437"/>
      <c r="C44" s="4439"/>
      <c r="D44" s="4453"/>
      <c r="E44" s="250"/>
      <c r="F44" s="180"/>
      <c r="G44" s="180"/>
      <c r="H44" s="180"/>
      <c r="I44" s="212"/>
      <c r="J44" s="2209"/>
      <c r="K44" s="1853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47"/>
      <c r="X44" s="147"/>
      <c r="Y44" s="147"/>
      <c r="Z44" s="147"/>
      <c r="AA44" s="147"/>
      <c r="AB44" s="2044"/>
      <c r="AC44" s="119"/>
    </row>
    <row r="45" spans="1:29" s="11" customFormat="1" ht="13.5" hidden="1" customHeight="1" thickBot="1" x14ac:dyDescent="0.4">
      <c r="A45" s="4449"/>
      <c r="B45" s="4437"/>
      <c r="C45" s="4439"/>
      <c r="D45" s="4453"/>
      <c r="E45" s="2210"/>
      <c r="F45" s="2211"/>
      <c r="G45" s="2211"/>
      <c r="H45" s="2211"/>
      <c r="I45" s="2211"/>
      <c r="J45" s="2212"/>
      <c r="K45" s="204"/>
      <c r="L45" s="2213"/>
      <c r="M45" s="2213"/>
      <c r="N45" s="2213"/>
      <c r="O45" s="2213"/>
      <c r="P45" s="2213"/>
      <c r="Q45" s="2213"/>
      <c r="R45" s="2213"/>
      <c r="S45" s="2213"/>
      <c r="T45" s="2213"/>
      <c r="U45" s="2213"/>
      <c r="V45" s="2213"/>
      <c r="W45" s="1920"/>
      <c r="X45" s="1920"/>
      <c r="Y45" s="1920"/>
      <c r="Z45" s="1920"/>
      <c r="AA45" s="1920"/>
      <c r="AB45" s="2214"/>
      <c r="AC45" s="119">
        <f t="shared" si="0"/>
        <v>0</v>
      </c>
    </row>
    <row r="46" spans="1:29" s="11" customFormat="1" ht="13.5" customHeight="1" thickBot="1" x14ac:dyDescent="0.4">
      <c r="A46" s="4449"/>
      <c r="B46" s="4437"/>
      <c r="C46" s="4439"/>
      <c r="D46" s="4453"/>
      <c r="E46" s="205" t="s">
        <v>35</v>
      </c>
      <c r="F46" s="141"/>
      <c r="G46" s="141"/>
      <c r="H46" s="141"/>
      <c r="I46" s="141"/>
      <c r="J46" s="223"/>
      <c r="K46" s="183">
        <f t="shared" ref="K46:AB46" si="3">SUM(K38:K45)</f>
        <v>0</v>
      </c>
      <c r="L46" s="229">
        <f t="shared" si="3"/>
        <v>0</v>
      </c>
      <c r="M46" s="229">
        <f t="shared" si="3"/>
        <v>0</v>
      </c>
      <c r="N46" s="229">
        <f t="shared" si="3"/>
        <v>0</v>
      </c>
      <c r="O46" s="229">
        <f t="shared" si="3"/>
        <v>0</v>
      </c>
      <c r="P46" s="229">
        <f t="shared" si="3"/>
        <v>0</v>
      </c>
      <c r="Q46" s="229">
        <f t="shared" si="3"/>
        <v>0</v>
      </c>
      <c r="R46" s="229">
        <f t="shared" si="3"/>
        <v>0</v>
      </c>
      <c r="S46" s="229">
        <f t="shared" si="3"/>
        <v>0</v>
      </c>
      <c r="T46" s="229">
        <f t="shared" si="3"/>
        <v>0</v>
      </c>
      <c r="U46" s="229">
        <f t="shared" si="3"/>
        <v>0</v>
      </c>
      <c r="V46" s="229">
        <f t="shared" si="3"/>
        <v>0</v>
      </c>
      <c r="W46" s="156">
        <f t="shared" si="3"/>
        <v>0</v>
      </c>
      <c r="X46" s="156">
        <f t="shared" si="3"/>
        <v>0</v>
      </c>
      <c r="Y46" s="156">
        <f t="shared" si="3"/>
        <v>0</v>
      </c>
      <c r="Z46" s="156">
        <f t="shared" si="3"/>
        <v>0</v>
      </c>
      <c r="AA46" s="156">
        <f t="shared" si="3"/>
        <v>0</v>
      </c>
      <c r="AB46" s="159">
        <f t="shared" si="3"/>
        <v>0</v>
      </c>
      <c r="AC46" s="22">
        <f t="shared" si="0"/>
        <v>0</v>
      </c>
    </row>
    <row r="47" spans="1:29" s="11" customFormat="1" ht="13.5" customHeight="1" thickBot="1" x14ac:dyDescent="0.4">
      <c r="A47" s="4449"/>
      <c r="B47" s="4437"/>
      <c r="C47" s="4439"/>
      <c r="D47" s="4453"/>
      <c r="E47" s="155" t="s">
        <v>92</v>
      </c>
      <c r="F47" s="116"/>
      <c r="G47" s="116"/>
      <c r="H47" s="116"/>
      <c r="I47" s="116"/>
      <c r="J47" s="122"/>
      <c r="K47" s="114">
        <f t="shared" ref="K47:AB47" si="4">K18+K37+K46</f>
        <v>82</v>
      </c>
      <c r="L47" s="149">
        <f t="shared" si="4"/>
        <v>54</v>
      </c>
      <c r="M47" s="149">
        <f t="shared" si="4"/>
        <v>0</v>
      </c>
      <c r="N47" s="149">
        <f t="shared" si="4"/>
        <v>75</v>
      </c>
      <c r="O47" s="149">
        <f t="shared" si="4"/>
        <v>7</v>
      </c>
      <c r="P47" s="149">
        <f t="shared" si="4"/>
        <v>1</v>
      </c>
      <c r="Q47" s="149">
        <f t="shared" si="4"/>
        <v>52</v>
      </c>
      <c r="R47" s="149">
        <f t="shared" si="4"/>
        <v>0</v>
      </c>
      <c r="S47" s="149">
        <f t="shared" si="4"/>
        <v>15</v>
      </c>
      <c r="T47" s="149">
        <f t="shared" si="4"/>
        <v>0</v>
      </c>
      <c r="U47" s="149">
        <f t="shared" si="4"/>
        <v>46</v>
      </c>
      <c r="V47" s="149">
        <f t="shared" si="4"/>
        <v>0</v>
      </c>
      <c r="W47" s="149">
        <f t="shared" si="4"/>
        <v>0</v>
      </c>
      <c r="X47" s="149">
        <f t="shared" si="4"/>
        <v>0</v>
      </c>
      <c r="Y47" s="149">
        <f t="shared" si="4"/>
        <v>0</v>
      </c>
      <c r="Z47" s="149">
        <f t="shared" si="4"/>
        <v>0</v>
      </c>
      <c r="AA47" s="149">
        <f t="shared" si="4"/>
        <v>0</v>
      </c>
      <c r="AB47" s="2086">
        <f t="shared" si="4"/>
        <v>0</v>
      </c>
      <c r="AC47" s="22">
        <f t="shared" si="0"/>
        <v>332</v>
      </c>
    </row>
    <row r="48" spans="1:29" s="11" customFormat="1" ht="0.75" customHeight="1" thickBot="1" x14ac:dyDescent="0.4">
      <c r="A48" s="4450"/>
      <c r="B48" s="4438"/>
      <c r="C48" s="4440"/>
      <c r="D48" s="161"/>
      <c r="E48" s="162"/>
      <c r="F48" s="163"/>
      <c r="G48" s="163"/>
      <c r="H48" s="163"/>
      <c r="I48" s="163"/>
      <c r="J48" s="164"/>
      <c r="K48" s="74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9"/>
      <c r="AC48" s="151"/>
    </row>
    <row r="49" spans="1:29" s="11" customFormat="1" ht="19.5" customHeight="1" thickBot="1" x14ac:dyDescent="0.4">
      <c r="A49" s="4433" t="s">
        <v>4</v>
      </c>
      <c r="B49" s="4434"/>
      <c r="C49" s="4434"/>
      <c r="D49" s="4434"/>
      <c r="E49" s="4434"/>
      <c r="F49" s="4434"/>
      <c r="G49" s="4434"/>
      <c r="H49" s="4434"/>
      <c r="I49" s="4434"/>
      <c r="J49" s="4434"/>
      <c r="K49" s="4434"/>
      <c r="L49" s="4434"/>
      <c r="M49" s="4434"/>
      <c r="N49" s="4434"/>
      <c r="O49" s="4434"/>
      <c r="P49" s="4434"/>
      <c r="Q49" s="4434"/>
      <c r="R49" s="4434"/>
      <c r="S49" s="4434"/>
      <c r="T49" s="4434"/>
      <c r="U49" s="4434"/>
      <c r="V49" s="4434"/>
      <c r="W49" s="4434"/>
      <c r="X49" s="4434"/>
      <c r="Y49" s="4434"/>
      <c r="Z49" s="4434"/>
      <c r="AA49" s="4434"/>
      <c r="AB49" s="4434"/>
      <c r="AC49" s="4435"/>
    </row>
    <row r="50" spans="1:29" s="11" customFormat="1" ht="14.25" hidden="1" customHeight="1" thickBot="1" x14ac:dyDescent="0.4">
      <c r="A50" s="4441">
        <v>11</v>
      </c>
      <c r="B50" s="4443" t="s">
        <v>78</v>
      </c>
      <c r="C50" s="4439" t="s">
        <v>75</v>
      </c>
      <c r="D50" s="4303">
        <v>1</v>
      </c>
      <c r="E50" s="2215"/>
      <c r="F50" s="20"/>
      <c r="G50" s="20"/>
      <c r="H50" s="20"/>
      <c r="I50" s="20"/>
      <c r="J50" s="2216"/>
      <c r="K50" s="2217"/>
      <c r="L50" s="287"/>
      <c r="M50" s="287"/>
      <c r="N50" s="175"/>
      <c r="O50" s="175"/>
      <c r="P50" s="970"/>
      <c r="Q50" s="287"/>
      <c r="R50" s="287"/>
      <c r="S50" s="287"/>
      <c r="T50" s="287"/>
      <c r="U50" s="175"/>
      <c r="V50" s="287"/>
      <c r="W50" s="287"/>
      <c r="X50" s="21"/>
      <c r="Y50" s="21"/>
      <c r="Z50" s="21"/>
      <c r="AA50" s="21"/>
      <c r="AB50" s="971"/>
      <c r="AC50" s="186"/>
    </row>
    <row r="51" spans="1:29" s="11" customFormat="1" ht="14.25" hidden="1" customHeight="1" x14ac:dyDescent="0.4">
      <c r="A51" s="4441"/>
      <c r="B51" s="4443"/>
      <c r="C51" s="4439"/>
      <c r="D51" s="4303"/>
      <c r="E51" s="2218"/>
      <c r="F51" s="2219"/>
      <c r="G51" s="2219"/>
      <c r="H51" s="2219"/>
      <c r="I51" s="2219"/>
      <c r="J51" s="2220"/>
      <c r="K51" s="1781"/>
      <c r="L51" s="165"/>
      <c r="M51" s="1782"/>
      <c r="N51" s="1720"/>
      <c r="O51" s="1720"/>
      <c r="P51" s="1782"/>
      <c r="Q51" s="1782"/>
      <c r="R51" s="1782"/>
      <c r="S51" s="1782"/>
      <c r="T51" s="1782"/>
      <c r="U51" s="1720"/>
      <c r="V51" s="2221"/>
      <c r="W51" s="1782"/>
      <c r="X51" s="19"/>
      <c r="Y51" s="19"/>
      <c r="Z51" s="19"/>
      <c r="AA51" s="19"/>
      <c r="AB51" s="90"/>
      <c r="AC51" s="119">
        <f t="shared" ref="AC51:AC74" si="5">SUM(K51:AB51)</f>
        <v>0</v>
      </c>
    </row>
    <row r="52" spans="1:29" s="11" customFormat="1" ht="12" hidden="1" customHeight="1" x14ac:dyDescent="0.35">
      <c r="A52" s="4441"/>
      <c r="B52" s="4443"/>
      <c r="C52" s="4439"/>
      <c r="D52" s="4303"/>
      <c r="E52" s="1809"/>
      <c r="F52" s="1810"/>
      <c r="G52" s="1810"/>
      <c r="H52" s="1810"/>
      <c r="I52" s="1810"/>
      <c r="J52" s="1811"/>
      <c r="K52" s="1812"/>
      <c r="L52" s="911"/>
      <c r="M52" s="1813"/>
      <c r="N52" s="1813"/>
      <c r="O52" s="1813"/>
      <c r="P52" s="911"/>
      <c r="Q52" s="1813"/>
      <c r="R52" s="1813"/>
      <c r="S52" s="1813"/>
      <c r="T52" s="1813"/>
      <c r="U52" s="911"/>
      <c r="V52" s="1813"/>
      <c r="W52" s="1814"/>
      <c r="X52" s="1778"/>
      <c r="Y52" s="1778"/>
      <c r="Z52" s="1778"/>
      <c r="AA52" s="1778"/>
      <c r="AB52" s="1815"/>
      <c r="AC52" s="119">
        <f t="shared" si="5"/>
        <v>0</v>
      </c>
    </row>
    <row r="53" spans="1:29" s="11" customFormat="1" ht="23.25" customHeight="1" x14ac:dyDescent="0.35">
      <c r="A53" s="4441"/>
      <c r="B53" s="4443"/>
      <c r="C53" s="4439"/>
      <c r="D53" s="4303"/>
      <c r="E53" s="2222" t="s">
        <v>81</v>
      </c>
      <c r="F53" s="751" t="s">
        <v>5</v>
      </c>
      <c r="G53" s="136" t="s">
        <v>70</v>
      </c>
      <c r="H53" s="136" t="s">
        <v>70</v>
      </c>
      <c r="I53" s="136" t="s">
        <v>73</v>
      </c>
      <c r="J53" s="248">
        <v>4</v>
      </c>
      <c r="K53" s="2223"/>
      <c r="L53" s="924"/>
      <c r="M53" s="287"/>
      <c r="N53" s="175"/>
      <c r="O53" s="175"/>
      <c r="P53" s="287"/>
      <c r="Q53" s="287"/>
      <c r="R53" s="287"/>
      <c r="S53" s="287"/>
      <c r="T53" s="287"/>
      <c r="U53" s="175"/>
      <c r="V53" s="970"/>
      <c r="W53" s="287">
        <v>12</v>
      </c>
      <c r="X53" s="21"/>
      <c r="Y53" s="21"/>
      <c r="Z53" s="21"/>
      <c r="AA53" s="21"/>
      <c r="AB53" s="971"/>
      <c r="AC53" s="119">
        <f t="shared" si="5"/>
        <v>12</v>
      </c>
    </row>
    <row r="54" spans="1:29" s="11" customFormat="1" ht="18.600000000000001" customHeight="1" x14ac:dyDescent="0.35">
      <c r="A54" s="4441"/>
      <c r="B54" s="4443"/>
      <c r="C54" s="4439"/>
      <c r="D54" s="4303"/>
      <c r="E54" s="2131" t="s">
        <v>74</v>
      </c>
      <c r="F54" s="1074" t="s">
        <v>5</v>
      </c>
      <c r="G54" s="76" t="s">
        <v>70</v>
      </c>
      <c r="H54" s="76" t="s">
        <v>70</v>
      </c>
      <c r="I54" s="76" t="s">
        <v>65</v>
      </c>
      <c r="J54" s="158">
        <v>19</v>
      </c>
      <c r="K54" s="1280">
        <v>16</v>
      </c>
      <c r="L54" s="795">
        <v>16</v>
      </c>
      <c r="M54" s="795"/>
      <c r="N54" s="795">
        <v>5</v>
      </c>
      <c r="O54" s="795">
        <v>2</v>
      </c>
      <c r="P54" s="795"/>
      <c r="Q54" s="795"/>
      <c r="R54" s="316"/>
      <c r="S54" s="316"/>
      <c r="T54" s="316"/>
      <c r="U54" s="316">
        <v>1</v>
      </c>
      <c r="V54" s="970"/>
      <c r="W54" s="287"/>
      <c r="X54" s="21"/>
      <c r="Y54" s="21"/>
      <c r="Z54" s="21"/>
      <c r="AA54" s="21"/>
      <c r="AB54" s="971"/>
      <c r="AC54" s="119">
        <f t="shared" si="5"/>
        <v>40</v>
      </c>
    </row>
    <row r="55" spans="1:29" s="11" customFormat="1" ht="23.25" customHeight="1" x14ac:dyDescent="0.35">
      <c r="A55" s="4441"/>
      <c r="B55" s="4443"/>
      <c r="C55" s="4439"/>
      <c r="D55" s="4303"/>
      <c r="E55" s="2132" t="s">
        <v>227</v>
      </c>
      <c r="F55" s="1074" t="s">
        <v>5</v>
      </c>
      <c r="G55" s="76" t="s">
        <v>94</v>
      </c>
      <c r="H55" s="76" t="s">
        <v>346</v>
      </c>
      <c r="I55" s="76" t="s">
        <v>65</v>
      </c>
      <c r="J55" s="158">
        <v>11</v>
      </c>
      <c r="K55" s="1252">
        <v>16</v>
      </c>
      <c r="L55" s="457">
        <v>16</v>
      </c>
      <c r="M55" s="651"/>
      <c r="N55" s="651">
        <v>3</v>
      </c>
      <c r="O55" s="651">
        <v>1</v>
      </c>
      <c r="P55" s="651"/>
      <c r="Q55" s="651"/>
      <c r="R55" s="316"/>
      <c r="S55" s="316"/>
      <c r="T55" s="316"/>
      <c r="U55" s="316">
        <v>1</v>
      </c>
      <c r="V55" s="970"/>
      <c r="W55" s="287"/>
      <c r="X55" s="21"/>
      <c r="Y55" s="21"/>
      <c r="Z55" s="21"/>
      <c r="AA55" s="21"/>
      <c r="AB55" s="971"/>
      <c r="AC55" s="119">
        <f t="shared" si="5"/>
        <v>37</v>
      </c>
    </row>
    <row r="56" spans="1:29" s="11" customFormat="1" ht="23.25" customHeight="1" x14ac:dyDescent="0.35">
      <c r="A56" s="4441"/>
      <c r="B56" s="4443"/>
      <c r="C56" s="4439"/>
      <c r="D56" s="4303"/>
      <c r="E56" s="2891" t="s">
        <v>347</v>
      </c>
      <c r="F56" s="758" t="s">
        <v>5</v>
      </c>
      <c r="G56" s="758" t="s">
        <v>94</v>
      </c>
      <c r="H56" s="758" t="s">
        <v>94</v>
      </c>
      <c r="I56" s="758" t="s">
        <v>37</v>
      </c>
      <c r="J56" s="1897">
        <v>118</v>
      </c>
      <c r="K56" s="1248"/>
      <c r="L56" s="761">
        <v>16</v>
      </c>
      <c r="M56" s="287"/>
      <c r="N56" s="175"/>
      <c r="O56" s="175"/>
      <c r="P56" s="287"/>
      <c r="Q56" s="287"/>
      <c r="R56" s="287"/>
      <c r="S56" s="287"/>
      <c r="T56" s="287"/>
      <c r="U56" s="175"/>
      <c r="V56" s="970"/>
      <c r="W56" s="287"/>
      <c r="X56" s="21"/>
      <c r="Y56" s="21"/>
      <c r="Z56" s="21"/>
      <c r="AA56" s="21"/>
      <c r="AB56" s="971"/>
      <c r="AC56" s="119">
        <f t="shared" si="5"/>
        <v>16</v>
      </c>
    </row>
    <row r="57" spans="1:29" s="756" customFormat="1" ht="30.6" customHeight="1" x14ac:dyDescent="0.35">
      <c r="A57" s="4441"/>
      <c r="B57" s="4443"/>
      <c r="C57" s="4439"/>
      <c r="D57" s="4303"/>
      <c r="E57" s="2873" t="s">
        <v>125</v>
      </c>
      <c r="F57" s="758" t="s">
        <v>5</v>
      </c>
      <c r="G57" s="758" t="s">
        <v>110</v>
      </c>
      <c r="H57" s="758" t="s">
        <v>94</v>
      </c>
      <c r="I57" s="758" t="s">
        <v>73</v>
      </c>
      <c r="J57" s="759">
        <v>61</v>
      </c>
      <c r="K57" s="1248">
        <v>16</v>
      </c>
      <c r="L57" s="761"/>
      <c r="M57" s="1092"/>
      <c r="N57" s="1092">
        <v>15</v>
      </c>
      <c r="O57" s="1092">
        <v>2</v>
      </c>
      <c r="P57" s="761"/>
      <c r="Q57" s="1092"/>
      <c r="R57" s="1092"/>
      <c r="S57" s="1092"/>
      <c r="T57" s="1092"/>
      <c r="U57" s="761">
        <v>6</v>
      </c>
      <c r="V57" s="1092"/>
      <c r="W57" s="763"/>
      <c r="X57" s="679"/>
      <c r="Y57" s="679"/>
      <c r="Z57" s="679"/>
      <c r="AA57" s="679"/>
      <c r="AB57" s="788"/>
      <c r="AC57" s="2874">
        <f t="shared" si="5"/>
        <v>39</v>
      </c>
    </row>
    <row r="58" spans="1:29" s="756" customFormat="1" ht="14.25" hidden="1" customHeight="1" x14ac:dyDescent="0.35">
      <c r="A58" s="4441"/>
      <c r="B58" s="4443"/>
      <c r="C58" s="4439"/>
      <c r="D58" s="4303"/>
      <c r="E58" s="2875"/>
      <c r="F58" s="758"/>
      <c r="G58" s="758"/>
      <c r="H58" s="758"/>
      <c r="I58" s="758"/>
      <c r="J58" s="1897"/>
      <c r="K58" s="1248"/>
      <c r="L58" s="761"/>
      <c r="M58" s="1092"/>
      <c r="N58" s="1092"/>
      <c r="O58" s="1092"/>
      <c r="P58" s="761"/>
      <c r="Q58" s="1092"/>
      <c r="R58" s="1092"/>
      <c r="S58" s="1092"/>
      <c r="T58" s="1092"/>
      <c r="U58" s="761"/>
      <c r="V58" s="1092"/>
      <c r="W58" s="1092"/>
      <c r="X58" s="679"/>
      <c r="Y58" s="679"/>
      <c r="Z58" s="679"/>
      <c r="AA58" s="679"/>
      <c r="AB58" s="788"/>
      <c r="AC58" s="2874">
        <f t="shared" si="5"/>
        <v>0</v>
      </c>
    </row>
    <row r="59" spans="1:29" s="11" customFormat="1" ht="33.75" customHeight="1" thickBot="1" x14ac:dyDescent="0.4">
      <c r="A59" s="4441"/>
      <c r="B59" s="4443"/>
      <c r="C59" s="4439"/>
      <c r="D59" s="4303"/>
      <c r="E59" s="2876" t="s">
        <v>104</v>
      </c>
      <c r="F59" s="76" t="s">
        <v>112</v>
      </c>
      <c r="G59" s="76" t="s">
        <v>113</v>
      </c>
      <c r="H59" s="76" t="s">
        <v>64</v>
      </c>
      <c r="I59" s="76" t="s">
        <v>36</v>
      </c>
      <c r="J59" s="158">
        <v>38</v>
      </c>
      <c r="K59" s="1684">
        <v>32</v>
      </c>
      <c r="L59" s="145">
        <v>32</v>
      </c>
      <c r="M59" s="146"/>
      <c r="N59" s="146"/>
      <c r="O59" s="146"/>
      <c r="P59" s="145"/>
      <c r="Q59" s="146"/>
      <c r="R59" s="146"/>
      <c r="S59" s="146"/>
      <c r="T59" s="146"/>
      <c r="U59" s="145">
        <v>4</v>
      </c>
      <c r="V59" s="146"/>
      <c r="W59" s="146"/>
      <c r="X59" s="77"/>
      <c r="Y59" s="77"/>
      <c r="Z59" s="77"/>
      <c r="AA59" s="77"/>
      <c r="AB59" s="94"/>
      <c r="AC59" s="119">
        <f t="shared" si="5"/>
        <v>68</v>
      </c>
    </row>
    <row r="60" spans="1:29" s="11" customFormat="1" ht="17.25" customHeight="1" thickBot="1" x14ac:dyDescent="0.4">
      <c r="A60" s="4441"/>
      <c r="B60" s="4443"/>
      <c r="C60" s="4439"/>
      <c r="D60" s="4303"/>
      <c r="E60" s="2224" t="s">
        <v>38</v>
      </c>
      <c r="F60" s="2225"/>
      <c r="G60" s="116"/>
      <c r="H60" s="116"/>
      <c r="I60" s="116"/>
      <c r="J60" s="117"/>
      <c r="K60" s="3429">
        <f t="shared" ref="K60:AB60" si="6">SUM(K50:K59)</f>
        <v>80</v>
      </c>
      <c r="L60" s="3429">
        <f t="shared" si="6"/>
        <v>80</v>
      </c>
      <c r="M60" s="3429">
        <f t="shared" si="6"/>
        <v>0</v>
      </c>
      <c r="N60" s="3429">
        <f t="shared" si="6"/>
        <v>23</v>
      </c>
      <c r="O60" s="3429">
        <f t="shared" si="6"/>
        <v>5</v>
      </c>
      <c r="P60" s="3429">
        <f t="shared" si="6"/>
        <v>0</v>
      </c>
      <c r="Q60" s="3429">
        <f t="shared" si="6"/>
        <v>0</v>
      </c>
      <c r="R60" s="3429">
        <f t="shared" si="6"/>
        <v>0</v>
      </c>
      <c r="S60" s="3429">
        <f t="shared" si="6"/>
        <v>0</v>
      </c>
      <c r="T60" s="3429">
        <f t="shared" si="6"/>
        <v>0</v>
      </c>
      <c r="U60" s="3429">
        <f t="shared" si="6"/>
        <v>12</v>
      </c>
      <c r="V60" s="3429">
        <f t="shared" si="6"/>
        <v>0</v>
      </c>
      <c r="W60" s="3429">
        <f t="shared" si="6"/>
        <v>12</v>
      </c>
      <c r="X60" s="3429">
        <f t="shared" si="6"/>
        <v>0</v>
      </c>
      <c r="Y60" s="3429">
        <f t="shared" si="6"/>
        <v>0</v>
      </c>
      <c r="Z60" s="3429">
        <f t="shared" si="6"/>
        <v>0</v>
      </c>
      <c r="AA60" s="3429">
        <f t="shared" si="6"/>
        <v>0</v>
      </c>
      <c r="AB60" s="3429">
        <f t="shared" si="6"/>
        <v>0</v>
      </c>
      <c r="AC60" s="150">
        <f t="shared" si="5"/>
        <v>212</v>
      </c>
    </row>
    <row r="61" spans="1:29" s="11" customFormat="1" ht="18" customHeight="1" x14ac:dyDescent="0.35">
      <c r="A61" s="4441"/>
      <c r="B61" s="4443"/>
      <c r="C61" s="4439"/>
      <c r="D61" s="4303"/>
      <c r="E61" s="135" t="s">
        <v>81</v>
      </c>
      <c r="F61" s="136" t="s">
        <v>6</v>
      </c>
      <c r="G61" s="136" t="s">
        <v>70</v>
      </c>
      <c r="H61" s="136" t="s">
        <v>70</v>
      </c>
      <c r="I61" s="136" t="s">
        <v>73</v>
      </c>
      <c r="J61" s="1948">
        <v>6</v>
      </c>
      <c r="K61" s="2893"/>
      <c r="L61" s="178"/>
      <c r="M61" s="178"/>
      <c r="N61" s="178"/>
      <c r="O61" s="178"/>
      <c r="P61" s="178"/>
      <c r="Q61" s="178"/>
      <c r="R61" s="178"/>
      <c r="S61" s="178"/>
      <c r="T61" s="178"/>
      <c r="U61" s="178"/>
      <c r="V61" s="194"/>
      <c r="W61" s="178">
        <v>18</v>
      </c>
      <c r="X61" s="1742"/>
      <c r="Y61" s="1742"/>
      <c r="Z61" s="1742"/>
      <c r="AA61" s="1742"/>
      <c r="AB61" s="1743"/>
      <c r="AC61" s="119">
        <f t="shared" si="5"/>
        <v>18</v>
      </c>
    </row>
    <row r="62" spans="1:29" s="11" customFormat="1" ht="30.75" customHeight="1" x14ac:dyDescent="0.35">
      <c r="A62" s="4441"/>
      <c r="B62" s="4443"/>
      <c r="C62" s="4439"/>
      <c r="D62" s="4303"/>
      <c r="E62" s="2876" t="s">
        <v>104</v>
      </c>
      <c r="F62" s="76" t="s">
        <v>90</v>
      </c>
      <c r="G62" s="76" t="s">
        <v>113</v>
      </c>
      <c r="H62" s="76" t="s">
        <v>64</v>
      </c>
      <c r="I62" s="76" t="s">
        <v>36</v>
      </c>
      <c r="J62" s="158">
        <v>8</v>
      </c>
      <c r="K62" s="1684"/>
      <c r="L62" s="145"/>
      <c r="M62" s="106"/>
      <c r="N62" s="77"/>
      <c r="O62" s="77"/>
      <c r="P62" s="77">
        <v>1</v>
      </c>
      <c r="Q62" s="77"/>
      <c r="R62" s="77"/>
      <c r="S62" s="77"/>
      <c r="T62" s="77"/>
      <c r="U62" s="77">
        <v>2</v>
      </c>
      <c r="V62" s="111"/>
      <c r="W62" s="111"/>
      <c r="X62" s="77"/>
      <c r="Y62" s="77"/>
      <c r="Z62" s="77"/>
      <c r="AA62" s="77"/>
      <c r="AB62" s="94"/>
      <c r="AC62" s="119">
        <f t="shared" si="5"/>
        <v>3</v>
      </c>
    </row>
    <row r="63" spans="1:29" s="11" customFormat="1" ht="16.899999999999999" customHeight="1" x14ac:dyDescent="0.35">
      <c r="A63" s="4441"/>
      <c r="B63" s="4443"/>
      <c r="C63" s="4439"/>
      <c r="D63" s="4303"/>
      <c r="E63" s="2876" t="s">
        <v>74</v>
      </c>
      <c r="F63" s="76" t="s">
        <v>90</v>
      </c>
      <c r="G63" s="76" t="s">
        <v>110</v>
      </c>
      <c r="H63" s="76" t="s">
        <v>70</v>
      </c>
      <c r="I63" s="76" t="s">
        <v>65</v>
      </c>
      <c r="J63" s="158">
        <v>18</v>
      </c>
      <c r="K63" s="1495"/>
      <c r="L63" s="77"/>
      <c r="M63" s="106"/>
      <c r="N63" s="77">
        <v>7</v>
      </c>
      <c r="O63" s="77">
        <v>2</v>
      </c>
      <c r="P63" s="77"/>
      <c r="Q63" s="77"/>
      <c r="R63" s="77"/>
      <c r="S63" s="77"/>
      <c r="T63" s="77"/>
      <c r="U63" s="77">
        <v>4</v>
      </c>
      <c r="V63" s="111"/>
      <c r="W63" s="111"/>
      <c r="X63" s="77"/>
      <c r="Y63" s="77"/>
      <c r="Z63" s="77"/>
      <c r="AA63" s="77"/>
      <c r="AB63" s="94"/>
      <c r="AC63" s="119">
        <f t="shared" si="5"/>
        <v>13</v>
      </c>
    </row>
    <row r="64" spans="1:29" s="11" customFormat="1" ht="13.5" customHeight="1" x14ac:dyDescent="0.45">
      <c r="A64" s="4441"/>
      <c r="B64" s="4443"/>
      <c r="C64" s="4439"/>
      <c r="D64" s="4303"/>
      <c r="E64" s="2226" t="s">
        <v>103</v>
      </c>
      <c r="F64" s="2227" t="s">
        <v>6</v>
      </c>
      <c r="G64" s="2228" t="s">
        <v>110</v>
      </c>
      <c r="H64" s="2227" t="s">
        <v>148</v>
      </c>
      <c r="I64" s="2227">
        <v>4</v>
      </c>
      <c r="J64" s="3680">
        <v>2</v>
      </c>
      <c r="K64" s="1248"/>
      <c r="L64" s="761"/>
      <c r="M64" s="1092"/>
      <c r="N64" s="1092"/>
      <c r="O64" s="1092"/>
      <c r="P64" s="761"/>
      <c r="Q64" s="1092">
        <v>6</v>
      </c>
      <c r="R64" s="763"/>
      <c r="S64" s="763"/>
      <c r="T64" s="111"/>
      <c r="U64" s="110"/>
      <c r="V64" s="111"/>
      <c r="W64" s="111"/>
      <c r="X64" s="77"/>
      <c r="Y64" s="77"/>
      <c r="Z64" s="77"/>
      <c r="AA64" s="77"/>
      <c r="AB64" s="94"/>
      <c r="AC64" s="119">
        <f t="shared" si="5"/>
        <v>6</v>
      </c>
    </row>
    <row r="65" spans="1:32" s="11" customFormat="1" ht="13.5" customHeight="1" thickBot="1" x14ac:dyDescent="0.4">
      <c r="A65" s="4441"/>
      <c r="B65" s="4443"/>
      <c r="C65" s="4439"/>
      <c r="D65" s="4303"/>
      <c r="E65" s="1030" t="s">
        <v>124</v>
      </c>
      <c r="F65" s="1031" t="s">
        <v>6</v>
      </c>
      <c r="G65" s="758" t="s">
        <v>110</v>
      </c>
      <c r="H65" s="758" t="s">
        <v>70</v>
      </c>
      <c r="I65" s="758" t="s">
        <v>65</v>
      </c>
      <c r="J65" s="3681" t="s">
        <v>37</v>
      </c>
      <c r="K65" s="1872"/>
      <c r="L65" s="1873"/>
      <c r="M65" s="771"/>
      <c r="N65" s="771"/>
      <c r="O65" s="771"/>
      <c r="P65" s="771"/>
      <c r="Q65" s="771"/>
      <c r="R65" s="3686"/>
      <c r="S65" s="1875">
        <v>4</v>
      </c>
      <c r="T65" s="3687"/>
      <c r="U65" s="3687"/>
      <c r="V65" s="3687"/>
      <c r="W65" s="3687"/>
      <c r="X65" s="181"/>
      <c r="Y65" s="181"/>
      <c r="Z65" s="181"/>
      <c r="AA65" s="181"/>
      <c r="AB65" s="182"/>
      <c r="AC65" s="119">
        <f t="shared" si="5"/>
        <v>4</v>
      </c>
    </row>
    <row r="66" spans="1:32" s="170" customFormat="1" ht="13.5" hidden="1" customHeight="1" x14ac:dyDescent="0.35">
      <c r="A66" s="4441"/>
      <c r="B66" s="4443"/>
      <c r="C66" s="4439"/>
      <c r="D66" s="4303"/>
      <c r="E66" s="1030"/>
      <c r="F66" s="1031"/>
      <c r="G66" s="758"/>
      <c r="H66" s="758"/>
      <c r="I66" s="758"/>
      <c r="J66" s="786"/>
      <c r="K66" s="3682"/>
      <c r="L66" s="3683"/>
      <c r="M66" s="3684"/>
      <c r="N66" s="3684"/>
      <c r="O66" s="3684"/>
      <c r="P66" s="3684"/>
      <c r="Q66" s="3684"/>
      <c r="R66" s="782"/>
      <c r="S66" s="782"/>
      <c r="T66" s="3685"/>
      <c r="U66" s="3685"/>
      <c r="V66" s="3685"/>
      <c r="W66" s="3685"/>
      <c r="X66" s="2892"/>
      <c r="Y66" s="2892"/>
      <c r="Z66" s="2892"/>
      <c r="AA66" s="2892"/>
      <c r="AB66" s="3134"/>
      <c r="AC66" s="252">
        <f t="shared" si="5"/>
        <v>0</v>
      </c>
    </row>
    <row r="67" spans="1:32" s="11" customFormat="1" ht="13.5" hidden="1" customHeight="1" thickBot="1" x14ac:dyDescent="0.4">
      <c r="A67" s="4441"/>
      <c r="B67" s="4443"/>
      <c r="C67" s="4439"/>
      <c r="D67" s="4303"/>
      <c r="E67" s="2879"/>
      <c r="F67" s="457"/>
      <c r="G67" s="1214"/>
      <c r="H67" s="1214"/>
      <c r="I67" s="464"/>
      <c r="J67" s="1215"/>
      <c r="K67" s="818"/>
      <c r="L67" s="464"/>
      <c r="M67" s="1214"/>
      <c r="N67" s="1214"/>
      <c r="O67" s="1214"/>
      <c r="P67" s="464"/>
      <c r="Q67" s="1214"/>
      <c r="R67" s="1214"/>
      <c r="S67" s="464"/>
      <c r="T67" s="945"/>
      <c r="U67" s="830"/>
      <c r="V67" s="945"/>
      <c r="W67" s="1216"/>
      <c r="X67" s="147"/>
      <c r="Y67" s="147"/>
      <c r="Z67" s="147"/>
      <c r="AA67" s="147"/>
      <c r="AB67" s="2044"/>
      <c r="AC67" s="120">
        <f t="shared" si="5"/>
        <v>0</v>
      </c>
    </row>
    <row r="68" spans="1:32" s="11" customFormat="1" ht="13.5" customHeight="1" thickBot="1" x14ac:dyDescent="0.4">
      <c r="A68" s="4441"/>
      <c r="B68" s="4443"/>
      <c r="C68" s="4439"/>
      <c r="D68" s="4303"/>
      <c r="E68" s="121" t="s">
        <v>34</v>
      </c>
      <c r="F68" s="116"/>
      <c r="G68" s="116"/>
      <c r="H68" s="116"/>
      <c r="I68" s="116"/>
      <c r="J68" s="117"/>
      <c r="K68" s="92">
        <f t="shared" ref="K68:AB68" si="7">SUM(K61:K67)</f>
        <v>0</v>
      </c>
      <c r="L68" s="114">
        <f t="shared" si="7"/>
        <v>0</v>
      </c>
      <c r="M68" s="114">
        <f t="shared" si="7"/>
        <v>0</v>
      </c>
      <c r="N68" s="114">
        <f t="shared" si="7"/>
        <v>7</v>
      </c>
      <c r="O68" s="114">
        <f t="shared" si="7"/>
        <v>2</v>
      </c>
      <c r="P68" s="114">
        <f t="shared" si="7"/>
        <v>1</v>
      </c>
      <c r="Q68" s="114">
        <f t="shared" si="7"/>
        <v>6</v>
      </c>
      <c r="R68" s="114">
        <f t="shared" si="7"/>
        <v>0</v>
      </c>
      <c r="S68" s="114">
        <f t="shared" si="7"/>
        <v>4</v>
      </c>
      <c r="T68" s="114">
        <f t="shared" si="7"/>
        <v>0</v>
      </c>
      <c r="U68" s="114">
        <f t="shared" si="7"/>
        <v>6</v>
      </c>
      <c r="V68" s="114">
        <f t="shared" si="7"/>
        <v>0</v>
      </c>
      <c r="W68" s="114">
        <f t="shared" si="7"/>
        <v>18</v>
      </c>
      <c r="X68" s="114">
        <f t="shared" si="7"/>
        <v>0</v>
      </c>
      <c r="Y68" s="114">
        <f t="shared" si="7"/>
        <v>0</v>
      </c>
      <c r="Z68" s="114">
        <f t="shared" si="7"/>
        <v>0</v>
      </c>
      <c r="AA68" s="114">
        <f t="shared" si="7"/>
        <v>0</v>
      </c>
      <c r="AB68" s="118">
        <f t="shared" si="7"/>
        <v>0</v>
      </c>
      <c r="AC68" s="2880">
        <f t="shared" si="5"/>
        <v>44</v>
      </c>
    </row>
    <row r="69" spans="1:32" s="11" customFormat="1" ht="13.5" hidden="1" customHeight="1" x14ac:dyDescent="0.45">
      <c r="A69" s="4441"/>
      <c r="B69" s="4443"/>
      <c r="C69" s="4439"/>
      <c r="D69" s="4302"/>
      <c r="E69" s="2881"/>
      <c r="F69" s="2882"/>
      <c r="G69" s="2883"/>
      <c r="H69" s="2882"/>
      <c r="I69" s="2882"/>
      <c r="J69" s="2882"/>
      <c r="K69" s="2884"/>
      <c r="L69" s="2884"/>
      <c r="M69" s="2885"/>
      <c r="N69" s="2885"/>
      <c r="O69" s="2885"/>
      <c r="P69" s="2884"/>
      <c r="Q69" s="2885"/>
      <c r="R69" s="1942"/>
      <c r="S69" s="1942"/>
      <c r="T69" s="1742"/>
      <c r="U69" s="1742"/>
      <c r="V69" s="1742"/>
      <c r="W69" s="1742"/>
      <c r="X69" s="1742"/>
      <c r="Y69" s="1742"/>
      <c r="Z69" s="1742"/>
      <c r="AA69" s="1742"/>
      <c r="AB69" s="2067"/>
      <c r="AC69" s="2156">
        <f t="shared" si="5"/>
        <v>0</v>
      </c>
    </row>
    <row r="70" spans="1:32" s="11" customFormat="1" ht="13.5" hidden="1" customHeight="1" x14ac:dyDescent="0.35">
      <c r="A70" s="4441"/>
      <c r="B70" s="4443"/>
      <c r="C70" s="4439"/>
      <c r="D70" s="4302"/>
      <c r="E70" s="785"/>
      <c r="F70" s="758"/>
      <c r="G70" s="758"/>
      <c r="H70" s="758"/>
      <c r="I70" s="758"/>
      <c r="J70" s="758"/>
      <c r="K70" s="2878"/>
      <c r="L70" s="2878"/>
      <c r="M70" s="763"/>
      <c r="N70" s="763"/>
      <c r="O70" s="763"/>
      <c r="P70" s="763"/>
      <c r="Q70" s="763"/>
      <c r="R70" s="792"/>
      <c r="S70" s="792"/>
      <c r="T70" s="106"/>
      <c r="U70" s="106"/>
      <c r="V70" s="106"/>
      <c r="W70" s="106"/>
      <c r="X70" s="106"/>
      <c r="Y70" s="106"/>
      <c r="Z70" s="106"/>
      <c r="AA70" s="106"/>
      <c r="AB70" s="2484"/>
      <c r="AC70" s="22">
        <f t="shared" si="5"/>
        <v>0</v>
      </c>
    </row>
    <row r="71" spans="1:32" s="11" customFormat="1" ht="13.5" hidden="1" customHeight="1" x14ac:dyDescent="0.35">
      <c r="A71" s="4441"/>
      <c r="B71" s="4443"/>
      <c r="C71" s="4439"/>
      <c r="D71" s="4302"/>
      <c r="E71" s="1783"/>
      <c r="F71" s="1233"/>
      <c r="G71" s="1233"/>
      <c r="H71" s="1233"/>
      <c r="I71" s="1233"/>
      <c r="J71" s="2886"/>
      <c r="K71" s="2208"/>
      <c r="L71" s="106"/>
      <c r="M71" s="106"/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744"/>
      <c r="AC71" s="22">
        <f t="shared" si="5"/>
        <v>0</v>
      </c>
    </row>
    <row r="72" spans="1:32" s="11" customFormat="1" ht="13.5" hidden="1" customHeight="1" thickBot="1" x14ac:dyDescent="0.4">
      <c r="A72" s="4441"/>
      <c r="B72" s="4443"/>
      <c r="C72" s="4439"/>
      <c r="D72" s="4302"/>
      <c r="E72" s="2887"/>
      <c r="F72" s="75"/>
      <c r="G72" s="75"/>
      <c r="H72" s="75"/>
      <c r="I72" s="2053"/>
      <c r="J72" s="2054"/>
      <c r="K72" s="921"/>
      <c r="L72" s="112"/>
      <c r="M72" s="113"/>
      <c r="N72" s="112"/>
      <c r="O72" s="112"/>
      <c r="P72" s="113"/>
      <c r="Q72" s="113"/>
      <c r="R72" s="113"/>
      <c r="S72" s="113"/>
      <c r="T72" s="113"/>
      <c r="U72" s="112"/>
      <c r="V72" s="113"/>
      <c r="W72" s="113"/>
      <c r="X72" s="2078"/>
      <c r="Y72" s="2078"/>
      <c r="Z72" s="2078"/>
      <c r="AA72" s="2078"/>
      <c r="AB72" s="2888"/>
      <c r="AC72" s="22">
        <f t="shared" si="5"/>
        <v>0</v>
      </c>
    </row>
    <row r="73" spans="1:32" s="11" customFormat="1" ht="13.5" hidden="1" customHeight="1" thickBot="1" x14ac:dyDescent="0.4">
      <c r="A73" s="4441"/>
      <c r="B73" s="4443"/>
      <c r="C73" s="4439"/>
      <c r="D73" s="4303"/>
      <c r="E73" s="91" t="s">
        <v>35</v>
      </c>
      <c r="F73" s="72"/>
      <c r="G73" s="72"/>
      <c r="H73" s="72"/>
      <c r="I73" s="72"/>
      <c r="J73" s="95"/>
      <c r="K73" s="96">
        <f>SUM(K69:K72)</f>
        <v>0</v>
      </c>
      <c r="L73" s="96">
        <f t="shared" ref="L73:AB73" si="8">SUM(L69:L72)</f>
        <v>0</v>
      </c>
      <c r="M73" s="96">
        <f t="shared" si="8"/>
        <v>0</v>
      </c>
      <c r="N73" s="96">
        <f t="shared" si="8"/>
        <v>0</v>
      </c>
      <c r="O73" s="96">
        <f t="shared" si="8"/>
        <v>0</v>
      </c>
      <c r="P73" s="96">
        <f t="shared" si="8"/>
        <v>0</v>
      </c>
      <c r="Q73" s="96">
        <f t="shared" si="8"/>
        <v>0</v>
      </c>
      <c r="R73" s="96">
        <f t="shared" si="8"/>
        <v>0</v>
      </c>
      <c r="S73" s="96">
        <f t="shared" si="8"/>
        <v>0</v>
      </c>
      <c r="T73" s="96">
        <f t="shared" si="8"/>
        <v>0</v>
      </c>
      <c r="U73" s="96">
        <f t="shared" si="8"/>
        <v>0</v>
      </c>
      <c r="V73" s="96">
        <f t="shared" si="8"/>
        <v>0</v>
      </c>
      <c r="W73" s="96">
        <f t="shared" si="8"/>
        <v>0</v>
      </c>
      <c r="X73" s="96">
        <f t="shared" si="8"/>
        <v>0</v>
      </c>
      <c r="Y73" s="96">
        <f t="shared" si="8"/>
        <v>0</v>
      </c>
      <c r="Z73" s="96">
        <f t="shared" si="8"/>
        <v>0</v>
      </c>
      <c r="AA73" s="96">
        <f t="shared" si="8"/>
        <v>0</v>
      </c>
      <c r="AB73" s="96">
        <f t="shared" si="8"/>
        <v>0</v>
      </c>
      <c r="AC73" s="22">
        <f t="shared" si="5"/>
        <v>0</v>
      </c>
    </row>
    <row r="74" spans="1:32" s="11" customFormat="1" ht="13.5" customHeight="1" thickBot="1" x14ac:dyDescent="0.4">
      <c r="A74" s="4441"/>
      <c r="B74" s="4443"/>
      <c r="C74" s="4439"/>
      <c r="D74" s="4303"/>
      <c r="E74" s="2080" t="s">
        <v>39</v>
      </c>
      <c r="F74" s="184"/>
      <c r="G74" s="72"/>
      <c r="H74" s="72"/>
      <c r="I74" s="72"/>
      <c r="J74" s="73"/>
      <c r="K74" s="74">
        <f t="shared" ref="K74:AB74" si="9">SUM(K60+K68+K73)</f>
        <v>80</v>
      </c>
      <c r="L74" s="74">
        <f t="shared" si="9"/>
        <v>80</v>
      </c>
      <c r="M74" s="74">
        <f t="shared" si="9"/>
        <v>0</v>
      </c>
      <c r="N74" s="74">
        <f t="shared" si="9"/>
        <v>30</v>
      </c>
      <c r="O74" s="74">
        <f t="shared" si="9"/>
        <v>7</v>
      </c>
      <c r="P74" s="74">
        <f t="shared" si="9"/>
        <v>1</v>
      </c>
      <c r="Q74" s="74">
        <f t="shared" si="9"/>
        <v>6</v>
      </c>
      <c r="R74" s="74">
        <f t="shared" si="9"/>
        <v>0</v>
      </c>
      <c r="S74" s="74">
        <f t="shared" si="9"/>
        <v>4</v>
      </c>
      <c r="T74" s="74">
        <f t="shared" si="9"/>
        <v>0</v>
      </c>
      <c r="U74" s="74">
        <f t="shared" si="9"/>
        <v>18</v>
      </c>
      <c r="V74" s="74">
        <f t="shared" si="9"/>
        <v>0</v>
      </c>
      <c r="W74" s="74">
        <f t="shared" si="9"/>
        <v>30</v>
      </c>
      <c r="X74" s="74">
        <f t="shared" si="9"/>
        <v>0</v>
      </c>
      <c r="Y74" s="74">
        <f t="shared" si="9"/>
        <v>0</v>
      </c>
      <c r="Z74" s="74">
        <f t="shared" si="9"/>
        <v>0</v>
      </c>
      <c r="AA74" s="74">
        <f t="shared" si="9"/>
        <v>0</v>
      </c>
      <c r="AB74" s="2889">
        <f t="shared" si="9"/>
        <v>0</v>
      </c>
      <c r="AC74" s="22">
        <f t="shared" si="5"/>
        <v>256</v>
      </c>
    </row>
    <row r="75" spans="1:32" s="12" customFormat="1" ht="13.5" customHeight="1" thickBot="1" x14ac:dyDescent="0.4">
      <c r="A75" s="4442"/>
      <c r="B75" s="4444"/>
      <c r="C75" s="4440"/>
      <c r="D75" s="4304"/>
      <c r="E75" s="109" t="s">
        <v>40</v>
      </c>
      <c r="F75" s="262"/>
      <c r="G75" s="24"/>
      <c r="H75" s="24"/>
      <c r="I75" s="25"/>
      <c r="J75" s="26"/>
      <c r="K75" s="17">
        <f t="shared" ref="K75:AB75" si="10">K47+K74</f>
        <v>162</v>
      </c>
      <c r="L75" s="17">
        <f t="shared" si="10"/>
        <v>134</v>
      </c>
      <c r="M75" s="17">
        <f t="shared" si="10"/>
        <v>0</v>
      </c>
      <c r="N75" s="17">
        <f t="shared" si="10"/>
        <v>105</v>
      </c>
      <c r="O75" s="17">
        <f t="shared" si="10"/>
        <v>14</v>
      </c>
      <c r="P75" s="17">
        <f t="shared" si="10"/>
        <v>2</v>
      </c>
      <c r="Q75" s="17">
        <f t="shared" si="10"/>
        <v>58</v>
      </c>
      <c r="R75" s="17">
        <f t="shared" si="10"/>
        <v>0</v>
      </c>
      <c r="S75" s="17">
        <f t="shared" si="10"/>
        <v>19</v>
      </c>
      <c r="T75" s="17">
        <f t="shared" si="10"/>
        <v>0</v>
      </c>
      <c r="U75" s="17">
        <f t="shared" si="10"/>
        <v>64</v>
      </c>
      <c r="V75" s="17">
        <f t="shared" si="10"/>
        <v>0</v>
      </c>
      <c r="W75" s="17">
        <f t="shared" si="10"/>
        <v>30</v>
      </c>
      <c r="X75" s="17">
        <f t="shared" si="10"/>
        <v>0</v>
      </c>
      <c r="Y75" s="17">
        <f t="shared" si="10"/>
        <v>0</v>
      </c>
      <c r="Z75" s="17">
        <f t="shared" si="10"/>
        <v>0</v>
      </c>
      <c r="AA75" s="17">
        <f t="shared" si="10"/>
        <v>0</v>
      </c>
      <c r="AB75" s="1085">
        <f t="shared" si="10"/>
        <v>0</v>
      </c>
      <c r="AC75" s="2890">
        <f>SUM(K75:AB75)</f>
        <v>588</v>
      </c>
      <c r="AD75" s="11"/>
      <c r="AE75" s="11"/>
      <c r="AF75" s="11"/>
    </row>
    <row r="76" spans="1:32" s="29" customFormat="1" ht="13.5" customHeight="1" x14ac:dyDescent="0.4">
      <c r="A76" s="3993" t="s">
        <v>443</v>
      </c>
      <c r="B76" s="3993"/>
      <c r="C76" s="3993"/>
      <c r="D76" s="3993"/>
      <c r="E76" s="3993"/>
      <c r="F76" s="3993"/>
      <c r="G76" s="3993"/>
      <c r="H76" s="3993"/>
      <c r="I76" s="3993"/>
      <c r="J76" s="3993"/>
      <c r="K76" s="3993"/>
      <c r="L76" s="3993"/>
      <c r="M76" s="3993"/>
      <c r="N76" s="3993"/>
      <c r="O76" s="3993"/>
      <c r="P76" s="3993"/>
      <c r="Q76" s="3993"/>
      <c r="R76" s="3993"/>
      <c r="S76" s="3993"/>
      <c r="T76" s="3993"/>
      <c r="U76" s="3993"/>
      <c r="V76" s="3993"/>
      <c r="W76" s="3993"/>
      <c r="X76" s="3993"/>
      <c r="Y76" s="3993"/>
      <c r="Z76" s="3993"/>
      <c r="AA76" s="3993"/>
      <c r="AB76" s="3993"/>
      <c r="AC76" s="3993"/>
      <c r="AD76" s="28"/>
      <c r="AE76" s="28"/>
      <c r="AF76" s="28"/>
    </row>
    <row r="77" spans="1:32" s="29" customFormat="1" ht="17.25" customHeight="1" x14ac:dyDescent="0.4">
      <c r="A77" s="27"/>
      <c r="N77" s="27"/>
      <c r="O77" s="27"/>
      <c r="P77" s="27"/>
      <c r="Q77" s="27"/>
      <c r="R77" s="27" t="s">
        <v>201</v>
      </c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27"/>
      <c r="AD77" s="28"/>
      <c r="AE77" s="28"/>
      <c r="AF77" s="28"/>
    </row>
    <row r="78" spans="1:32" s="29" customFormat="1" ht="18" customHeight="1" x14ac:dyDescent="0.4">
      <c r="A78" s="27"/>
      <c r="E78" s="294"/>
      <c r="N78" s="27"/>
      <c r="O78" s="27"/>
      <c r="P78" s="27"/>
      <c r="Q78" s="27"/>
      <c r="R78" s="31"/>
      <c r="S78" s="31"/>
      <c r="T78" s="31"/>
      <c r="U78" s="31"/>
      <c r="V78" s="31"/>
      <c r="W78" s="79"/>
      <c r="X78" s="294"/>
      <c r="Y78" s="79"/>
      <c r="Z78" s="31"/>
      <c r="AA78" s="31"/>
      <c r="AB78" s="31"/>
      <c r="AC78" s="27"/>
      <c r="AD78" s="28"/>
      <c r="AE78" s="28"/>
      <c r="AF78" s="28"/>
    </row>
    <row r="79" spans="1:32" ht="13.9" x14ac:dyDescent="0.4">
      <c r="R79" s="3994" t="s">
        <v>187</v>
      </c>
      <c r="S79" s="3994"/>
      <c r="T79" s="3994"/>
      <c r="U79" s="3994"/>
      <c r="V79" s="3994"/>
      <c r="W79" s="3994"/>
      <c r="X79" s="3994"/>
      <c r="Y79" s="3994"/>
      <c r="Z79" s="3994"/>
      <c r="AA79" s="3994"/>
      <c r="AB79" s="3994"/>
      <c r="AC79" s="4428"/>
    </row>
  </sheetData>
  <mergeCells count="26">
    <mergeCell ref="C50:C75"/>
    <mergeCell ref="D50:D75"/>
    <mergeCell ref="A8:AC8"/>
    <mergeCell ref="G5:G6"/>
    <mergeCell ref="E5:E6"/>
    <mergeCell ref="I5:I6"/>
    <mergeCell ref="A9:A48"/>
    <mergeCell ref="D9:D47"/>
    <mergeCell ref="F5:F6"/>
    <mergeCell ref="H5:H6"/>
    <mergeCell ref="R79:AC79"/>
    <mergeCell ref="A1:AC1"/>
    <mergeCell ref="A3:AC3"/>
    <mergeCell ref="A5:A6"/>
    <mergeCell ref="B5:B6"/>
    <mergeCell ref="C5:C6"/>
    <mergeCell ref="A49:AC49"/>
    <mergeCell ref="AC5:AC6"/>
    <mergeCell ref="B9:B48"/>
    <mergeCell ref="C9:C48"/>
    <mergeCell ref="J5:J6"/>
    <mergeCell ref="K5:AB5"/>
    <mergeCell ref="D5:D6"/>
    <mergeCell ref="A76:AC76"/>
    <mergeCell ref="A50:A75"/>
    <mergeCell ref="B50:B75"/>
  </mergeCells>
  <phoneticPr fontId="40" type="noConversion"/>
  <conditionalFormatting sqref="K64:Q64">
    <cfRule type="cellIs" dxfId="19" priority="1" stopIfTrue="1" operator="equal">
      <formula>0</formula>
    </cfRule>
  </conditionalFormatting>
  <conditionalFormatting sqref="K69:Q69">
    <cfRule type="cellIs" dxfId="18" priority="3" stopIfTrue="1" operator="equal">
      <formula>0</formula>
    </cfRule>
  </conditionalFormatting>
  <conditionalFormatting sqref="K67:W67">
    <cfRule type="cellIs" dxfId="17" priority="2" stopIfTrue="1" operator="equal">
      <formula>0</formula>
    </cfRule>
  </conditionalFormatting>
  <conditionalFormatting sqref="K61:AB61">
    <cfRule type="cellIs" dxfId="16" priority="7" stopIfTrue="1" operator="equal">
      <formula>0</formula>
    </cfRule>
  </conditionalFormatting>
  <pageMargins left="0.19685039370078741" right="0.19685039370078741" top="0.19685039370078741" bottom="0.19685039370078741" header="0.31496062992125984" footer="0.31496062992125984"/>
  <pageSetup paperSize="9" scale="7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76"/>
  <sheetViews>
    <sheetView view="pageBreakPreview" topLeftCell="A2" zoomScale="60" zoomScaleNormal="70" zoomScalePageLayoutView="75" workbookViewId="0">
      <selection activeCell="A73" sqref="A73:AC73"/>
    </sheetView>
  </sheetViews>
  <sheetFormatPr defaultRowHeight="12.75" x14ac:dyDescent="0.35"/>
  <cols>
    <col min="1" max="1" width="4.1328125" style="82" customWidth="1"/>
    <col min="2" max="2" width="12" style="82" customWidth="1"/>
    <col min="3" max="3" width="11.86328125" style="82" customWidth="1"/>
    <col min="4" max="4" width="4.86328125" style="82" customWidth="1"/>
    <col min="5" max="5" width="33.3984375" style="82" customWidth="1"/>
    <col min="6" max="6" width="4.265625" style="82" bestFit="1" customWidth="1"/>
    <col min="7" max="7" width="6.3984375" style="82" customWidth="1"/>
    <col min="8" max="10" width="4.265625" style="82" bestFit="1" customWidth="1"/>
    <col min="11" max="11" width="5.265625" style="82" bestFit="1" customWidth="1"/>
    <col min="12" max="12" width="6" style="82" customWidth="1"/>
    <col min="13" max="13" width="3.3984375" style="82" bestFit="1" customWidth="1"/>
    <col min="14" max="14" width="5.1328125" style="82" customWidth="1"/>
    <col min="15" max="15" width="7.73046875" style="82" customWidth="1"/>
    <col min="16" max="16" width="4.1328125" style="82" bestFit="1" customWidth="1"/>
    <col min="17" max="17" width="5.73046875" style="82" bestFit="1" customWidth="1"/>
    <col min="18" max="18" width="4.59765625" style="82" bestFit="1" customWidth="1"/>
    <col min="19" max="23" width="7.73046875" style="82" customWidth="1"/>
    <col min="24" max="24" width="5" style="82" customWidth="1"/>
    <col min="25" max="25" width="5.73046875" style="82" customWidth="1"/>
    <col min="26" max="27" width="5.59765625" style="82" customWidth="1"/>
    <col min="28" max="28" width="6" style="82" customWidth="1"/>
    <col min="29" max="29" width="7.73046875" style="82" customWidth="1"/>
    <col min="30" max="30" width="6.1328125" style="82" customWidth="1"/>
    <col min="31" max="31" width="4.3984375" style="82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2" customFormat="1" ht="12.75" customHeight="1" x14ac:dyDescent="0.35">
      <c r="A1" s="4312" t="s">
        <v>89</v>
      </c>
      <c r="B1" s="4312"/>
      <c r="C1" s="4312"/>
      <c r="D1" s="4312"/>
      <c r="E1" s="4312"/>
      <c r="F1" s="4312"/>
      <c r="G1" s="4312"/>
      <c r="H1" s="4312"/>
      <c r="I1" s="4312"/>
      <c r="J1" s="4312"/>
      <c r="K1" s="4312"/>
      <c r="L1" s="4312"/>
      <c r="M1" s="4312"/>
      <c r="N1" s="4312"/>
      <c r="O1" s="4312"/>
      <c r="P1" s="4312"/>
      <c r="Q1" s="4312"/>
      <c r="R1" s="4312"/>
      <c r="S1" s="4312"/>
      <c r="T1" s="4312"/>
      <c r="U1" s="4312"/>
      <c r="V1" s="4312"/>
      <c r="W1" s="4312"/>
      <c r="X1" s="4312"/>
      <c r="Y1" s="4312"/>
      <c r="Z1" s="4312"/>
      <c r="AA1" s="4312"/>
      <c r="AB1" s="4312"/>
      <c r="AC1" s="4312"/>
    </row>
    <row r="2" spans="1:32" s="2" customFormat="1" ht="5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16.5" customHeight="1" x14ac:dyDescent="0.35">
      <c r="A3" s="4313" t="s">
        <v>377</v>
      </c>
      <c r="B3" s="4313"/>
      <c r="C3" s="4313"/>
      <c r="D3" s="4313"/>
      <c r="E3" s="4313"/>
      <c r="F3" s="4313"/>
      <c r="G3" s="4313"/>
      <c r="H3" s="4313"/>
      <c r="I3" s="4313"/>
      <c r="J3" s="4313"/>
      <c r="K3" s="4313"/>
      <c r="L3" s="4313"/>
      <c r="M3" s="4313"/>
      <c r="N3" s="4313"/>
      <c r="O3" s="4313"/>
      <c r="P3" s="4313"/>
      <c r="Q3" s="4313"/>
      <c r="R3" s="4313"/>
      <c r="S3" s="4313"/>
      <c r="T3" s="4313"/>
      <c r="U3" s="4313"/>
      <c r="V3" s="4313"/>
      <c r="W3" s="4313"/>
      <c r="X3" s="4313"/>
      <c r="Y3" s="4313"/>
      <c r="Z3" s="4313"/>
      <c r="AA3" s="4313"/>
      <c r="AB3" s="4313"/>
      <c r="AC3" s="4313"/>
    </row>
    <row r="4" spans="1:32" ht="3" customHeight="1" thickBot="1" x14ac:dyDescent="0.5">
      <c r="A4" s="3"/>
      <c r="B4" s="3"/>
      <c r="C4" s="3"/>
      <c r="D4" s="3"/>
      <c r="E4" s="4"/>
      <c r="F4" s="5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6"/>
      <c r="AE4" s="6"/>
      <c r="AF4" s="6"/>
    </row>
    <row r="5" spans="1:32" ht="14.25" customHeight="1" x14ac:dyDescent="0.45">
      <c r="A5" s="4429" t="s">
        <v>8</v>
      </c>
      <c r="B5" s="4431" t="s">
        <v>9</v>
      </c>
      <c r="C5" s="4192" t="s">
        <v>10</v>
      </c>
      <c r="D5" s="4317" t="s">
        <v>11</v>
      </c>
      <c r="E5" s="4319" t="s">
        <v>7</v>
      </c>
      <c r="F5" s="4321" t="s">
        <v>0</v>
      </c>
      <c r="G5" s="4323" t="s">
        <v>3</v>
      </c>
      <c r="H5" s="4325" t="s">
        <v>12</v>
      </c>
      <c r="I5" s="4321" t="s">
        <v>1</v>
      </c>
      <c r="J5" s="4327" t="s">
        <v>13</v>
      </c>
      <c r="K5" s="4329" t="s">
        <v>14</v>
      </c>
      <c r="L5" s="4330"/>
      <c r="M5" s="4330"/>
      <c r="N5" s="4330"/>
      <c r="O5" s="4330"/>
      <c r="P5" s="4330"/>
      <c r="Q5" s="4330"/>
      <c r="R5" s="4330"/>
      <c r="S5" s="4330"/>
      <c r="T5" s="4330"/>
      <c r="U5" s="4330"/>
      <c r="V5" s="4330"/>
      <c r="W5" s="4330"/>
      <c r="X5" s="4330"/>
      <c r="Y5" s="4330"/>
      <c r="Z5" s="4330"/>
      <c r="AA5" s="4330"/>
      <c r="AB5" s="4330"/>
      <c r="AC5" s="4331" t="s">
        <v>15</v>
      </c>
      <c r="AD5" s="6"/>
      <c r="AE5" s="6"/>
      <c r="AF5" s="6"/>
    </row>
    <row r="6" spans="1:32" s="10" customFormat="1" ht="97.5" customHeight="1" thickBot="1" x14ac:dyDescent="0.35">
      <c r="A6" s="4430"/>
      <c r="B6" s="4432"/>
      <c r="C6" s="4316"/>
      <c r="D6" s="4318"/>
      <c r="E6" s="4320"/>
      <c r="F6" s="4322"/>
      <c r="G6" s="4324"/>
      <c r="H6" s="4326"/>
      <c r="I6" s="4322"/>
      <c r="J6" s="4328"/>
      <c r="K6" s="8" t="s">
        <v>16</v>
      </c>
      <c r="L6" s="7" t="s">
        <v>17</v>
      </c>
      <c r="M6" s="7" t="s">
        <v>18</v>
      </c>
      <c r="N6" s="7" t="s">
        <v>19</v>
      </c>
      <c r="O6" s="7" t="s">
        <v>20</v>
      </c>
      <c r="P6" s="7" t="s">
        <v>21</v>
      </c>
      <c r="Q6" s="7" t="s">
        <v>100</v>
      </c>
      <c r="R6" s="7" t="s">
        <v>108</v>
      </c>
      <c r="S6" s="7" t="s">
        <v>23</v>
      </c>
      <c r="T6" s="7" t="s">
        <v>24</v>
      </c>
      <c r="U6" s="7" t="s">
        <v>25</v>
      </c>
      <c r="V6" s="7" t="s">
        <v>26</v>
      </c>
      <c r="W6" s="7" t="s">
        <v>27</v>
      </c>
      <c r="X6" s="7" t="s">
        <v>28</v>
      </c>
      <c r="Y6" s="7" t="s">
        <v>29</v>
      </c>
      <c r="Z6" s="7" t="s">
        <v>30</v>
      </c>
      <c r="AA6" s="7" t="s">
        <v>31</v>
      </c>
      <c r="AB6" s="7" t="s">
        <v>32</v>
      </c>
      <c r="AC6" s="4332"/>
      <c r="AD6" s="9"/>
      <c r="AE6" s="9"/>
      <c r="AF6" s="9"/>
    </row>
    <row r="7" spans="1:32" s="10" customFormat="1" ht="13.5" customHeight="1" thickBot="1" x14ac:dyDescent="0.35">
      <c r="A7" s="125">
        <v>1</v>
      </c>
      <c r="B7" s="123">
        <v>2</v>
      </c>
      <c r="C7" s="123">
        <v>3</v>
      </c>
      <c r="D7" s="126">
        <v>4</v>
      </c>
      <c r="E7" s="124">
        <v>5</v>
      </c>
      <c r="F7" s="124">
        <v>6</v>
      </c>
      <c r="G7" s="127" t="s">
        <v>42</v>
      </c>
      <c r="H7" s="127" t="s">
        <v>93</v>
      </c>
      <c r="I7" s="124">
        <v>9</v>
      </c>
      <c r="J7" s="124">
        <v>10</v>
      </c>
      <c r="K7" s="124">
        <v>11</v>
      </c>
      <c r="L7" s="124">
        <v>12</v>
      </c>
      <c r="M7" s="124">
        <v>13</v>
      </c>
      <c r="N7" s="124">
        <v>14</v>
      </c>
      <c r="O7" s="124">
        <v>15</v>
      </c>
      <c r="P7" s="124">
        <v>16</v>
      </c>
      <c r="Q7" s="124">
        <v>17</v>
      </c>
      <c r="R7" s="124">
        <v>18</v>
      </c>
      <c r="S7" s="124">
        <v>19</v>
      </c>
      <c r="T7" s="124">
        <v>20</v>
      </c>
      <c r="U7" s="124">
        <v>21</v>
      </c>
      <c r="V7" s="124">
        <v>22</v>
      </c>
      <c r="W7" s="124">
        <v>23</v>
      </c>
      <c r="X7" s="124">
        <v>24</v>
      </c>
      <c r="Y7" s="124">
        <v>25</v>
      </c>
      <c r="Z7" s="124">
        <v>26</v>
      </c>
      <c r="AA7" s="124">
        <v>27</v>
      </c>
      <c r="AB7" s="124">
        <v>28</v>
      </c>
      <c r="AC7" s="128">
        <v>29</v>
      </c>
      <c r="AD7" s="9"/>
      <c r="AE7" s="9"/>
      <c r="AF7" s="9"/>
    </row>
    <row r="8" spans="1:32" s="12" customFormat="1" ht="19.5" customHeight="1" x14ac:dyDescent="0.35">
      <c r="A8" s="4445" t="s">
        <v>33</v>
      </c>
      <c r="B8" s="4446"/>
      <c r="C8" s="4446"/>
      <c r="D8" s="4446"/>
      <c r="E8" s="4446"/>
      <c r="F8" s="4446"/>
      <c r="G8" s="4446"/>
      <c r="H8" s="4446"/>
      <c r="I8" s="4446"/>
      <c r="J8" s="4446"/>
      <c r="K8" s="4446"/>
      <c r="L8" s="4446"/>
      <c r="M8" s="4446"/>
      <c r="N8" s="4446"/>
      <c r="O8" s="4446"/>
      <c r="P8" s="4446"/>
      <c r="Q8" s="4446"/>
      <c r="R8" s="4446"/>
      <c r="S8" s="4446"/>
      <c r="T8" s="4446"/>
      <c r="U8" s="4446"/>
      <c r="V8" s="4446"/>
      <c r="W8" s="4446"/>
      <c r="X8" s="4446"/>
      <c r="Y8" s="4446"/>
      <c r="Z8" s="4446"/>
      <c r="AA8" s="4446"/>
      <c r="AB8" s="4446"/>
      <c r="AC8" s="4447"/>
      <c r="AD8" s="11"/>
      <c r="AE8" s="11"/>
      <c r="AF8" s="11"/>
    </row>
    <row r="9" spans="1:32" s="12" customFormat="1" ht="18" hidden="1" customHeight="1" x14ac:dyDescent="0.35">
      <c r="A9" s="4458">
        <v>18</v>
      </c>
      <c r="B9" s="4436" t="s">
        <v>78</v>
      </c>
      <c r="C9" s="4436" t="s">
        <v>399</v>
      </c>
      <c r="D9" s="4461">
        <v>0.5</v>
      </c>
      <c r="E9" s="3393"/>
      <c r="F9" s="3383"/>
      <c r="G9" s="14"/>
      <c r="H9" s="14"/>
      <c r="I9" s="14"/>
      <c r="J9" s="2183"/>
      <c r="K9" s="3415"/>
      <c r="L9" s="3416"/>
      <c r="M9" s="3417"/>
      <c r="N9" s="3416"/>
      <c r="O9" s="3416"/>
      <c r="P9" s="3417"/>
      <c r="Q9" s="3417"/>
      <c r="R9" s="3417"/>
      <c r="S9" s="3417"/>
      <c r="T9" s="3417"/>
      <c r="U9" s="3416"/>
      <c r="V9" s="3416"/>
      <c r="W9" s="15"/>
      <c r="X9" s="15"/>
      <c r="Y9" s="15"/>
      <c r="Z9" s="15"/>
      <c r="AA9" s="15"/>
      <c r="AB9" s="168"/>
      <c r="AC9" s="83"/>
      <c r="AD9" s="11"/>
      <c r="AE9" s="11"/>
      <c r="AF9" s="11"/>
    </row>
    <row r="10" spans="1:32" s="11" customFormat="1" ht="19.5" customHeight="1" x14ac:dyDescent="0.35">
      <c r="A10" s="4459"/>
      <c r="B10" s="4437"/>
      <c r="C10" s="4437"/>
      <c r="D10" s="4462"/>
      <c r="E10" s="3395" t="s">
        <v>79</v>
      </c>
      <c r="F10" s="3385" t="s">
        <v>5</v>
      </c>
      <c r="G10" s="1763" t="s">
        <v>70</v>
      </c>
      <c r="H10" s="1763" t="s">
        <v>70</v>
      </c>
      <c r="I10" s="1763" t="s">
        <v>36</v>
      </c>
      <c r="J10" s="1764" t="s">
        <v>354</v>
      </c>
      <c r="K10" s="2868"/>
      <c r="L10" s="2869">
        <v>128</v>
      </c>
      <c r="M10" s="1664"/>
      <c r="N10" s="1663"/>
      <c r="O10" s="1663"/>
      <c r="P10" s="1664"/>
      <c r="Q10" s="1664"/>
      <c r="R10" s="1664"/>
      <c r="S10" s="1664"/>
      <c r="T10" s="1664"/>
      <c r="U10" s="1663">
        <v>4</v>
      </c>
      <c r="V10" s="1663"/>
      <c r="W10" s="1316"/>
      <c r="X10" s="1316"/>
      <c r="Y10" s="1316"/>
      <c r="Z10" s="1316"/>
      <c r="AA10" s="1316"/>
      <c r="AB10" s="1765"/>
      <c r="AC10" s="119">
        <f t="shared" ref="AC10:AC47" si="0">SUM(K10:AB10)</f>
        <v>132</v>
      </c>
    </row>
    <row r="11" spans="1:32" s="11" customFormat="1" ht="17.25" hidden="1" customHeight="1" x14ac:dyDescent="0.35">
      <c r="A11" s="4459"/>
      <c r="B11" s="4437"/>
      <c r="C11" s="4437"/>
      <c r="D11" s="4462"/>
      <c r="E11" s="3395"/>
      <c r="F11" s="3385"/>
      <c r="G11" s="1763"/>
      <c r="H11" s="1763"/>
      <c r="I11" s="1763"/>
      <c r="J11" s="1764"/>
      <c r="K11" s="2868"/>
      <c r="L11" s="2869"/>
      <c r="M11" s="1664"/>
      <c r="N11" s="1663"/>
      <c r="O11" s="1663"/>
      <c r="P11" s="1664"/>
      <c r="Q11" s="1664"/>
      <c r="R11" s="1664"/>
      <c r="S11" s="1664"/>
      <c r="T11" s="1664"/>
      <c r="U11" s="1663"/>
      <c r="V11" s="1663"/>
      <c r="W11" s="1316"/>
      <c r="X11" s="1316"/>
      <c r="Y11" s="1316"/>
      <c r="Z11" s="1316"/>
      <c r="AA11" s="1316"/>
      <c r="AB11" s="1765"/>
      <c r="AC11" s="119">
        <f t="shared" si="0"/>
        <v>0</v>
      </c>
    </row>
    <row r="12" spans="1:32" s="11" customFormat="1" ht="17.25" hidden="1" customHeight="1" x14ac:dyDescent="0.35">
      <c r="A12" s="4459"/>
      <c r="B12" s="4437"/>
      <c r="C12" s="4437"/>
      <c r="D12" s="4462"/>
      <c r="E12" s="3395"/>
      <c r="F12" s="3385"/>
      <c r="G12" s="1763"/>
      <c r="H12" s="1763"/>
      <c r="I12" s="1763"/>
      <c r="J12" s="1764"/>
      <c r="K12" s="2868"/>
      <c r="L12" s="2869"/>
      <c r="M12" s="1664"/>
      <c r="N12" s="1663"/>
      <c r="O12" s="1663"/>
      <c r="P12" s="1664"/>
      <c r="Q12" s="1664"/>
      <c r="R12" s="1664"/>
      <c r="S12" s="1664"/>
      <c r="T12" s="1664"/>
      <c r="U12" s="1663"/>
      <c r="V12" s="1663"/>
      <c r="W12" s="1316"/>
      <c r="X12" s="1316"/>
      <c r="Y12" s="1316"/>
      <c r="Z12" s="1316"/>
      <c r="AA12" s="1316"/>
      <c r="AB12" s="1765"/>
      <c r="AC12" s="119">
        <f t="shared" si="0"/>
        <v>0</v>
      </c>
    </row>
    <row r="13" spans="1:32" s="11" customFormat="1" ht="15.6" customHeight="1" x14ac:dyDescent="0.4">
      <c r="A13" s="4459"/>
      <c r="B13" s="4437"/>
      <c r="C13" s="4437"/>
      <c r="D13" s="4462"/>
      <c r="E13" s="3396" t="s">
        <v>103</v>
      </c>
      <c r="F13" s="1599" t="s">
        <v>5</v>
      </c>
      <c r="G13" s="405" t="s">
        <v>110</v>
      </c>
      <c r="H13" s="457" t="s">
        <v>102</v>
      </c>
      <c r="I13" s="996" t="s">
        <v>69</v>
      </c>
      <c r="J13" s="1661">
        <v>1</v>
      </c>
      <c r="K13" s="1662"/>
      <c r="L13" s="1663"/>
      <c r="M13" s="1664"/>
      <c r="N13" s="1664"/>
      <c r="O13" s="1664"/>
      <c r="P13" s="1663"/>
      <c r="Q13" s="1664">
        <v>10</v>
      </c>
      <c r="R13" s="1664"/>
      <c r="S13" s="1664"/>
      <c r="T13" s="1664"/>
      <c r="U13" s="1663"/>
      <c r="V13" s="1663"/>
      <c r="W13" s="1664"/>
      <c r="X13" s="1664"/>
      <c r="Y13" s="1664"/>
      <c r="Z13" s="1664"/>
      <c r="AA13" s="1316"/>
      <c r="AB13" s="1765"/>
      <c r="AC13" s="119">
        <f t="shared" si="0"/>
        <v>10</v>
      </c>
    </row>
    <row r="14" spans="1:32" s="11" customFormat="1" ht="16.5" customHeight="1" thickBot="1" x14ac:dyDescent="0.45">
      <c r="A14" s="4459"/>
      <c r="B14" s="4437"/>
      <c r="C14" s="4437"/>
      <c r="D14" s="4462"/>
      <c r="E14" s="3396" t="s">
        <v>115</v>
      </c>
      <c r="F14" s="1599" t="s">
        <v>5</v>
      </c>
      <c r="G14" s="405" t="s">
        <v>110</v>
      </c>
      <c r="H14" s="457" t="s">
        <v>70</v>
      </c>
      <c r="I14" s="996" t="s">
        <v>69</v>
      </c>
      <c r="J14" s="470">
        <v>1</v>
      </c>
      <c r="K14" s="2188"/>
      <c r="L14" s="147"/>
      <c r="M14" s="147"/>
      <c r="N14" s="147"/>
      <c r="O14" s="147"/>
      <c r="P14" s="147"/>
      <c r="Q14" s="147"/>
      <c r="R14" s="147"/>
      <c r="S14" s="147">
        <v>3</v>
      </c>
      <c r="T14" s="147"/>
      <c r="U14" s="147"/>
      <c r="V14" s="147"/>
      <c r="W14" s="147"/>
      <c r="X14" s="147"/>
      <c r="Y14" s="147"/>
      <c r="Z14" s="147"/>
      <c r="AA14" s="147"/>
      <c r="AB14" s="2044"/>
      <c r="AC14" s="119">
        <f t="shared" si="0"/>
        <v>3</v>
      </c>
    </row>
    <row r="15" spans="1:32" s="11" customFormat="1" ht="16.5" hidden="1" customHeight="1" thickBot="1" x14ac:dyDescent="0.45">
      <c r="A15" s="4459"/>
      <c r="B15" s="4437"/>
      <c r="C15" s="4437"/>
      <c r="D15" s="4462"/>
      <c r="E15" s="3396"/>
      <c r="F15" s="3386"/>
      <c r="G15" s="994"/>
      <c r="H15" s="475"/>
      <c r="I15" s="433"/>
      <c r="J15" s="1745"/>
      <c r="K15" s="1919"/>
      <c r="L15" s="1920"/>
      <c r="M15" s="1920"/>
      <c r="N15" s="1920"/>
      <c r="O15" s="1920"/>
      <c r="P15" s="1920"/>
      <c r="Q15" s="1920"/>
      <c r="R15" s="1920"/>
      <c r="S15" s="1920"/>
      <c r="T15" s="1920"/>
      <c r="U15" s="1920"/>
      <c r="V15" s="1920"/>
      <c r="W15" s="1920"/>
      <c r="X15" s="1920"/>
      <c r="Y15" s="1920"/>
      <c r="Z15" s="1920"/>
      <c r="AA15" s="1920"/>
      <c r="AB15" s="2214"/>
      <c r="AC15" s="119">
        <f t="shared" si="0"/>
        <v>0</v>
      </c>
    </row>
    <row r="16" spans="1:32" s="11" customFormat="1" ht="13.5" customHeight="1" thickBot="1" x14ac:dyDescent="0.4">
      <c r="A16" s="4459"/>
      <c r="B16" s="4437"/>
      <c r="C16" s="4437"/>
      <c r="D16" s="4462"/>
      <c r="E16" s="3397" t="s">
        <v>38</v>
      </c>
      <c r="F16" s="3387"/>
      <c r="G16" s="2190"/>
      <c r="H16" s="2190"/>
      <c r="I16" s="2190"/>
      <c r="J16" s="2191"/>
      <c r="K16" s="2192">
        <f t="shared" ref="K16:AB16" si="1">SUM(K9:K15)</f>
        <v>0</v>
      </c>
      <c r="L16" s="2192">
        <f t="shared" si="1"/>
        <v>128</v>
      </c>
      <c r="M16" s="2192">
        <f t="shared" si="1"/>
        <v>0</v>
      </c>
      <c r="N16" s="2192">
        <f t="shared" si="1"/>
        <v>0</v>
      </c>
      <c r="O16" s="2192">
        <f t="shared" si="1"/>
        <v>0</v>
      </c>
      <c r="P16" s="2192">
        <f t="shared" si="1"/>
        <v>0</v>
      </c>
      <c r="Q16" s="2192">
        <f t="shared" si="1"/>
        <v>10</v>
      </c>
      <c r="R16" s="2192">
        <f t="shared" si="1"/>
        <v>0</v>
      </c>
      <c r="S16" s="2192">
        <f t="shared" si="1"/>
        <v>3</v>
      </c>
      <c r="T16" s="2192">
        <f t="shared" si="1"/>
        <v>0</v>
      </c>
      <c r="U16" s="2192">
        <f t="shared" si="1"/>
        <v>4</v>
      </c>
      <c r="V16" s="2192">
        <f t="shared" si="1"/>
        <v>0</v>
      </c>
      <c r="W16" s="2192">
        <f t="shared" si="1"/>
        <v>0</v>
      </c>
      <c r="X16" s="2192">
        <f t="shared" si="1"/>
        <v>0</v>
      </c>
      <c r="Y16" s="2192">
        <f t="shared" si="1"/>
        <v>0</v>
      </c>
      <c r="Z16" s="2192">
        <f t="shared" si="1"/>
        <v>0</v>
      </c>
      <c r="AA16" s="2192">
        <f t="shared" si="1"/>
        <v>0</v>
      </c>
      <c r="AB16" s="2192">
        <f t="shared" si="1"/>
        <v>0</v>
      </c>
      <c r="AC16" s="2193">
        <f t="shared" si="0"/>
        <v>145</v>
      </c>
    </row>
    <row r="17" spans="1:29" s="11" customFormat="1" ht="12.75" hidden="1" customHeight="1" x14ac:dyDescent="0.45">
      <c r="A17" s="4459"/>
      <c r="B17" s="4437"/>
      <c r="C17" s="4437"/>
      <c r="D17" s="4462"/>
      <c r="E17" s="3398"/>
      <c r="F17" s="3384"/>
      <c r="G17" s="18"/>
      <c r="H17" s="18"/>
      <c r="I17" s="18"/>
      <c r="J17" s="1780"/>
      <c r="K17" s="1781"/>
      <c r="L17" s="1720"/>
      <c r="M17" s="1782"/>
      <c r="N17" s="1782"/>
      <c r="O17" s="1782"/>
      <c r="P17" s="1782"/>
      <c r="Q17" s="1782"/>
      <c r="R17" s="1782"/>
      <c r="S17" s="1782"/>
      <c r="T17" s="1782"/>
      <c r="U17" s="1720"/>
      <c r="V17" s="19"/>
      <c r="W17" s="19"/>
      <c r="X17" s="19"/>
      <c r="Y17" s="19"/>
      <c r="Z17" s="19"/>
      <c r="AA17" s="19"/>
      <c r="AB17" s="90"/>
      <c r="AC17" s="119">
        <f t="shared" si="0"/>
        <v>0</v>
      </c>
    </row>
    <row r="18" spans="1:29" s="11" customFormat="1" ht="12.75" hidden="1" customHeight="1" x14ac:dyDescent="0.4">
      <c r="A18" s="4459"/>
      <c r="B18" s="4437"/>
      <c r="C18" s="4437"/>
      <c r="D18" s="4462"/>
      <c r="E18" s="3394"/>
      <c r="F18" s="1106"/>
      <c r="G18" s="76"/>
      <c r="H18" s="76"/>
      <c r="I18" s="76"/>
      <c r="J18" s="890"/>
      <c r="K18" s="1784"/>
      <c r="L18" s="1217"/>
      <c r="M18" s="1217"/>
      <c r="N18" s="1217"/>
      <c r="O18" s="1217"/>
      <c r="P18" s="1217"/>
      <c r="Q18" s="1785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94"/>
      <c r="AC18" s="119">
        <f t="shared" si="0"/>
        <v>0</v>
      </c>
    </row>
    <row r="19" spans="1:29" s="11" customFormat="1" ht="24" hidden="1" customHeight="1" x14ac:dyDescent="0.35">
      <c r="A19" s="4459"/>
      <c r="B19" s="4437"/>
      <c r="C19" s="4437"/>
      <c r="D19" s="4462"/>
      <c r="E19" s="3399"/>
      <c r="F19" s="3388"/>
      <c r="G19" s="1789"/>
      <c r="H19" s="1789"/>
      <c r="I19" s="1789"/>
      <c r="J19" s="1790"/>
      <c r="K19" s="1495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1665"/>
      <c r="W19" s="1786"/>
      <c r="X19" s="1786"/>
      <c r="Y19" s="1786"/>
      <c r="Z19" s="1786"/>
      <c r="AA19" s="1786"/>
      <c r="AB19" s="1787"/>
      <c r="AC19" s="119">
        <f t="shared" si="0"/>
        <v>0</v>
      </c>
    </row>
    <row r="20" spans="1:29" s="11" customFormat="1" ht="28.5" hidden="1" customHeight="1" x14ac:dyDescent="0.35">
      <c r="A20" s="4459"/>
      <c r="B20" s="4437"/>
      <c r="C20" s="4437"/>
      <c r="D20" s="4462"/>
      <c r="E20" s="3395"/>
      <c r="F20" s="1106"/>
      <c r="G20" s="76"/>
      <c r="H20" s="76"/>
      <c r="I20" s="76"/>
      <c r="J20" s="890"/>
      <c r="K20" s="1495"/>
      <c r="L20" s="77"/>
      <c r="M20" s="77"/>
      <c r="N20" s="77"/>
      <c r="O20" s="77"/>
      <c r="P20" s="77"/>
      <c r="Q20" s="2871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94"/>
      <c r="AC20" s="119">
        <f t="shared" si="0"/>
        <v>0</v>
      </c>
    </row>
    <row r="21" spans="1:29" s="11" customFormat="1" ht="29.25" hidden="1" customHeight="1" x14ac:dyDescent="0.35">
      <c r="A21" s="4459"/>
      <c r="B21" s="4437"/>
      <c r="C21" s="4437"/>
      <c r="D21" s="4462"/>
      <c r="E21" s="3395"/>
      <c r="F21" s="1106"/>
      <c r="G21" s="76"/>
      <c r="H21" s="76"/>
      <c r="I21" s="76"/>
      <c r="J21" s="890"/>
      <c r="K21" s="1495"/>
      <c r="L21" s="77"/>
      <c r="M21" s="77"/>
      <c r="N21" s="77"/>
      <c r="O21" s="77"/>
      <c r="P21" s="77"/>
      <c r="Q21" s="2871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94"/>
      <c r="AC21" s="119">
        <f t="shared" si="0"/>
        <v>0</v>
      </c>
    </row>
    <row r="22" spans="1:29" s="11" customFormat="1" ht="12.75" hidden="1" customHeight="1" x14ac:dyDescent="0.4">
      <c r="A22" s="4459"/>
      <c r="B22" s="4437"/>
      <c r="C22" s="4437"/>
      <c r="D22" s="4462"/>
      <c r="E22" s="3395"/>
      <c r="F22" s="1106"/>
      <c r="G22" s="76"/>
      <c r="H22" s="76"/>
      <c r="I22" s="76"/>
      <c r="J22" s="2194"/>
      <c r="K22" s="1784"/>
      <c r="L22" s="1217"/>
      <c r="M22" s="1217"/>
      <c r="N22" s="1217"/>
      <c r="O22" s="1217"/>
      <c r="P22" s="1217"/>
      <c r="Q22" s="1785"/>
      <c r="R22" s="1786"/>
      <c r="S22" s="1786"/>
      <c r="T22" s="1786"/>
      <c r="U22" s="1786"/>
      <c r="V22" s="1786"/>
      <c r="W22" s="1786"/>
      <c r="X22" s="1786"/>
      <c r="Y22" s="1786"/>
      <c r="Z22" s="1786"/>
      <c r="AA22" s="1786"/>
      <c r="AB22" s="1787"/>
      <c r="AC22" s="119"/>
    </row>
    <row r="23" spans="1:29" s="11" customFormat="1" ht="12.75" hidden="1" customHeight="1" x14ac:dyDescent="0.4">
      <c r="A23" s="4459"/>
      <c r="B23" s="4437"/>
      <c r="C23" s="4437"/>
      <c r="D23" s="4462"/>
      <c r="E23" s="3395"/>
      <c r="F23" s="1106"/>
      <c r="G23" s="76"/>
      <c r="H23" s="76"/>
      <c r="I23" s="76"/>
      <c r="J23" s="2194"/>
      <c r="K23" s="1784"/>
      <c r="L23" s="1217"/>
      <c r="M23" s="1217"/>
      <c r="N23" s="1217"/>
      <c r="O23" s="1217"/>
      <c r="P23" s="1217"/>
      <c r="Q23" s="1785"/>
      <c r="R23" s="1786"/>
      <c r="S23" s="1786"/>
      <c r="T23" s="1786"/>
      <c r="U23" s="1786"/>
      <c r="V23" s="1786"/>
      <c r="W23" s="1786"/>
      <c r="X23" s="1786"/>
      <c r="Y23" s="1786"/>
      <c r="Z23" s="1786"/>
      <c r="AA23" s="1786"/>
      <c r="AB23" s="1787"/>
      <c r="AC23" s="119"/>
    </row>
    <row r="24" spans="1:29" s="11" customFormat="1" ht="12.75" hidden="1" customHeight="1" x14ac:dyDescent="0.4">
      <c r="A24" s="4459"/>
      <c r="B24" s="4437"/>
      <c r="C24" s="4437"/>
      <c r="D24" s="4462"/>
      <c r="E24" s="3394"/>
      <c r="F24" s="1106"/>
      <c r="G24" s="76"/>
      <c r="H24" s="76"/>
      <c r="I24" s="76"/>
      <c r="J24" s="2194"/>
      <c r="K24" s="1784"/>
      <c r="L24" s="1217"/>
      <c r="M24" s="1217"/>
      <c r="N24" s="1217"/>
      <c r="O24" s="1217"/>
      <c r="P24" s="1217"/>
      <c r="Q24" s="1785"/>
      <c r="R24" s="1786"/>
      <c r="S24" s="1786"/>
      <c r="T24" s="1786"/>
      <c r="U24" s="1786"/>
      <c r="V24" s="1786"/>
      <c r="W24" s="1786"/>
      <c r="X24" s="1786"/>
      <c r="Y24" s="1786"/>
      <c r="Z24" s="1786"/>
      <c r="AA24" s="1786"/>
      <c r="AB24" s="1787"/>
      <c r="AC24" s="119"/>
    </row>
    <row r="25" spans="1:29" s="11" customFormat="1" ht="35.25" hidden="1" customHeight="1" x14ac:dyDescent="0.35">
      <c r="A25" s="4459"/>
      <c r="B25" s="4437"/>
      <c r="C25" s="4437"/>
      <c r="D25" s="4462"/>
      <c r="E25" s="3399"/>
      <c r="F25" s="3388"/>
      <c r="G25" s="1789"/>
      <c r="H25" s="1789"/>
      <c r="I25" s="1789"/>
      <c r="J25" s="1790"/>
      <c r="K25" s="1495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1665"/>
      <c r="W25" s="77"/>
      <c r="X25" s="77"/>
      <c r="Y25" s="77"/>
      <c r="Z25" s="77"/>
      <c r="AA25" s="77"/>
      <c r="AB25" s="94"/>
      <c r="AC25" s="119">
        <f t="shared" si="0"/>
        <v>0</v>
      </c>
    </row>
    <row r="26" spans="1:29" s="11" customFormat="1" ht="12.75" hidden="1" customHeight="1" x14ac:dyDescent="0.35">
      <c r="A26" s="4459"/>
      <c r="B26" s="4437"/>
      <c r="C26" s="4437"/>
      <c r="D26" s="4462"/>
      <c r="E26" s="3400"/>
      <c r="F26" s="1106"/>
      <c r="G26" s="76"/>
      <c r="H26" s="76"/>
      <c r="I26" s="76"/>
      <c r="J26" s="144"/>
      <c r="K26" s="1681"/>
      <c r="L26" s="110"/>
      <c r="M26" s="111"/>
      <c r="N26" s="111"/>
      <c r="O26" s="111"/>
      <c r="P26" s="111"/>
      <c r="Q26" s="111"/>
      <c r="R26" s="111"/>
      <c r="S26" s="111"/>
      <c r="T26" s="111"/>
      <c r="U26" s="110"/>
      <c r="V26" s="77"/>
      <c r="W26" s="77"/>
      <c r="X26" s="77"/>
      <c r="Y26" s="77"/>
      <c r="Z26" s="77"/>
      <c r="AA26" s="77"/>
      <c r="AB26" s="94"/>
      <c r="AC26" s="119">
        <f t="shared" si="0"/>
        <v>0</v>
      </c>
    </row>
    <row r="27" spans="1:29" s="11" customFormat="1" ht="9" hidden="1" customHeight="1" x14ac:dyDescent="0.35">
      <c r="A27" s="4459"/>
      <c r="B27" s="4437"/>
      <c r="C27" s="4437"/>
      <c r="D27" s="4462"/>
      <c r="E27" s="3401"/>
      <c r="F27" s="1106"/>
      <c r="G27" s="76"/>
      <c r="H27" s="76"/>
      <c r="I27" s="76"/>
      <c r="J27" s="144"/>
      <c r="K27" s="1681"/>
      <c r="L27" s="110"/>
      <c r="M27" s="111"/>
      <c r="N27" s="111"/>
      <c r="O27" s="111"/>
      <c r="P27" s="111"/>
      <c r="Q27" s="111"/>
      <c r="R27" s="111"/>
      <c r="S27" s="111"/>
      <c r="T27" s="111"/>
      <c r="U27" s="110"/>
      <c r="V27" s="77"/>
      <c r="W27" s="77"/>
      <c r="X27" s="77"/>
      <c r="Y27" s="77"/>
      <c r="Z27" s="77"/>
      <c r="AA27" s="77"/>
      <c r="AB27" s="94"/>
      <c r="AC27" s="119">
        <f t="shared" si="0"/>
        <v>0</v>
      </c>
    </row>
    <row r="28" spans="1:29" s="2198" customFormat="1" ht="11.25" hidden="1" customHeight="1" x14ac:dyDescent="0.35">
      <c r="A28" s="4459"/>
      <c r="B28" s="4437"/>
      <c r="C28" s="4437"/>
      <c r="D28" s="4462"/>
      <c r="E28" s="3402"/>
      <c r="F28" s="1106"/>
      <c r="G28" s="76"/>
      <c r="H28" s="76"/>
      <c r="I28" s="76"/>
      <c r="J28" s="144"/>
      <c r="K28" s="1684"/>
      <c r="L28" s="145"/>
      <c r="M28" s="146"/>
      <c r="N28" s="146"/>
      <c r="O28" s="146"/>
      <c r="P28" s="146"/>
      <c r="Q28" s="146"/>
      <c r="R28" s="146"/>
      <c r="S28" s="146"/>
      <c r="T28" s="146"/>
      <c r="U28" s="145"/>
      <c r="V28" s="77"/>
      <c r="W28" s="77"/>
      <c r="X28" s="77"/>
      <c r="Y28" s="77"/>
      <c r="Z28" s="77"/>
      <c r="AA28" s="77"/>
      <c r="AB28" s="94"/>
      <c r="AC28" s="119">
        <f t="shared" si="0"/>
        <v>0</v>
      </c>
    </row>
    <row r="29" spans="1:29" s="11" customFormat="1" ht="27" hidden="1" customHeight="1" x14ac:dyDescent="0.35">
      <c r="A29" s="4459"/>
      <c r="B29" s="4437"/>
      <c r="C29" s="4437"/>
      <c r="D29" s="4462"/>
      <c r="E29" s="3395"/>
      <c r="F29" s="1106"/>
      <c r="G29" s="76"/>
      <c r="H29" s="76"/>
      <c r="I29" s="76"/>
      <c r="J29" s="144"/>
      <c r="K29" s="1684"/>
      <c r="L29" s="145"/>
      <c r="M29" s="146"/>
      <c r="N29" s="146"/>
      <c r="O29" s="146"/>
      <c r="P29" s="146"/>
      <c r="Q29" s="146"/>
      <c r="R29" s="146"/>
      <c r="S29" s="146"/>
      <c r="T29" s="146"/>
      <c r="U29" s="145"/>
      <c r="V29" s="77"/>
      <c r="W29" s="77"/>
      <c r="X29" s="77"/>
      <c r="Y29" s="77"/>
      <c r="Z29" s="77"/>
      <c r="AA29" s="77"/>
      <c r="AB29" s="94"/>
      <c r="AC29" s="119">
        <f t="shared" si="0"/>
        <v>0</v>
      </c>
    </row>
    <row r="30" spans="1:29" s="11" customFormat="1" ht="18.75" hidden="1" customHeight="1" x14ac:dyDescent="0.35">
      <c r="A30" s="4459"/>
      <c r="B30" s="4437"/>
      <c r="C30" s="4437"/>
      <c r="D30" s="4462"/>
      <c r="E30" s="3403"/>
      <c r="F30" s="1106"/>
      <c r="G30" s="76"/>
      <c r="H30" s="76"/>
      <c r="I30" s="76"/>
      <c r="J30" s="144"/>
      <c r="K30" s="1681"/>
      <c r="L30" s="110"/>
      <c r="M30" s="111"/>
      <c r="N30" s="111"/>
      <c r="O30" s="111"/>
      <c r="P30" s="111"/>
      <c r="Q30" s="111"/>
      <c r="R30" s="111"/>
      <c r="S30" s="111"/>
      <c r="T30" s="111"/>
      <c r="U30" s="110"/>
      <c r="V30" s="77"/>
      <c r="W30" s="77"/>
      <c r="X30" s="77"/>
      <c r="Y30" s="77"/>
      <c r="Z30" s="77"/>
      <c r="AA30" s="77"/>
      <c r="AB30" s="94"/>
      <c r="AC30" s="119">
        <f t="shared" si="0"/>
        <v>0</v>
      </c>
    </row>
    <row r="31" spans="1:29" s="11" customFormat="1" ht="14.25" hidden="1" customHeight="1" thickBot="1" x14ac:dyDescent="0.4">
      <c r="A31" s="4459"/>
      <c r="B31" s="4437"/>
      <c r="C31" s="4437"/>
      <c r="D31" s="4462"/>
      <c r="E31" s="3404"/>
      <c r="F31" s="3386"/>
      <c r="G31" s="2347"/>
      <c r="H31" s="475"/>
      <c r="I31" s="1666"/>
      <c r="J31" s="2872"/>
      <c r="K31" s="1684"/>
      <c r="L31" s="145"/>
      <c r="M31" s="146"/>
      <c r="N31" s="146"/>
      <c r="O31" s="146"/>
      <c r="P31" s="146"/>
      <c r="Q31" s="146"/>
      <c r="R31" s="146"/>
      <c r="S31" s="146"/>
      <c r="T31" s="146"/>
      <c r="U31" s="145"/>
      <c r="V31" s="77"/>
      <c r="W31" s="77"/>
      <c r="X31" s="77"/>
      <c r="Y31" s="77"/>
      <c r="Z31" s="77"/>
      <c r="AA31" s="77"/>
      <c r="AB31" s="94"/>
      <c r="AC31" s="119">
        <f t="shared" si="0"/>
        <v>0</v>
      </c>
    </row>
    <row r="32" spans="1:29" s="11" customFormat="1" ht="31.5" hidden="1" customHeight="1" x14ac:dyDescent="0.35">
      <c r="A32" s="4459"/>
      <c r="B32" s="4437"/>
      <c r="C32" s="4437"/>
      <c r="D32" s="4462"/>
      <c r="E32" s="3405"/>
      <c r="F32" s="1106"/>
      <c r="G32" s="76"/>
      <c r="H32" s="76"/>
      <c r="I32" s="76"/>
      <c r="J32" s="144"/>
      <c r="K32" s="2297"/>
      <c r="L32" s="16"/>
      <c r="M32" s="16"/>
      <c r="N32" s="16"/>
      <c r="O32" s="16"/>
      <c r="P32" s="16"/>
      <c r="Q32" s="16"/>
      <c r="R32" s="146"/>
      <c r="S32" s="146"/>
      <c r="T32" s="146"/>
      <c r="U32" s="145"/>
      <c r="V32" s="77"/>
      <c r="W32" s="77"/>
      <c r="X32" s="77"/>
      <c r="Y32" s="77"/>
      <c r="Z32" s="77"/>
      <c r="AA32" s="77"/>
      <c r="AB32" s="94"/>
      <c r="AC32" s="119">
        <f t="shared" si="0"/>
        <v>0</v>
      </c>
    </row>
    <row r="33" spans="1:29" s="11" customFormat="1" ht="37.5" hidden="1" customHeight="1" x14ac:dyDescent="0.35">
      <c r="A33" s="4459"/>
      <c r="B33" s="4437"/>
      <c r="C33" s="4437"/>
      <c r="D33" s="4462"/>
      <c r="E33" s="3405"/>
      <c r="F33" s="1059"/>
      <c r="G33" s="751"/>
      <c r="H33" s="751"/>
      <c r="I33" s="751"/>
      <c r="J33" s="890"/>
      <c r="K33" s="2200"/>
      <c r="L33" s="146"/>
      <c r="M33" s="146"/>
      <c r="N33" s="146"/>
      <c r="O33" s="146"/>
      <c r="P33" s="146"/>
      <c r="Q33" s="2019"/>
      <c r="R33" s="146"/>
      <c r="S33" s="146"/>
      <c r="T33" s="146"/>
      <c r="U33" s="145"/>
      <c r="V33" s="77"/>
      <c r="W33" s="77"/>
      <c r="X33" s="77"/>
      <c r="Y33" s="77"/>
      <c r="Z33" s="77"/>
      <c r="AA33" s="77"/>
      <c r="AB33" s="94"/>
      <c r="AC33" s="119">
        <f t="shared" si="0"/>
        <v>0</v>
      </c>
    </row>
    <row r="34" spans="1:29" s="11" customFormat="1" ht="14.25" hidden="1" customHeight="1" thickBot="1" x14ac:dyDescent="0.4">
      <c r="A34" s="4459"/>
      <c r="B34" s="4437"/>
      <c r="C34" s="4437"/>
      <c r="D34" s="4462"/>
      <c r="E34" s="3406"/>
      <c r="F34" s="3389"/>
      <c r="G34" s="75"/>
      <c r="H34" s="75"/>
      <c r="I34" s="75"/>
      <c r="J34" s="2201"/>
      <c r="K34" s="3424"/>
      <c r="L34" s="945"/>
      <c r="M34" s="945"/>
      <c r="N34" s="945"/>
      <c r="O34" s="945"/>
      <c r="P34" s="945"/>
      <c r="Q34" s="833"/>
      <c r="R34" s="945"/>
      <c r="S34" s="945"/>
      <c r="T34" s="945"/>
      <c r="U34" s="830"/>
      <c r="V34" s="830"/>
      <c r="W34" s="93"/>
      <c r="X34" s="93"/>
      <c r="Y34" s="93"/>
      <c r="Z34" s="93"/>
      <c r="AA34" s="93"/>
      <c r="AB34" s="3067"/>
      <c r="AC34" s="119">
        <f t="shared" si="0"/>
        <v>0</v>
      </c>
    </row>
    <row r="35" spans="1:29" s="11" customFormat="1" ht="14.25" customHeight="1" x14ac:dyDescent="0.4">
      <c r="A35" s="4459"/>
      <c r="B35" s="4437"/>
      <c r="C35" s="4437"/>
      <c r="D35" s="4462"/>
      <c r="E35" s="3396" t="s">
        <v>103</v>
      </c>
      <c r="F35" s="1599" t="s">
        <v>90</v>
      </c>
      <c r="G35" s="405" t="s">
        <v>110</v>
      </c>
      <c r="H35" s="457" t="s">
        <v>70</v>
      </c>
      <c r="I35" s="996" t="s">
        <v>69</v>
      </c>
      <c r="J35" s="1089">
        <v>1</v>
      </c>
      <c r="K35" s="3425"/>
      <c r="L35" s="3426"/>
      <c r="M35" s="3427"/>
      <c r="N35" s="3427"/>
      <c r="O35" s="3427"/>
      <c r="P35" s="3426"/>
      <c r="Q35" s="3427">
        <v>11</v>
      </c>
      <c r="R35" s="3427"/>
      <c r="S35" s="3427"/>
      <c r="T35" s="1909"/>
      <c r="U35" s="1910"/>
      <c r="V35" s="1910"/>
      <c r="W35" s="19"/>
      <c r="X35" s="19"/>
      <c r="Y35" s="19"/>
      <c r="Z35" s="19"/>
      <c r="AA35" s="19"/>
      <c r="AB35" s="90"/>
      <c r="AC35" s="2193">
        <f t="shared" si="0"/>
        <v>11</v>
      </c>
    </row>
    <row r="36" spans="1:29" s="11" customFormat="1" ht="14.25" customHeight="1" thickBot="1" x14ac:dyDescent="0.45">
      <c r="A36" s="4459"/>
      <c r="B36" s="4437"/>
      <c r="C36" s="4437"/>
      <c r="D36" s="4462"/>
      <c r="E36" s="3396" t="s">
        <v>115</v>
      </c>
      <c r="F36" s="1599" t="s">
        <v>90</v>
      </c>
      <c r="G36" s="405" t="s">
        <v>110</v>
      </c>
      <c r="H36" s="457" t="s">
        <v>70</v>
      </c>
      <c r="I36" s="996" t="s">
        <v>69</v>
      </c>
      <c r="J36" s="1703">
        <v>1</v>
      </c>
      <c r="K36" s="2188"/>
      <c r="L36" s="147"/>
      <c r="M36" s="147"/>
      <c r="N36" s="147"/>
      <c r="O36" s="147"/>
      <c r="P36" s="147"/>
      <c r="Q36" s="147"/>
      <c r="R36" s="147"/>
      <c r="S36" s="147">
        <v>3</v>
      </c>
      <c r="T36" s="2051"/>
      <c r="U36" s="2050"/>
      <c r="V36" s="2050"/>
      <c r="W36" s="147"/>
      <c r="X36" s="147"/>
      <c r="Y36" s="147"/>
      <c r="Z36" s="147"/>
      <c r="AA36" s="147"/>
      <c r="AB36" s="2044"/>
      <c r="AC36" s="2193">
        <f t="shared" si="0"/>
        <v>3</v>
      </c>
    </row>
    <row r="37" spans="1:29" s="11" customFormat="1" ht="13.5" customHeight="1" thickBot="1" x14ac:dyDescent="0.4">
      <c r="A37" s="4459"/>
      <c r="B37" s="4437"/>
      <c r="C37" s="4437"/>
      <c r="D37" s="4462"/>
      <c r="E37" s="3397" t="s">
        <v>34</v>
      </c>
      <c r="F37" s="2225"/>
      <c r="G37" s="116"/>
      <c r="H37" s="116"/>
      <c r="I37" s="116"/>
      <c r="J37" s="122"/>
      <c r="K37" s="74">
        <f>SUM(K17:K36)</f>
        <v>0</v>
      </c>
      <c r="L37" s="74">
        <f t="shared" ref="L37:AB37" si="2">SUM(L17:L36)</f>
        <v>0</v>
      </c>
      <c r="M37" s="74">
        <f t="shared" si="2"/>
        <v>0</v>
      </c>
      <c r="N37" s="74">
        <f t="shared" si="2"/>
        <v>0</v>
      </c>
      <c r="O37" s="74">
        <f t="shared" si="2"/>
        <v>0</v>
      </c>
      <c r="P37" s="74">
        <f t="shared" si="2"/>
        <v>0</v>
      </c>
      <c r="Q37" s="74">
        <f t="shared" si="2"/>
        <v>11</v>
      </c>
      <c r="R37" s="74">
        <f t="shared" si="2"/>
        <v>0</v>
      </c>
      <c r="S37" s="74">
        <f t="shared" si="2"/>
        <v>3</v>
      </c>
      <c r="T37" s="74">
        <f t="shared" si="2"/>
        <v>0</v>
      </c>
      <c r="U37" s="74">
        <f t="shared" si="2"/>
        <v>0</v>
      </c>
      <c r="V37" s="74">
        <f t="shared" si="2"/>
        <v>0</v>
      </c>
      <c r="W37" s="74">
        <f t="shared" si="2"/>
        <v>0</v>
      </c>
      <c r="X37" s="74">
        <f t="shared" si="2"/>
        <v>0</v>
      </c>
      <c r="Y37" s="74">
        <f t="shared" si="2"/>
        <v>0</v>
      </c>
      <c r="Z37" s="74">
        <f t="shared" si="2"/>
        <v>0</v>
      </c>
      <c r="AA37" s="74">
        <f t="shared" si="2"/>
        <v>0</v>
      </c>
      <c r="AB37" s="74">
        <f t="shared" si="2"/>
        <v>0</v>
      </c>
      <c r="AC37" s="151">
        <f t="shared" si="0"/>
        <v>14</v>
      </c>
    </row>
    <row r="38" spans="1:29" s="11" customFormat="1" ht="13.5" hidden="1" customHeight="1" x14ac:dyDescent="0.4">
      <c r="A38" s="4459"/>
      <c r="B38" s="4437"/>
      <c r="C38" s="4437"/>
      <c r="D38" s="4462"/>
      <c r="E38" s="3407"/>
      <c r="F38" s="3384"/>
      <c r="G38" s="18"/>
      <c r="H38" s="2205"/>
      <c r="I38" s="2205"/>
      <c r="J38" s="2206"/>
      <c r="K38" s="1781"/>
      <c r="L38" s="1720"/>
      <c r="M38" s="1782"/>
      <c r="N38" s="1720"/>
      <c r="O38" s="1720"/>
      <c r="P38" s="1782"/>
      <c r="Q38" s="1782"/>
      <c r="R38" s="1782"/>
      <c r="S38" s="1782"/>
      <c r="T38" s="1782"/>
      <c r="U38" s="1720"/>
      <c r="V38" s="1720"/>
      <c r="W38" s="19"/>
      <c r="X38" s="19"/>
      <c r="Y38" s="19"/>
      <c r="Z38" s="19"/>
      <c r="AA38" s="19"/>
      <c r="AB38" s="90"/>
      <c r="AC38" s="119"/>
    </row>
    <row r="39" spans="1:29" s="11" customFormat="1" ht="13.5" hidden="1" customHeight="1" x14ac:dyDescent="0.4">
      <c r="A39" s="4459"/>
      <c r="B39" s="4437"/>
      <c r="C39" s="4437"/>
      <c r="D39" s="4462"/>
      <c r="E39" s="3407"/>
      <c r="F39" s="1106"/>
      <c r="G39" s="76"/>
      <c r="H39" s="249"/>
      <c r="I39" s="249"/>
      <c r="J39" s="2207"/>
      <c r="K39" s="1681"/>
      <c r="L39" s="110"/>
      <c r="M39" s="111"/>
      <c r="N39" s="110"/>
      <c r="O39" s="110"/>
      <c r="P39" s="111"/>
      <c r="Q39" s="111"/>
      <c r="R39" s="111"/>
      <c r="S39" s="111"/>
      <c r="T39" s="111"/>
      <c r="U39" s="110"/>
      <c r="V39" s="110"/>
      <c r="W39" s="77"/>
      <c r="X39" s="77"/>
      <c r="Y39" s="77"/>
      <c r="Z39" s="77"/>
      <c r="AA39" s="77"/>
      <c r="AB39" s="94"/>
      <c r="AC39" s="119"/>
    </row>
    <row r="40" spans="1:29" s="11" customFormat="1" ht="13.5" hidden="1" customHeight="1" x14ac:dyDescent="0.4">
      <c r="A40" s="4459"/>
      <c r="B40" s="4437"/>
      <c r="C40" s="4437"/>
      <c r="D40" s="4462"/>
      <c r="E40" s="3408"/>
      <c r="F40" s="1106"/>
      <c r="G40" s="76"/>
      <c r="H40" s="249"/>
      <c r="I40" s="249"/>
      <c r="J40" s="2207"/>
      <c r="K40" s="2208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744"/>
      <c r="AC40" s="119"/>
    </row>
    <row r="41" spans="1:29" s="11" customFormat="1" ht="13.5" hidden="1" customHeight="1" x14ac:dyDescent="0.4">
      <c r="A41" s="4459"/>
      <c r="B41" s="4437"/>
      <c r="C41" s="4437"/>
      <c r="D41" s="4462"/>
      <c r="E41" s="3408"/>
      <c r="F41" s="1106"/>
      <c r="G41" s="76"/>
      <c r="H41" s="249"/>
      <c r="I41" s="249"/>
      <c r="J41" s="2207"/>
      <c r="K41" s="2208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744"/>
      <c r="AC41" s="119"/>
    </row>
    <row r="42" spans="1:29" s="11" customFormat="1" ht="13.5" hidden="1" customHeight="1" x14ac:dyDescent="0.4">
      <c r="A42" s="4459"/>
      <c r="B42" s="4437"/>
      <c r="C42" s="4437"/>
      <c r="D42" s="4462"/>
      <c r="E42" s="3409"/>
      <c r="F42" s="1106"/>
      <c r="G42" s="76"/>
      <c r="H42" s="249"/>
      <c r="I42" s="249"/>
      <c r="J42" s="2207"/>
      <c r="K42" s="2208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744"/>
      <c r="AC42" s="119"/>
    </row>
    <row r="43" spans="1:29" s="11" customFormat="1" ht="13.5" hidden="1" customHeight="1" x14ac:dyDescent="0.35">
      <c r="A43" s="4459"/>
      <c r="B43" s="4437"/>
      <c r="C43" s="4437"/>
      <c r="D43" s="4462"/>
      <c r="E43" s="3401"/>
      <c r="F43" s="1106"/>
      <c r="G43" s="76"/>
      <c r="H43" s="76"/>
      <c r="I43" s="76"/>
      <c r="J43" s="144"/>
      <c r="K43" s="166"/>
      <c r="L43" s="167"/>
      <c r="M43" s="16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94"/>
      <c r="AC43" s="119"/>
    </row>
    <row r="44" spans="1:29" s="11" customFormat="1" ht="13.5" hidden="1" customHeight="1" thickBot="1" x14ac:dyDescent="0.4">
      <c r="A44" s="4459"/>
      <c r="B44" s="4437"/>
      <c r="C44" s="4437"/>
      <c r="D44" s="4462"/>
      <c r="E44" s="3410"/>
      <c r="F44" s="3390"/>
      <c r="G44" s="180"/>
      <c r="H44" s="180"/>
      <c r="I44" s="212"/>
      <c r="J44" s="2209"/>
      <c r="K44" s="1853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47"/>
      <c r="X44" s="147"/>
      <c r="Y44" s="147"/>
      <c r="Z44" s="147"/>
      <c r="AA44" s="147"/>
      <c r="AB44" s="2044"/>
      <c r="AC44" s="119"/>
    </row>
    <row r="45" spans="1:29" s="11" customFormat="1" ht="13.5" hidden="1" customHeight="1" thickBot="1" x14ac:dyDescent="0.4">
      <c r="A45" s="4459"/>
      <c r="B45" s="4437"/>
      <c r="C45" s="4437"/>
      <c r="D45" s="4462"/>
      <c r="E45" s="3410"/>
      <c r="F45" s="3391"/>
      <c r="G45" s="2211"/>
      <c r="H45" s="2211"/>
      <c r="I45" s="2211"/>
      <c r="J45" s="2212"/>
      <c r="K45" s="204"/>
      <c r="L45" s="2213"/>
      <c r="M45" s="2213"/>
      <c r="N45" s="2213"/>
      <c r="O45" s="2213"/>
      <c r="P45" s="2213"/>
      <c r="Q45" s="2213"/>
      <c r="R45" s="2213"/>
      <c r="S45" s="2213"/>
      <c r="T45" s="2213"/>
      <c r="U45" s="2213"/>
      <c r="V45" s="2213"/>
      <c r="W45" s="1920"/>
      <c r="X45" s="1920"/>
      <c r="Y45" s="1920"/>
      <c r="Z45" s="1920"/>
      <c r="AA45" s="1920"/>
      <c r="AB45" s="2214"/>
      <c r="AC45" s="119">
        <f t="shared" si="0"/>
        <v>0</v>
      </c>
    </row>
    <row r="46" spans="1:29" s="11" customFormat="1" ht="13.5" hidden="1" customHeight="1" thickBot="1" x14ac:dyDescent="0.4">
      <c r="A46" s="4459"/>
      <c r="B46" s="4437"/>
      <c r="C46" s="4437"/>
      <c r="D46" s="4462"/>
      <c r="E46" s="3411" t="s">
        <v>35</v>
      </c>
      <c r="F46" s="3392"/>
      <c r="G46" s="141"/>
      <c r="H46" s="141"/>
      <c r="I46" s="141"/>
      <c r="J46" s="223"/>
      <c r="K46" s="183">
        <f t="shared" ref="K46:AB46" si="3">SUM(K38:K45)</f>
        <v>0</v>
      </c>
      <c r="L46" s="229">
        <f t="shared" si="3"/>
        <v>0</v>
      </c>
      <c r="M46" s="229">
        <f t="shared" si="3"/>
        <v>0</v>
      </c>
      <c r="N46" s="229">
        <f t="shared" si="3"/>
        <v>0</v>
      </c>
      <c r="O46" s="229">
        <f t="shared" si="3"/>
        <v>0</v>
      </c>
      <c r="P46" s="229">
        <f t="shared" si="3"/>
        <v>0</v>
      </c>
      <c r="Q46" s="229">
        <f t="shared" si="3"/>
        <v>0</v>
      </c>
      <c r="R46" s="229">
        <f t="shared" si="3"/>
        <v>0</v>
      </c>
      <c r="S46" s="229">
        <f t="shared" si="3"/>
        <v>0</v>
      </c>
      <c r="T46" s="229">
        <f t="shared" si="3"/>
        <v>0</v>
      </c>
      <c r="U46" s="229">
        <f t="shared" si="3"/>
        <v>0</v>
      </c>
      <c r="V46" s="229">
        <f t="shared" si="3"/>
        <v>0</v>
      </c>
      <c r="W46" s="156">
        <f t="shared" si="3"/>
        <v>0</v>
      </c>
      <c r="X46" s="156">
        <f t="shared" si="3"/>
        <v>0</v>
      </c>
      <c r="Y46" s="156">
        <f t="shared" si="3"/>
        <v>0</v>
      </c>
      <c r="Z46" s="156">
        <f t="shared" si="3"/>
        <v>0</v>
      </c>
      <c r="AA46" s="156">
        <f t="shared" si="3"/>
        <v>0</v>
      </c>
      <c r="AB46" s="159">
        <f t="shared" si="3"/>
        <v>0</v>
      </c>
      <c r="AC46" s="22">
        <f t="shared" si="0"/>
        <v>0</v>
      </c>
    </row>
    <row r="47" spans="1:29" s="11" customFormat="1" ht="13.5" customHeight="1" thickBot="1" x14ac:dyDescent="0.4">
      <c r="A47" s="4459"/>
      <c r="B47" s="4437"/>
      <c r="C47" s="4437"/>
      <c r="D47" s="4462"/>
      <c r="E47" s="3412" t="s">
        <v>92</v>
      </c>
      <c r="F47" s="2225"/>
      <c r="G47" s="116"/>
      <c r="H47" s="116"/>
      <c r="I47" s="116"/>
      <c r="J47" s="122"/>
      <c r="K47" s="114">
        <f t="shared" ref="K47:AB47" si="4">K16+K37+K46</f>
        <v>0</v>
      </c>
      <c r="L47" s="149">
        <f t="shared" si="4"/>
        <v>128</v>
      </c>
      <c r="M47" s="149">
        <f t="shared" si="4"/>
        <v>0</v>
      </c>
      <c r="N47" s="149">
        <f t="shared" si="4"/>
        <v>0</v>
      </c>
      <c r="O47" s="149">
        <f t="shared" si="4"/>
        <v>0</v>
      </c>
      <c r="P47" s="149">
        <f t="shared" si="4"/>
        <v>0</v>
      </c>
      <c r="Q47" s="149">
        <f t="shared" si="4"/>
        <v>21</v>
      </c>
      <c r="R47" s="149">
        <f t="shared" si="4"/>
        <v>0</v>
      </c>
      <c r="S47" s="149">
        <f t="shared" si="4"/>
        <v>6</v>
      </c>
      <c r="T47" s="149">
        <f t="shared" si="4"/>
        <v>0</v>
      </c>
      <c r="U47" s="149">
        <f t="shared" si="4"/>
        <v>4</v>
      </c>
      <c r="V47" s="149">
        <f t="shared" si="4"/>
        <v>0</v>
      </c>
      <c r="W47" s="149">
        <f t="shared" si="4"/>
        <v>0</v>
      </c>
      <c r="X47" s="149">
        <f t="shared" si="4"/>
        <v>0</v>
      </c>
      <c r="Y47" s="149">
        <f t="shared" si="4"/>
        <v>0</v>
      </c>
      <c r="Z47" s="149">
        <f t="shared" si="4"/>
        <v>0</v>
      </c>
      <c r="AA47" s="149">
        <f t="shared" si="4"/>
        <v>0</v>
      </c>
      <c r="AB47" s="2086">
        <f t="shared" si="4"/>
        <v>0</v>
      </c>
      <c r="AC47" s="22">
        <f t="shared" si="0"/>
        <v>159</v>
      </c>
    </row>
    <row r="48" spans="1:29" s="11" customFormat="1" ht="0.75" customHeight="1" thickBot="1" x14ac:dyDescent="0.4">
      <c r="A48" s="4460"/>
      <c r="B48" s="4438"/>
      <c r="C48" s="4438"/>
      <c r="D48" s="3413"/>
      <c r="E48" s="3414"/>
      <c r="F48" s="163"/>
      <c r="G48" s="163"/>
      <c r="H48" s="163"/>
      <c r="I48" s="163"/>
      <c r="J48" s="164"/>
      <c r="K48" s="74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9"/>
      <c r="AC48" s="151"/>
    </row>
    <row r="49" spans="1:29" s="11" customFormat="1" ht="19.5" customHeight="1" thickBot="1" x14ac:dyDescent="0.4">
      <c r="A49" s="4454" t="s">
        <v>4</v>
      </c>
      <c r="B49" s="4455"/>
      <c r="C49" s="4455"/>
      <c r="D49" s="4455"/>
      <c r="E49" s="4455"/>
      <c r="F49" s="4434"/>
      <c r="G49" s="4434"/>
      <c r="H49" s="4434"/>
      <c r="I49" s="4434"/>
      <c r="J49" s="4434"/>
      <c r="K49" s="4434"/>
      <c r="L49" s="4434"/>
      <c r="M49" s="4434"/>
      <c r="N49" s="4434"/>
      <c r="O49" s="4434"/>
      <c r="P49" s="4434"/>
      <c r="Q49" s="4434"/>
      <c r="R49" s="4434"/>
      <c r="S49" s="4434"/>
      <c r="T49" s="4434"/>
      <c r="U49" s="4434"/>
      <c r="V49" s="4434"/>
      <c r="W49" s="4434"/>
      <c r="X49" s="4434"/>
      <c r="Y49" s="4434"/>
      <c r="Z49" s="4434"/>
      <c r="AA49" s="4434"/>
      <c r="AB49" s="4434"/>
      <c r="AC49" s="4435"/>
    </row>
    <row r="50" spans="1:29" s="11" customFormat="1" ht="14.25" hidden="1" customHeight="1" thickBot="1" x14ac:dyDescent="0.4">
      <c r="A50" s="4441">
        <v>18</v>
      </c>
      <c r="B50" s="4456" t="s">
        <v>78</v>
      </c>
      <c r="C50" s="4439" t="s">
        <v>399</v>
      </c>
      <c r="D50" s="4303">
        <v>0.5</v>
      </c>
      <c r="E50" s="2215"/>
      <c r="F50" s="20"/>
      <c r="G50" s="20"/>
      <c r="H50" s="20"/>
      <c r="I50" s="20"/>
      <c r="J50" s="2216"/>
      <c r="K50" s="2217"/>
      <c r="L50" s="287"/>
      <c r="M50" s="287"/>
      <c r="N50" s="175"/>
      <c r="O50" s="175"/>
      <c r="P50" s="970"/>
      <c r="Q50" s="287"/>
      <c r="R50" s="287"/>
      <c r="S50" s="287"/>
      <c r="T50" s="287"/>
      <c r="U50" s="175"/>
      <c r="V50" s="287"/>
      <c r="W50" s="287"/>
      <c r="X50" s="21"/>
      <c r="Y50" s="21"/>
      <c r="Z50" s="21"/>
      <c r="AA50" s="21"/>
      <c r="AB50" s="971"/>
      <c r="AC50" s="186"/>
    </row>
    <row r="51" spans="1:29" s="11" customFormat="1" ht="14.25" hidden="1" customHeight="1" x14ac:dyDescent="0.4">
      <c r="A51" s="4441"/>
      <c r="B51" s="4456"/>
      <c r="C51" s="4439"/>
      <c r="D51" s="4303"/>
      <c r="E51" s="2218"/>
      <c r="F51" s="2219"/>
      <c r="G51" s="2219"/>
      <c r="H51" s="2219"/>
      <c r="I51" s="2219"/>
      <c r="J51" s="2220"/>
      <c r="K51" s="1781"/>
      <c r="L51" s="165"/>
      <c r="M51" s="1782"/>
      <c r="N51" s="1720"/>
      <c r="O51" s="1720"/>
      <c r="P51" s="1782"/>
      <c r="Q51" s="1782"/>
      <c r="R51" s="1782"/>
      <c r="S51" s="1782"/>
      <c r="T51" s="1782"/>
      <c r="U51" s="1720"/>
      <c r="V51" s="2221"/>
      <c r="W51" s="1782"/>
      <c r="X51" s="19"/>
      <c r="Y51" s="19"/>
      <c r="Z51" s="19"/>
      <c r="AA51" s="19"/>
      <c r="AB51" s="90"/>
      <c r="AC51" s="119">
        <f t="shared" ref="AC51:AC71" si="5">SUM(K51:AB51)</f>
        <v>0</v>
      </c>
    </row>
    <row r="52" spans="1:29" s="11" customFormat="1" ht="12" hidden="1" customHeight="1" x14ac:dyDescent="0.35">
      <c r="A52" s="4441"/>
      <c r="B52" s="4456"/>
      <c r="C52" s="4439"/>
      <c r="D52" s="4303"/>
      <c r="E52" s="1809"/>
      <c r="F52" s="1810"/>
      <c r="G52" s="1810"/>
      <c r="H52" s="1810"/>
      <c r="I52" s="1810"/>
      <c r="J52" s="1811"/>
      <c r="K52" s="1812"/>
      <c r="L52" s="911"/>
      <c r="M52" s="1813"/>
      <c r="N52" s="1813"/>
      <c r="O52" s="1813"/>
      <c r="P52" s="911"/>
      <c r="Q52" s="1813"/>
      <c r="R52" s="1813"/>
      <c r="S52" s="1813"/>
      <c r="T52" s="1813"/>
      <c r="U52" s="911"/>
      <c r="V52" s="1813"/>
      <c r="W52" s="1814"/>
      <c r="X52" s="1778"/>
      <c r="Y52" s="1778"/>
      <c r="Z52" s="1778"/>
      <c r="AA52" s="1778"/>
      <c r="AB52" s="1815"/>
      <c r="AC52" s="119">
        <f t="shared" si="5"/>
        <v>0</v>
      </c>
    </row>
    <row r="53" spans="1:29" s="11" customFormat="1" ht="23.25" hidden="1" customHeight="1" x14ac:dyDescent="0.35">
      <c r="A53" s="4441"/>
      <c r="B53" s="4456"/>
      <c r="C53" s="4439"/>
      <c r="D53" s="4303"/>
      <c r="E53" s="2222"/>
      <c r="F53" s="751"/>
      <c r="G53" s="136"/>
      <c r="H53" s="136"/>
      <c r="I53" s="136"/>
      <c r="J53" s="248"/>
      <c r="K53" s="2223"/>
      <c r="L53" s="924"/>
      <c r="M53" s="287"/>
      <c r="N53" s="175"/>
      <c r="O53" s="175"/>
      <c r="P53" s="287"/>
      <c r="Q53" s="287"/>
      <c r="R53" s="287"/>
      <c r="S53" s="287"/>
      <c r="T53" s="287"/>
      <c r="U53" s="175"/>
      <c r="V53" s="970"/>
      <c r="W53" s="287"/>
      <c r="X53" s="21"/>
      <c r="Y53" s="21"/>
      <c r="Z53" s="21"/>
      <c r="AA53" s="21"/>
      <c r="AB53" s="971"/>
      <c r="AC53" s="119">
        <f t="shared" si="5"/>
        <v>0</v>
      </c>
    </row>
    <row r="54" spans="1:29" s="756" customFormat="1" ht="30.6" hidden="1" customHeight="1" x14ac:dyDescent="0.35">
      <c r="A54" s="4441"/>
      <c r="B54" s="4456"/>
      <c r="C54" s="4439"/>
      <c r="D54" s="4303"/>
      <c r="E54" s="2873"/>
      <c r="F54" s="758"/>
      <c r="G54" s="758"/>
      <c r="H54" s="758"/>
      <c r="I54" s="758"/>
      <c r="J54" s="759"/>
      <c r="K54" s="1248"/>
      <c r="L54" s="761"/>
      <c r="M54" s="1092"/>
      <c r="N54" s="1092"/>
      <c r="O54" s="1092"/>
      <c r="P54" s="761"/>
      <c r="Q54" s="1092"/>
      <c r="R54" s="1092"/>
      <c r="S54" s="1092"/>
      <c r="T54" s="1092"/>
      <c r="U54" s="761"/>
      <c r="V54" s="1092"/>
      <c r="W54" s="763"/>
      <c r="X54" s="679"/>
      <c r="Y54" s="679"/>
      <c r="Z54" s="679"/>
      <c r="AA54" s="679"/>
      <c r="AB54" s="788"/>
      <c r="AC54" s="2874">
        <f t="shared" si="5"/>
        <v>0</v>
      </c>
    </row>
    <row r="55" spans="1:29" s="756" customFormat="1" ht="16.149999999999999" customHeight="1" thickBot="1" x14ac:dyDescent="0.4">
      <c r="A55" s="4441"/>
      <c r="B55" s="4456"/>
      <c r="C55" s="4439"/>
      <c r="D55" s="4303"/>
      <c r="E55" s="2891" t="s">
        <v>347</v>
      </c>
      <c r="F55" s="758" t="s">
        <v>5</v>
      </c>
      <c r="G55" s="758" t="s">
        <v>94</v>
      </c>
      <c r="H55" s="758" t="s">
        <v>94</v>
      </c>
      <c r="I55" s="758" t="s">
        <v>37</v>
      </c>
      <c r="J55" s="1897">
        <v>118</v>
      </c>
      <c r="K55" s="1248">
        <v>32</v>
      </c>
      <c r="L55" s="761">
        <v>48</v>
      </c>
      <c r="M55" s="1092"/>
      <c r="N55" s="1092">
        <v>30</v>
      </c>
      <c r="O55" s="1092">
        <v>2</v>
      </c>
      <c r="P55" s="761"/>
      <c r="Q55" s="1092"/>
      <c r="R55" s="1092"/>
      <c r="S55" s="1092"/>
      <c r="T55" s="1092"/>
      <c r="U55" s="761">
        <v>11</v>
      </c>
      <c r="V55" s="1092"/>
      <c r="W55" s="1092"/>
      <c r="X55" s="679"/>
      <c r="Y55" s="679"/>
      <c r="Z55" s="679"/>
      <c r="AA55" s="679"/>
      <c r="AB55" s="788"/>
      <c r="AC55" s="2874">
        <f t="shared" si="5"/>
        <v>123</v>
      </c>
    </row>
    <row r="56" spans="1:29" s="11" customFormat="1" ht="33.75" hidden="1" customHeight="1" thickBot="1" x14ac:dyDescent="0.4">
      <c r="A56" s="4441"/>
      <c r="B56" s="4456"/>
      <c r="C56" s="4439"/>
      <c r="D56" s="4303"/>
      <c r="E56" s="2876"/>
      <c r="F56" s="76"/>
      <c r="G56" s="76"/>
      <c r="H56" s="76"/>
      <c r="I56" s="76"/>
      <c r="J56" s="158"/>
      <c r="K56" s="1684"/>
      <c r="L56" s="145"/>
      <c r="M56" s="146"/>
      <c r="N56" s="146"/>
      <c r="O56" s="146"/>
      <c r="P56" s="145"/>
      <c r="Q56" s="146"/>
      <c r="R56" s="146"/>
      <c r="S56" s="146"/>
      <c r="T56" s="146"/>
      <c r="U56" s="145"/>
      <c r="V56" s="146"/>
      <c r="W56" s="146"/>
      <c r="X56" s="77"/>
      <c r="Y56" s="77"/>
      <c r="Z56" s="77"/>
      <c r="AA56" s="77"/>
      <c r="AB56" s="94"/>
      <c r="AC56" s="119">
        <f t="shared" si="5"/>
        <v>0</v>
      </c>
    </row>
    <row r="57" spans="1:29" s="11" customFormat="1" ht="17.25" customHeight="1" thickBot="1" x14ac:dyDescent="0.4">
      <c r="A57" s="4441"/>
      <c r="B57" s="4456"/>
      <c r="C57" s="4439"/>
      <c r="D57" s="4303"/>
      <c r="E57" s="2224" t="s">
        <v>38</v>
      </c>
      <c r="F57" s="2225"/>
      <c r="G57" s="116"/>
      <c r="H57" s="116"/>
      <c r="I57" s="116"/>
      <c r="J57" s="117"/>
      <c r="K57" s="114">
        <f t="shared" ref="K57:AB57" si="6">SUM(K50:K56)</f>
        <v>32</v>
      </c>
      <c r="L57" s="114">
        <f t="shared" si="6"/>
        <v>48</v>
      </c>
      <c r="M57" s="114">
        <f t="shared" si="6"/>
        <v>0</v>
      </c>
      <c r="N57" s="114">
        <f t="shared" si="6"/>
        <v>30</v>
      </c>
      <c r="O57" s="114">
        <f t="shared" si="6"/>
        <v>2</v>
      </c>
      <c r="P57" s="114">
        <f t="shared" si="6"/>
        <v>0</v>
      </c>
      <c r="Q57" s="114">
        <f t="shared" si="6"/>
        <v>0</v>
      </c>
      <c r="R57" s="114">
        <f t="shared" si="6"/>
        <v>0</v>
      </c>
      <c r="S57" s="114">
        <f t="shared" si="6"/>
        <v>0</v>
      </c>
      <c r="T57" s="114">
        <f t="shared" si="6"/>
        <v>0</v>
      </c>
      <c r="U57" s="114">
        <f t="shared" si="6"/>
        <v>11</v>
      </c>
      <c r="V57" s="114">
        <f t="shared" si="6"/>
        <v>0</v>
      </c>
      <c r="W57" s="114">
        <f t="shared" si="6"/>
        <v>0</v>
      </c>
      <c r="X57" s="114">
        <f t="shared" si="6"/>
        <v>0</v>
      </c>
      <c r="Y57" s="114">
        <f t="shared" si="6"/>
        <v>0</v>
      </c>
      <c r="Z57" s="114">
        <f t="shared" si="6"/>
        <v>0</v>
      </c>
      <c r="AA57" s="114">
        <f t="shared" si="6"/>
        <v>0</v>
      </c>
      <c r="AB57" s="114">
        <f t="shared" si="6"/>
        <v>0</v>
      </c>
      <c r="AC57" s="150">
        <f t="shared" si="5"/>
        <v>123</v>
      </c>
    </row>
    <row r="58" spans="1:29" s="11" customFormat="1" ht="18" hidden="1" customHeight="1" x14ac:dyDescent="0.35">
      <c r="A58" s="4441"/>
      <c r="B58" s="4456"/>
      <c r="C58" s="4439"/>
      <c r="D58" s="4303"/>
      <c r="E58" s="135"/>
      <c r="F58" s="136"/>
      <c r="G58" s="136"/>
      <c r="H58" s="136"/>
      <c r="I58" s="136"/>
      <c r="J58" s="248"/>
      <c r="K58" s="1774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241"/>
      <c r="W58" s="137"/>
      <c r="X58" s="106"/>
      <c r="Y58" s="106"/>
      <c r="Z58" s="106"/>
      <c r="AA58" s="106"/>
      <c r="AB58" s="1744"/>
      <c r="AC58" s="119">
        <f t="shared" si="5"/>
        <v>0</v>
      </c>
    </row>
    <row r="59" spans="1:29" s="11" customFormat="1" ht="30.75" hidden="1" customHeight="1" x14ac:dyDescent="0.35">
      <c r="A59" s="4441"/>
      <c r="B59" s="4456"/>
      <c r="C59" s="4439"/>
      <c r="D59" s="4303"/>
      <c r="E59" s="2876"/>
      <c r="F59" s="76"/>
      <c r="G59" s="76"/>
      <c r="H59" s="76"/>
      <c r="I59" s="76"/>
      <c r="J59" s="158"/>
      <c r="K59" s="1684"/>
      <c r="L59" s="145"/>
      <c r="M59" s="106"/>
      <c r="N59" s="77"/>
      <c r="O59" s="77"/>
      <c r="P59" s="77"/>
      <c r="Q59" s="77"/>
      <c r="R59" s="77"/>
      <c r="S59" s="77"/>
      <c r="T59" s="77"/>
      <c r="U59" s="77"/>
      <c r="V59" s="111"/>
      <c r="W59" s="111"/>
      <c r="X59" s="77"/>
      <c r="Y59" s="77"/>
      <c r="Z59" s="77"/>
      <c r="AA59" s="77"/>
      <c r="AB59" s="94"/>
      <c r="AC59" s="119">
        <f t="shared" si="5"/>
        <v>0</v>
      </c>
    </row>
    <row r="60" spans="1:29" s="11" customFormat="1" ht="13.5" hidden="1" customHeight="1" x14ac:dyDescent="0.35">
      <c r="A60" s="4441"/>
      <c r="B60" s="4456"/>
      <c r="C60" s="4439"/>
      <c r="D60" s="4303"/>
      <c r="E60" s="2876"/>
      <c r="F60" s="76"/>
      <c r="G60" s="76"/>
      <c r="H60" s="76"/>
      <c r="I60" s="76"/>
      <c r="J60" s="158"/>
      <c r="K60" s="1229"/>
      <c r="L60" s="77"/>
      <c r="M60" s="106"/>
      <c r="N60" s="77"/>
      <c r="O60" s="77"/>
      <c r="P60" s="77"/>
      <c r="Q60" s="77"/>
      <c r="R60" s="77"/>
      <c r="S60" s="77"/>
      <c r="T60" s="77"/>
      <c r="U60" s="77"/>
      <c r="V60" s="111"/>
      <c r="W60" s="111"/>
      <c r="X60" s="77"/>
      <c r="Y60" s="77"/>
      <c r="Z60" s="77"/>
      <c r="AA60" s="77"/>
      <c r="AB60" s="94"/>
      <c r="AC60" s="119">
        <f t="shared" si="5"/>
        <v>0</v>
      </c>
    </row>
    <row r="61" spans="1:29" s="11" customFormat="1" ht="13.5" hidden="1" customHeight="1" x14ac:dyDescent="0.35">
      <c r="A61" s="4441"/>
      <c r="B61" s="4456"/>
      <c r="C61" s="4439"/>
      <c r="D61" s="4303"/>
      <c r="E61" s="1783"/>
      <c r="F61" s="751"/>
      <c r="G61" s="751"/>
      <c r="H61" s="751"/>
      <c r="I61" s="751"/>
      <c r="J61" s="677"/>
      <c r="K61" s="1774"/>
      <c r="L61" s="137"/>
      <c r="M61" s="137"/>
      <c r="N61" s="137"/>
      <c r="O61" s="137"/>
      <c r="P61" s="137"/>
      <c r="Q61" s="137"/>
      <c r="R61" s="137"/>
      <c r="S61" s="137"/>
      <c r="T61" s="111"/>
      <c r="U61" s="110"/>
      <c r="V61" s="111"/>
      <c r="W61" s="111"/>
      <c r="X61" s="77"/>
      <c r="Y61" s="77"/>
      <c r="Z61" s="77"/>
      <c r="AA61" s="77"/>
      <c r="AB61" s="94"/>
      <c r="AC61" s="119">
        <f t="shared" si="5"/>
        <v>0</v>
      </c>
    </row>
    <row r="62" spans="1:29" s="11" customFormat="1" ht="13.5" hidden="1" customHeight="1" x14ac:dyDescent="0.45">
      <c r="A62" s="4441"/>
      <c r="B62" s="4456"/>
      <c r="C62" s="4439"/>
      <c r="D62" s="4303"/>
      <c r="E62" s="2226"/>
      <c r="F62" s="2227"/>
      <c r="G62" s="2228"/>
      <c r="H62" s="2227"/>
      <c r="I62" s="2227"/>
      <c r="J62" s="2227"/>
      <c r="K62" s="760"/>
      <c r="L62" s="761"/>
      <c r="M62" s="1092"/>
      <c r="N62" s="1092"/>
      <c r="O62" s="1092"/>
      <c r="P62" s="761"/>
      <c r="Q62" s="1092"/>
      <c r="R62" s="763"/>
      <c r="S62" s="763"/>
      <c r="T62" s="111"/>
      <c r="U62" s="110"/>
      <c r="V62" s="111"/>
      <c r="W62" s="111"/>
      <c r="X62" s="77"/>
      <c r="Y62" s="77"/>
      <c r="Z62" s="77"/>
      <c r="AA62" s="77"/>
      <c r="AB62" s="94"/>
      <c r="AC62" s="119">
        <f t="shared" si="5"/>
        <v>0</v>
      </c>
    </row>
    <row r="63" spans="1:29" s="170" customFormat="1" ht="13.5" hidden="1" customHeight="1" thickBot="1" x14ac:dyDescent="0.4">
      <c r="A63" s="4441"/>
      <c r="B63" s="4456"/>
      <c r="C63" s="4439"/>
      <c r="D63" s="4303"/>
      <c r="E63" s="1030"/>
      <c r="F63" s="1031"/>
      <c r="G63" s="758"/>
      <c r="H63" s="758"/>
      <c r="I63" s="758"/>
      <c r="J63" s="786"/>
      <c r="K63" s="2877"/>
      <c r="L63" s="2878"/>
      <c r="M63" s="763"/>
      <c r="N63" s="763"/>
      <c r="O63" s="763"/>
      <c r="P63" s="763"/>
      <c r="Q63" s="763"/>
      <c r="R63" s="792"/>
      <c r="S63" s="679"/>
      <c r="T63" s="241"/>
      <c r="U63" s="241"/>
      <c r="V63" s="241"/>
      <c r="W63" s="241"/>
      <c r="X63" s="137"/>
      <c r="Y63" s="137"/>
      <c r="Z63" s="137"/>
      <c r="AA63" s="137"/>
      <c r="AB63" s="138"/>
      <c r="AC63" s="252">
        <f t="shared" si="5"/>
        <v>0</v>
      </c>
    </row>
    <row r="64" spans="1:29" s="259" customFormat="1" ht="13.5" hidden="1" customHeight="1" thickBot="1" x14ac:dyDescent="0.4">
      <c r="A64" s="4441"/>
      <c r="B64" s="4456"/>
      <c r="C64" s="4439"/>
      <c r="D64" s="4303"/>
      <c r="E64" s="1213"/>
      <c r="F64" s="464"/>
      <c r="G64" s="1214"/>
      <c r="H64" s="1214"/>
      <c r="I64" s="464"/>
      <c r="J64" s="1215"/>
      <c r="K64" s="818"/>
      <c r="L64" s="464"/>
      <c r="M64" s="1214"/>
      <c r="N64" s="1214"/>
      <c r="O64" s="1214"/>
      <c r="P64" s="464"/>
      <c r="Q64" s="1214"/>
      <c r="R64" s="1214"/>
      <c r="S64" s="464"/>
      <c r="T64" s="945"/>
      <c r="U64" s="830"/>
      <c r="V64" s="945"/>
      <c r="W64" s="1216"/>
      <c r="X64" s="1306"/>
      <c r="Y64" s="1306"/>
      <c r="Z64" s="1306"/>
      <c r="AA64" s="1306"/>
      <c r="AB64" s="1307"/>
      <c r="AC64" s="279">
        <f t="shared" si="5"/>
        <v>0</v>
      </c>
    </row>
    <row r="65" spans="1:32" s="259" customFormat="1" ht="13.5" customHeight="1" thickBot="1" x14ac:dyDescent="0.4">
      <c r="A65" s="4441"/>
      <c r="B65" s="4456"/>
      <c r="C65" s="4439"/>
      <c r="D65" s="4303"/>
      <c r="E65" s="3371" t="s">
        <v>34</v>
      </c>
      <c r="F65" s="3377"/>
      <c r="G65" s="3377"/>
      <c r="H65" s="3377"/>
      <c r="I65" s="3377"/>
      <c r="J65" s="3378"/>
      <c r="K65" s="271">
        <f t="shared" ref="K65:AB65" si="7">SUM(K58:K64)</f>
        <v>0</v>
      </c>
      <c r="L65" s="271">
        <f t="shared" si="7"/>
        <v>0</v>
      </c>
      <c r="M65" s="271">
        <f t="shared" si="7"/>
        <v>0</v>
      </c>
      <c r="N65" s="271">
        <f t="shared" si="7"/>
        <v>0</v>
      </c>
      <c r="O65" s="271">
        <f t="shared" si="7"/>
        <v>0</v>
      </c>
      <c r="P65" s="271">
        <f t="shared" si="7"/>
        <v>0</v>
      </c>
      <c r="Q65" s="271">
        <f t="shared" si="7"/>
        <v>0</v>
      </c>
      <c r="R65" s="271">
        <f t="shared" si="7"/>
        <v>0</v>
      </c>
      <c r="S65" s="271">
        <f t="shared" si="7"/>
        <v>0</v>
      </c>
      <c r="T65" s="271">
        <f t="shared" si="7"/>
        <v>0</v>
      </c>
      <c r="U65" s="271">
        <f t="shared" si="7"/>
        <v>0</v>
      </c>
      <c r="V65" s="271">
        <f t="shared" si="7"/>
        <v>0</v>
      </c>
      <c r="W65" s="271">
        <f t="shared" si="7"/>
        <v>0</v>
      </c>
      <c r="X65" s="271">
        <f t="shared" si="7"/>
        <v>0</v>
      </c>
      <c r="Y65" s="271">
        <f t="shared" si="7"/>
        <v>0</v>
      </c>
      <c r="Z65" s="271">
        <f t="shared" si="7"/>
        <v>0</v>
      </c>
      <c r="AA65" s="271">
        <f t="shared" si="7"/>
        <v>0</v>
      </c>
      <c r="AB65" s="271">
        <f t="shared" si="7"/>
        <v>0</v>
      </c>
      <c r="AC65" s="1535">
        <f t="shared" si="5"/>
        <v>0</v>
      </c>
    </row>
    <row r="66" spans="1:32" s="259" customFormat="1" ht="13.5" hidden="1" customHeight="1" x14ac:dyDescent="0.45">
      <c r="A66" s="4441"/>
      <c r="B66" s="4456"/>
      <c r="C66" s="4439"/>
      <c r="D66" s="4302"/>
      <c r="E66" s="3372"/>
      <c r="F66" s="1286"/>
      <c r="G66" s="3379"/>
      <c r="H66" s="1286"/>
      <c r="I66" s="1286"/>
      <c r="J66" s="1286"/>
      <c r="K66" s="3380"/>
      <c r="L66" s="3380"/>
      <c r="M66" s="3381"/>
      <c r="N66" s="3381"/>
      <c r="O66" s="3381"/>
      <c r="P66" s="3380"/>
      <c r="Q66" s="3381"/>
      <c r="R66" s="1029"/>
      <c r="S66" s="1029"/>
      <c r="T66" s="271"/>
      <c r="U66" s="271"/>
      <c r="V66" s="271"/>
      <c r="W66" s="271"/>
      <c r="X66" s="271"/>
      <c r="Y66" s="271"/>
      <c r="Z66" s="271"/>
      <c r="AA66" s="271"/>
      <c r="AB66" s="271"/>
      <c r="AC66" s="1535">
        <f t="shared" si="5"/>
        <v>0</v>
      </c>
    </row>
    <row r="67" spans="1:32" s="259" customFormat="1" ht="13.5" hidden="1" customHeight="1" x14ac:dyDescent="0.35">
      <c r="A67" s="4441"/>
      <c r="B67" s="4456"/>
      <c r="C67" s="4439"/>
      <c r="D67" s="4302"/>
      <c r="E67" s="1030"/>
      <c r="F67" s="758"/>
      <c r="G67" s="758"/>
      <c r="H67" s="758"/>
      <c r="I67" s="758"/>
      <c r="J67" s="758"/>
      <c r="K67" s="1032"/>
      <c r="L67" s="1032"/>
      <c r="M67" s="1029"/>
      <c r="N67" s="1029"/>
      <c r="O67" s="1029"/>
      <c r="P67" s="1029"/>
      <c r="Q67" s="1029"/>
      <c r="R67" s="1033"/>
      <c r="S67" s="1033"/>
      <c r="T67" s="271"/>
      <c r="U67" s="271"/>
      <c r="V67" s="271"/>
      <c r="W67" s="271"/>
      <c r="X67" s="271"/>
      <c r="Y67" s="271"/>
      <c r="Z67" s="271"/>
      <c r="AA67" s="271"/>
      <c r="AB67" s="271"/>
      <c r="AC67" s="1535">
        <f t="shared" si="5"/>
        <v>0</v>
      </c>
    </row>
    <row r="68" spans="1:32" s="259" customFormat="1" ht="13.5" hidden="1" customHeight="1" x14ac:dyDescent="0.35">
      <c r="A68" s="4441"/>
      <c r="B68" s="4456"/>
      <c r="C68" s="4439"/>
      <c r="D68" s="4302"/>
      <c r="E68" s="2169"/>
      <c r="F68" s="1233"/>
      <c r="G68" s="1233"/>
      <c r="H68" s="1233"/>
      <c r="I68" s="1233"/>
      <c r="J68" s="3382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535">
        <f t="shared" si="5"/>
        <v>0</v>
      </c>
    </row>
    <row r="69" spans="1:32" s="11" customFormat="1" ht="13.5" hidden="1" customHeight="1" thickBot="1" x14ac:dyDescent="0.4">
      <c r="A69" s="4441"/>
      <c r="B69" s="4456"/>
      <c r="C69" s="4439"/>
      <c r="D69" s="4302"/>
      <c r="E69" s="3373"/>
      <c r="F69" s="76"/>
      <c r="G69" s="76"/>
      <c r="H69" s="76"/>
      <c r="I69" s="171"/>
      <c r="J69" s="171"/>
      <c r="K69" s="110"/>
      <c r="L69" s="110"/>
      <c r="M69" s="111"/>
      <c r="N69" s="110"/>
      <c r="O69" s="110"/>
      <c r="P69" s="111"/>
      <c r="Q69" s="111"/>
      <c r="R69" s="111"/>
      <c r="S69" s="111"/>
      <c r="T69" s="111"/>
      <c r="U69" s="110"/>
      <c r="V69" s="111"/>
      <c r="W69" s="111"/>
      <c r="X69" s="106"/>
      <c r="Y69" s="106"/>
      <c r="Z69" s="106"/>
      <c r="AA69" s="106"/>
      <c r="AB69" s="106"/>
      <c r="AC69" s="1536">
        <f t="shared" si="5"/>
        <v>0</v>
      </c>
    </row>
    <row r="70" spans="1:32" s="11" customFormat="1" ht="13.5" hidden="1" customHeight="1" thickBot="1" x14ac:dyDescent="0.4">
      <c r="A70" s="4441"/>
      <c r="B70" s="4456"/>
      <c r="C70" s="4439"/>
      <c r="D70" s="4303"/>
      <c r="E70" s="3374" t="s">
        <v>35</v>
      </c>
      <c r="F70" s="1233"/>
      <c r="G70" s="1233"/>
      <c r="H70" s="1233"/>
      <c r="I70" s="1233"/>
      <c r="J70" s="1233"/>
      <c r="K70" s="106">
        <f>SUM(K66:K69)</f>
        <v>0</v>
      </c>
      <c r="L70" s="106">
        <f t="shared" ref="L70:AB70" si="8">SUM(L66:L69)</f>
        <v>0</v>
      </c>
      <c r="M70" s="106">
        <f t="shared" si="8"/>
        <v>0</v>
      </c>
      <c r="N70" s="106">
        <f t="shared" si="8"/>
        <v>0</v>
      </c>
      <c r="O70" s="106">
        <f t="shared" si="8"/>
        <v>0</v>
      </c>
      <c r="P70" s="106">
        <f t="shared" si="8"/>
        <v>0</v>
      </c>
      <c r="Q70" s="106">
        <f t="shared" si="8"/>
        <v>0</v>
      </c>
      <c r="R70" s="106">
        <f t="shared" si="8"/>
        <v>0</v>
      </c>
      <c r="S70" s="106">
        <f t="shared" si="8"/>
        <v>0</v>
      </c>
      <c r="T70" s="106">
        <f t="shared" si="8"/>
        <v>0</v>
      </c>
      <c r="U70" s="106">
        <f t="shared" si="8"/>
        <v>0</v>
      </c>
      <c r="V70" s="106">
        <f t="shared" si="8"/>
        <v>0</v>
      </c>
      <c r="W70" s="106">
        <f t="shared" si="8"/>
        <v>0</v>
      </c>
      <c r="X70" s="106">
        <f t="shared" si="8"/>
        <v>0</v>
      </c>
      <c r="Y70" s="106">
        <f t="shared" si="8"/>
        <v>0</v>
      </c>
      <c r="Z70" s="106">
        <f t="shared" si="8"/>
        <v>0</v>
      </c>
      <c r="AA70" s="106">
        <f t="shared" si="8"/>
        <v>0</v>
      </c>
      <c r="AB70" s="106">
        <f t="shared" si="8"/>
        <v>0</v>
      </c>
      <c r="AC70" s="1536">
        <f t="shared" si="5"/>
        <v>0</v>
      </c>
    </row>
    <row r="71" spans="1:32" s="11" customFormat="1" ht="13.5" customHeight="1" thickBot="1" x14ac:dyDescent="0.4">
      <c r="A71" s="4441"/>
      <c r="B71" s="4456"/>
      <c r="C71" s="4439"/>
      <c r="D71" s="4303"/>
      <c r="E71" s="3375" t="s">
        <v>39</v>
      </c>
      <c r="F71" s="1233"/>
      <c r="G71" s="1233"/>
      <c r="H71" s="1233"/>
      <c r="I71" s="1233"/>
      <c r="J71" s="3382"/>
      <c r="K71" s="106">
        <f t="shared" ref="K71:AB71" si="9">SUM(K57+K65+K70)</f>
        <v>32</v>
      </c>
      <c r="L71" s="106">
        <f t="shared" si="9"/>
        <v>48</v>
      </c>
      <c r="M71" s="106">
        <f t="shared" si="9"/>
        <v>0</v>
      </c>
      <c r="N71" s="106">
        <f t="shared" si="9"/>
        <v>30</v>
      </c>
      <c r="O71" s="106">
        <f t="shared" si="9"/>
        <v>2</v>
      </c>
      <c r="P71" s="106">
        <f t="shared" si="9"/>
        <v>0</v>
      </c>
      <c r="Q71" s="106">
        <f t="shared" si="9"/>
        <v>0</v>
      </c>
      <c r="R71" s="106">
        <f t="shared" si="9"/>
        <v>0</v>
      </c>
      <c r="S71" s="106">
        <f t="shared" si="9"/>
        <v>0</v>
      </c>
      <c r="T71" s="106">
        <f t="shared" si="9"/>
        <v>0</v>
      </c>
      <c r="U71" s="106">
        <f t="shared" si="9"/>
        <v>11</v>
      </c>
      <c r="V71" s="106">
        <f t="shared" si="9"/>
        <v>0</v>
      </c>
      <c r="W71" s="106">
        <f t="shared" si="9"/>
        <v>0</v>
      </c>
      <c r="X71" s="106">
        <f t="shared" si="9"/>
        <v>0</v>
      </c>
      <c r="Y71" s="106">
        <f t="shared" si="9"/>
        <v>0</v>
      </c>
      <c r="Z71" s="106">
        <f t="shared" si="9"/>
        <v>0</v>
      </c>
      <c r="AA71" s="106">
        <f t="shared" si="9"/>
        <v>0</v>
      </c>
      <c r="AB71" s="106">
        <f t="shared" si="9"/>
        <v>0</v>
      </c>
      <c r="AC71" s="1536">
        <f t="shared" si="5"/>
        <v>123</v>
      </c>
    </row>
    <row r="72" spans="1:32" s="12" customFormat="1" ht="13.5" customHeight="1" thickBot="1" x14ac:dyDescent="0.4">
      <c r="A72" s="4442"/>
      <c r="B72" s="4457"/>
      <c r="C72" s="4440"/>
      <c r="D72" s="4304"/>
      <c r="E72" s="109" t="s">
        <v>40</v>
      </c>
      <c r="F72" s="262"/>
      <c r="G72" s="24"/>
      <c r="H72" s="24"/>
      <c r="I72" s="25"/>
      <c r="J72" s="26"/>
      <c r="K72" s="17">
        <f t="shared" ref="K72:AB72" si="10">K47+K71</f>
        <v>32</v>
      </c>
      <c r="L72" s="17">
        <f t="shared" si="10"/>
        <v>176</v>
      </c>
      <c r="M72" s="17">
        <f t="shared" si="10"/>
        <v>0</v>
      </c>
      <c r="N72" s="17">
        <f t="shared" si="10"/>
        <v>30</v>
      </c>
      <c r="O72" s="17">
        <f t="shared" si="10"/>
        <v>2</v>
      </c>
      <c r="P72" s="17">
        <f t="shared" si="10"/>
        <v>0</v>
      </c>
      <c r="Q72" s="17">
        <f t="shared" si="10"/>
        <v>21</v>
      </c>
      <c r="R72" s="17">
        <f t="shared" si="10"/>
        <v>0</v>
      </c>
      <c r="S72" s="17">
        <f t="shared" si="10"/>
        <v>6</v>
      </c>
      <c r="T72" s="17">
        <f t="shared" si="10"/>
        <v>0</v>
      </c>
      <c r="U72" s="17">
        <f t="shared" si="10"/>
        <v>15</v>
      </c>
      <c r="V72" s="17">
        <f t="shared" si="10"/>
        <v>0</v>
      </c>
      <c r="W72" s="17">
        <f t="shared" si="10"/>
        <v>0</v>
      </c>
      <c r="X72" s="17">
        <f t="shared" si="10"/>
        <v>0</v>
      </c>
      <c r="Y72" s="17">
        <f t="shared" si="10"/>
        <v>0</v>
      </c>
      <c r="Z72" s="17">
        <f t="shared" si="10"/>
        <v>0</v>
      </c>
      <c r="AA72" s="17">
        <f t="shared" si="10"/>
        <v>0</v>
      </c>
      <c r="AB72" s="1085">
        <f t="shared" si="10"/>
        <v>0</v>
      </c>
      <c r="AC72" s="3376">
        <f>SUM(K72:AB72)</f>
        <v>282</v>
      </c>
      <c r="AD72" s="11"/>
      <c r="AE72" s="11"/>
      <c r="AF72" s="11"/>
    </row>
    <row r="73" spans="1:32" s="29" customFormat="1" ht="13.5" customHeight="1" x14ac:dyDescent="0.4">
      <c r="A73" s="3993" t="s">
        <v>443</v>
      </c>
      <c r="B73" s="3993"/>
      <c r="C73" s="3993"/>
      <c r="D73" s="3993"/>
      <c r="E73" s="3993"/>
      <c r="F73" s="3993"/>
      <c r="G73" s="3993"/>
      <c r="H73" s="3993"/>
      <c r="I73" s="3993"/>
      <c r="J73" s="3993"/>
      <c r="K73" s="3993"/>
      <c r="L73" s="3993"/>
      <c r="M73" s="3993"/>
      <c r="N73" s="3993"/>
      <c r="O73" s="3993"/>
      <c r="P73" s="3993"/>
      <c r="Q73" s="3993"/>
      <c r="R73" s="3993"/>
      <c r="S73" s="3993"/>
      <c r="T73" s="3993"/>
      <c r="U73" s="3993"/>
      <c r="V73" s="3993"/>
      <c r="W73" s="3993"/>
      <c r="X73" s="3993"/>
      <c r="Y73" s="3993"/>
      <c r="Z73" s="3993"/>
      <c r="AA73" s="3993"/>
      <c r="AB73" s="3993"/>
      <c r="AC73" s="3993"/>
      <c r="AD73" s="28"/>
      <c r="AE73" s="28"/>
      <c r="AF73" s="28"/>
    </row>
    <row r="74" spans="1:32" s="29" customFormat="1" ht="17.25" customHeight="1" x14ac:dyDescent="0.4">
      <c r="A74" s="27"/>
      <c r="N74" s="27"/>
      <c r="O74" s="27"/>
      <c r="P74" s="27"/>
      <c r="Q74" s="27"/>
      <c r="R74" s="27" t="s">
        <v>201</v>
      </c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27"/>
      <c r="AD74" s="28"/>
      <c r="AE74" s="28"/>
      <c r="AF74" s="28"/>
    </row>
    <row r="75" spans="1:32" s="29" customFormat="1" ht="18" customHeight="1" x14ac:dyDescent="0.4">
      <c r="A75" s="27"/>
      <c r="E75" s="294"/>
      <c r="N75" s="27"/>
      <c r="O75" s="27"/>
      <c r="P75" s="27"/>
      <c r="Q75" s="27"/>
      <c r="R75" s="31"/>
      <c r="S75" s="31"/>
      <c r="T75" s="31"/>
      <c r="U75" s="31"/>
      <c r="V75" s="31"/>
      <c r="W75" s="79"/>
      <c r="X75" s="294"/>
      <c r="Y75" s="79"/>
      <c r="Z75" s="31"/>
      <c r="AA75" s="31"/>
      <c r="AB75" s="31"/>
      <c r="AC75" s="27"/>
      <c r="AD75" s="28"/>
      <c r="AE75" s="28"/>
      <c r="AF75" s="28"/>
    </row>
    <row r="76" spans="1:32" ht="13.9" x14ac:dyDescent="0.4">
      <c r="R76" s="3994" t="s">
        <v>187</v>
      </c>
      <c r="S76" s="3994"/>
      <c r="T76" s="3994"/>
      <c r="U76" s="3994"/>
      <c r="V76" s="3994"/>
      <c r="W76" s="3994"/>
      <c r="X76" s="3994"/>
      <c r="Y76" s="3994"/>
      <c r="Z76" s="3994"/>
      <c r="AA76" s="3994"/>
      <c r="AB76" s="3994"/>
      <c r="AC76" s="4428"/>
    </row>
  </sheetData>
  <mergeCells count="26">
    <mergeCell ref="A1:AC1"/>
    <mergeCell ref="A3:AC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  <mergeCell ref="AC5:AC6"/>
    <mergeCell ref="A8:AC8"/>
    <mergeCell ref="R76:AC76"/>
    <mergeCell ref="A49:AC49"/>
    <mergeCell ref="A50:A72"/>
    <mergeCell ref="B50:B72"/>
    <mergeCell ref="C50:C72"/>
    <mergeCell ref="D50:D72"/>
    <mergeCell ref="A73:AC73"/>
    <mergeCell ref="A9:A48"/>
    <mergeCell ref="B9:B48"/>
    <mergeCell ref="C9:C48"/>
    <mergeCell ref="D9:D47"/>
  </mergeCells>
  <conditionalFormatting sqref="K62:Q62">
    <cfRule type="cellIs" dxfId="15" priority="3" stopIfTrue="1" operator="equal">
      <formula>0</formula>
    </cfRule>
  </conditionalFormatting>
  <conditionalFormatting sqref="K66:Q66">
    <cfRule type="cellIs" dxfId="14" priority="2" stopIfTrue="1" operator="equal">
      <formula>0</formula>
    </cfRule>
  </conditionalFormatting>
  <conditionalFormatting sqref="K64:W64">
    <cfRule type="cellIs" dxfId="13" priority="1" stopIfTrue="1" operator="equal">
      <formula>0</formula>
    </cfRule>
  </conditionalFormatting>
  <conditionalFormatting sqref="K58:AB58">
    <cfRule type="cellIs" dxfId="12" priority="4" stopIfTrue="1" operator="equal">
      <formula>0</formula>
    </cfRule>
  </conditionalFormatting>
  <pageMargins left="0.19685039370078741" right="0.19685039370078741" top="0.19685039370078741" bottom="0.19685039370078741" header="0.31496062992125984" footer="0.31496062992125984"/>
  <pageSetup paperSize="9" scale="7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C227"/>
  <sheetViews>
    <sheetView view="pageBreakPreview" topLeftCell="A16" zoomScale="80" zoomScaleNormal="75" zoomScaleSheetLayoutView="80" zoomScalePageLayoutView="75" workbookViewId="0">
      <selection activeCell="AG66" sqref="AG66"/>
    </sheetView>
  </sheetViews>
  <sheetFormatPr defaultColWidth="9.1328125" defaultRowHeight="12.75" x14ac:dyDescent="0.35"/>
  <cols>
    <col min="1" max="1" width="4.1328125" style="362" customWidth="1"/>
    <col min="2" max="2" width="15" style="362" customWidth="1"/>
    <col min="3" max="3" width="12.1328125" style="362" customWidth="1"/>
    <col min="4" max="4" width="4.73046875" style="362" customWidth="1"/>
    <col min="5" max="5" width="37.59765625" style="362" customWidth="1"/>
    <col min="6" max="6" width="5.1328125" style="364" customWidth="1"/>
    <col min="7" max="7" width="6.73046875" style="364" customWidth="1"/>
    <col min="8" max="8" width="11.86328125" style="364" customWidth="1"/>
    <col min="9" max="9" width="5.3984375" style="363" customWidth="1"/>
    <col min="10" max="10" width="4.86328125" style="362" customWidth="1"/>
    <col min="11" max="11" width="5" style="364" customWidth="1"/>
    <col min="12" max="12" width="7.265625" style="364" customWidth="1"/>
    <col min="13" max="13" width="3.3984375" style="364" customWidth="1"/>
    <col min="14" max="14" width="3.86328125" style="364" customWidth="1"/>
    <col min="15" max="15" width="5.73046875" style="364" customWidth="1"/>
    <col min="16" max="16" width="3.59765625" style="364" customWidth="1"/>
    <col min="17" max="17" width="5.1328125" style="364" customWidth="1"/>
    <col min="18" max="18" width="3.59765625" style="364" customWidth="1"/>
    <col min="19" max="19" width="3.86328125" style="364" customWidth="1"/>
    <col min="20" max="20" width="4.265625" style="364" customWidth="1"/>
    <col min="21" max="21" width="3.86328125" style="364" customWidth="1"/>
    <col min="22" max="22" width="3" style="364" customWidth="1"/>
    <col min="23" max="23" width="3.3984375" style="364" customWidth="1"/>
    <col min="24" max="24" width="4.59765625" style="364" customWidth="1"/>
    <col min="25" max="25" width="5.73046875" style="364" customWidth="1"/>
    <col min="26" max="26" width="5" style="364" customWidth="1"/>
    <col min="27" max="27" width="4.265625" style="364" customWidth="1"/>
    <col min="28" max="28" width="4.59765625" style="364" customWidth="1"/>
    <col min="29" max="29" width="5" style="363" customWidth="1"/>
    <col min="30" max="30" width="6.1328125" style="362" customWidth="1"/>
    <col min="31" max="31" width="4.3984375" style="362" customWidth="1"/>
    <col min="32" max="33" width="5.1328125" style="352" customWidth="1"/>
    <col min="34" max="34" width="8" style="352" customWidth="1"/>
    <col min="35" max="35" width="6.86328125" style="352" hidden="1" customWidth="1"/>
    <col min="36" max="36" width="6.265625" style="352" hidden="1" customWidth="1"/>
    <col min="37" max="16384" width="9.1328125" style="352"/>
  </cols>
  <sheetData>
    <row r="1" spans="1:32" s="377" customFormat="1" ht="15" customHeight="1" x14ac:dyDescent="0.35">
      <c r="A1" s="4363" t="s">
        <v>89</v>
      </c>
      <c r="B1" s="4363"/>
      <c r="C1" s="4363"/>
      <c r="D1" s="4363"/>
      <c r="E1" s="4363"/>
      <c r="F1" s="4363"/>
      <c r="G1" s="4363"/>
      <c r="H1" s="4363"/>
      <c r="I1" s="4363"/>
      <c r="J1" s="4363"/>
      <c r="K1" s="4363"/>
      <c r="L1" s="4363"/>
      <c r="M1" s="4363"/>
      <c r="N1" s="4363"/>
      <c r="O1" s="4363"/>
      <c r="P1" s="4363"/>
      <c r="Q1" s="4363"/>
      <c r="R1" s="4363"/>
      <c r="S1" s="4363"/>
      <c r="T1" s="4363"/>
      <c r="U1" s="4363"/>
      <c r="V1" s="4363"/>
      <c r="W1" s="4363"/>
      <c r="X1" s="4363"/>
      <c r="Y1" s="4363"/>
      <c r="Z1" s="4363"/>
      <c r="AA1" s="4363"/>
      <c r="AB1" s="4363"/>
      <c r="AC1" s="4363"/>
    </row>
    <row r="2" spans="1:32" s="377" customFormat="1" ht="17.25" customHeight="1" thickBot="1" x14ac:dyDescent="0.4">
      <c r="A2" s="4375" t="s">
        <v>380</v>
      </c>
      <c r="B2" s="4375"/>
      <c r="C2" s="4375"/>
      <c r="D2" s="4375"/>
      <c r="E2" s="4375"/>
      <c r="F2" s="4375"/>
      <c r="G2" s="4375"/>
      <c r="H2" s="4375"/>
      <c r="I2" s="4375"/>
      <c r="J2" s="4375"/>
      <c r="K2" s="4375"/>
      <c r="L2" s="4375"/>
      <c r="M2" s="4375"/>
      <c r="N2" s="4375"/>
      <c r="O2" s="4375"/>
      <c r="P2" s="4375"/>
      <c r="Q2" s="4375"/>
      <c r="R2" s="4375"/>
      <c r="S2" s="4375"/>
      <c r="T2" s="4375"/>
      <c r="U2" s="4375"/>
      <c r="V2" s="4375"/>
      <c r="W2" s="4375"/>
      <c r="X2" s="4375"/>
      <c r="Y2" s="4375"/>
      <c r="Z2" s="4375"/>
      <c r="AA2" s="4375"/>
      <c r="AB2" s="4375"/>
      <c r="AC2" s="4375"/>
    </row>
    <row r="3" spans="1:32" ht="8.25" hidden="1" customHeight="1" thickBot="1" x14ac:dyDescent="0.5">
      <c r="A3" s="373"/>
      <c r="B3" s="374"/>
      <c r="C3" s="374"/>
      <c r="D3" s="374"/>
      <c r="E3" s="376"/>
      <c r="F3" s="375"/>
      <c r="G3" s="375"/>
      <c r="H3" s="375"/>
      <c r="I3" s="372"/>
      <c r="J3" s="374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  <c r="Y3" s="373"/>
      <c r="Z3" s="373"/>
      <c r="AA3" s="373"/>
      <c r="AB3" s="373"/>
      <c r="AC3" s="372"/>
      <c r="AD3" s="333"/>
      <c r="AE3" s="333"/>
      <c r="AF3" s="333"/>
    </row>
    <row r="4" spans="1:32" ht="13.5" customHeight="1" thickBot="1" x14ac:dyDescent="0.5">
      <c r="A4" s="4492" t="s">
        <v>8</v>
      </c>
      <c r="B4" s="4493" t="s">
        <v>9</v>
      </c>
      <c r="C4" s="4493" t="s">
        <v>10</v>
      </c>
      <c r="D4" s="4494" t="s">
        <v>11</v>
      </c>
      <c r="E4" s="4499" t="s">
        <v>7</v>
      </c>
      <c r="F4" s="4505" t="s">
        <v>0</v>
      </c>
      <c r="G4" s="4501" t="s">
        <v>3</v>
      </c>
      <c r="H4" s="4501" t="s">
        <v>12</v>
      </c>
      <c r="I4" s="4507" t="s">
        <v>1</v>
      </c>
      <c r="J4" s="4495" t="s">
        <v>13</v>
      </c>
      <c r="K4" s="4497" t="s">
        <v>14</v>
      </c>
      <c r="L4" s="4498"/>
      <c r="M4" s="4498"/>
      <c r="N4" s="4498"/>
      <c r="O4" s="4498"/>
      <c r="P4" s="4498"/>
      <c r="Q4" s="4498"/>
      <c r="R4" s="4498"/>
      <c r="S4" s="4498"/>
      <c r="T4" s="4498"/>
      <c r="U4" s="4498"/>
      <c r="V4" s="4498"/>
      <c r="W4" s="4498"/>
      <c r="X4" s="4498"/>
      <c r="Y4" s="4498"/>
      <c r="Z4" s="4498"/>
      <c r="AA4" s="4498"/>
      <c r="AB4" s="4466"/>
      <c r="AC4" s="4503" t="s">
        <v>15</v>
      </c>
      <c r="AD4" s="333"/>
      <c r="AE4" s="333"/>
      <c r="AF4" s="333"/>
    </row>
    <row r="5" spans="1:32" s="368" customFormat="1" ht="116.25" customHeight="1" thickBot="1" x14ac:dyDescent="0.35">
      <c r="A5" s="4376"/>
      <c r="B5" s="4377"/>
      <c r="C5" s="4377"/>
      <c r="D5" s="4378"/>
      <c r="E5" s="4500"/>
      <c r="F5" s="4506"/>
      <c r="G5" s="4502"/>
      <c r="H5" s="4502"/>
      <c r="I5" s="4508"/>
      <c r="J5" s="4496"/>
      <c r="K5" s="370" t="s">
        <v>16</v>
      </c>
      <c r="L5" s="370" t="s">
        <v>17</v>
      </c>
      <c r="M5" s="370" t="s">
        <v>18</v>
      </c>
      <c r="N5" s="370" t="s">
        <v>19</v>
      </c>
      <c r="O5" s="370" t="s">
        <v>20</v>
      </c>
      <c r="P5" s="370" t="s">
        <v>21</v>
      </c>
      <c r="Q5" s="370" t="s">
        <v>166</v>
      </c>
      <c r="R5" s="371" t="s">
        <v>109</v>
      </c>
      <c r="S5" s="370" t="s">
        <v>23</v>
      </c>
      <c r="T5" s="370" t="s">
        <v>24</v>
      </c>
      <c r="U5" s="370" t="s">
        <v>25</v>
      </c>
      <c r="V5" s="370" t="s">
        <v>26</v>
      </c>
      <c r="W5" s="370" t="s">
        <v>27</v>
      </c>
      <c r="X5" s="370" t="s">
        <v>28</v>
      </c>
      <c r="Y5" s="370" t="s">
        <v>29</v>
      </c>
      <c r="Z5" s="370" t="s">
        <v>30</v>
      </c>
      <c r="AA5" s="370" t="s">
        <v>31</v>
      </c>
      <c r="AB5" s="370" t="s">
        <v>32</v>
      </c>
      <c r="AC5" s="4504"/>
      <c r="AD5" s="369"/>
      <c r="AE5" s="369"/>
      <c r="AF5" s="369"/>
    </row>
    <row r="6" spans="1:32" s="340" customFormat="1" ht="15" customHeight="1" thickBot="1" x14ac:dyDescent="0.4">
      <c r="A6" s="4481" t="s">
        <v>33</v>
      </c>
      <c r="B6" s="4482"/>
      <c r="C6" s="4482"/>
      <c r="D6" s="4482"/>
      <c r="E6" s="4482"/>
      <c r="F6" s="4482"/>
      <c r="G6" s="4482"/>
      <c r="H6" s="4482"/>
      <c r="I6" s="4482"/>
      <c r="J6" s="4482"/>
      <c r="K6" s="4482"/>
      <c r="L6" s="4482"/>
      <c r="M6" s="4482"/>
      <c r="N6" s="4482"/>
      <c r="O6" s="4482"/>
      <c r="P6" s="4482"/>
      <c r="Q6" s="4482"/>
      <c r="R6" s="4482"/>
      <c r="S6" s="4482"/>
      <c r="T6" s="4482"/>
      <c r="U6" s="4482"/>
      <c r="V6" s="4482"/>
      <c r="W6" s="4482"/>
      <c r="X6" s="4482"/>
      <c r="Y6" s="4482"/>
      <c r="Z6" s="4482"/>
      <c r="AA6" s="4482"/>
      <c r="AB6" s="4482"/>
      <c r="AC6" s="4395"/>
      <c r="AD6" s="339"/>
      <c r="AE6" s="339"/>
      <c r="AF6" s="339"/>
    </row>
    <row r="7" spans="1:32" s="340" customFormat="1" ht="18" hidden="1" customHeight="1" x14ac:dyDescent="0.4">
      <c r="A7" s="4483">
        <v>12</v>
      </c>
      <c r="B7" s="4486" t="s">
        <v>130</v>
      </c>
      <c r="C7" s="4486" t="s">
        <v>159</v>
      </c>
      <c r="D7" s="4489">
        <v>1</v>
      </c>
      <c r="E7" s="991"/>
      <c r="F7" s="992"/>
      <c r="G7" s="992"/>
      <c r="H7" s="992"/>
      <c r="I7" s="992"/>
      <c r="J7" s="993"/>
      <c r="K7" s="3008"/>
      <c r="L7" s="3009"/>
      <c r="M7" s="3009"/>
      <c r="N7" s="3009"/>
      <c r="O7" s="3009"/>
      <c r="P7" s="3009"/>
      <c r="Q7" s="3010"/>
      <c r="R7" s="3010"/>
      <c r="S7" s="3010"/>
      <c r="T7" s="3010"/>
      <c r="U7" s="3010"/>
      <c r="V7" s="3010"/>
      <c r="W7" s="3010"/>
      <c r="X7" s="3010"/>
      <c r="Y7" s="3010"/>
      <c r="Z7" s="3010"/>
      <c r="AA7" s="3010"/>
      <c r="AB7" s="3011"/>
      <c r="AC7" s="474">
        <f t="shared" ref="AC7:AC34" si="0">SUM(K7:AB7)</f>
        <v>0</v>
      </c>
      <c r="AD7" s="339"/>
      <c r="AE7" s="339"/>
      <c r="AF7" s="339"/>
    </row>
    <row r="8" spans="1:32" s="340" customFormat="1" ht="27" customHeight="1" x14ac:dyDescent="0.35">
      <c r="A8" s="4484"/>
      <c r="B8" s="4487"/>
      <c r="C8" s="4487"/>
      <c r="D8" s="4490"/>
      <c r="E8" s="3370" t="s">
        <v>164</v>
      </c>
      <c r="F8" s="457" t="s">
        <v>5</v>
      </c>
      <c r="G8" s="1725" t="s">
        <v>110</v>
      </c>
      <c r="H8" s="953" t="s">
        <v>156</v>
      </c>
      <c r="I8" s="1726">
        <v>4</v>
      </c>
      <c r="J8" s="2726">
        <v>19</v>
      </c>
      <c r="K8" s="2652">
        <v>16</v>
      </c>
      <c r="L8" s="1738">
        <v>16</v>
      </c>
      <c r="M8" s="1738"/>
      <c r="N8" s="1738"/>
      <c r="O8" s="1738"/>
      <c r="P8" s="1738"/>
      <c r="Q8" s="1738"/>
      <c r="R8" s="1738"/>
      <c r="S8" s="1738"/>
      <c r="T8" s="1738"/>
      <c r="U8" s="1738">
        <v>1</v>
      </c>
      <c r="V8" s="3012"/>
      <c r="W8" s="3012"/>
      <c r="X8" s="3012"/>
      <c r="Y8" s="3012"/>
      <c r="Z8" s="3012"/>
      <c r="AA8" s="3012"/>
      <c r="AB8" s="993"/>
      <c r="AC8" s="2952">
        <f t="shared" si="0"/>
        <v>33</v>
      </c>
      <c r="AD8" s="339"/>
      <c r="AE8" s="339"/>
      <c r="AF8" s="339"/>
    </row>
    <row r="9" spans="1:32" s="340" customFormat="1" ht="30.6" hidden="1" customHeight="1" x14ac:dyDescent="0.35">
      <c r="A9" s="4484"/>
      <c r="B9" s="4487"/>
      <c r="C9" s="4487"/>
      <c r="D9" s="4490"/>
      <c r="E9" s="2896"/>
      <c r="F9" s="457"/>
      <c r="G9" s="1725"/>
      <c r="H9" s="953"/>
      <c r="I9" s="457"/>
      <c r="J9" s="2726"/>
      <c r="K9" s="1252"/>
      <c r="L9" s="457"/>
      <c r="M9" s="476"/>
      <c r="N9" s="476"/>
      <c r="O9" s="476"/>
      <c r="P9" s="476"/>
      <c r="Q9" s="476"/>
      <c r="R9" s="476"/>
      <c r="S9" s="476"/>
      <c r="T9" s="476"/>
      <c r="U9" s="476"/>
      <c r="V9" s="2897"/>
      <c r="W9" s="2305"/>
      <c r="X9" s="2305"/>
      <c r="Y9" s="2305"/>
      <c r="Z9" s="2305"/>
      <c r="AA9" s="2305"/>
      <c r="AB9" s="3013"/>
      <c r="AC9" s="2952">
        <f t="shared" si="0"/>
        <v>0</v>
      </c>
      <c r="AD9" s="339"/>
      <c r="AE9" s="339"/>
      <c r="AF9" s="339"/>
    </row>
    <row r="10" spans="1:32" s="340" customFormat="1" ht="18.75" hidden="1" customHeight="1" x14ac:dyDescent="0.4">
      <c r="A10" s="4484"/>
      <c r="B10" s="4487"/>
      <c r="C10" s="4487"/>
      <c r="D10" s="4490"/>
      <c r="E10" s="918"/>
      <c r="F10" s="457"/>
      <c r="G10" s="2995"/>
      <c r="H10" s="2995"/>
      <c r="I10" s="1716"/>
      <c r="J10" s="2726"/>
      <c r="K10" s="3014"/>
      <c r="L10" s="2996"/>
      <c r="M10" s="2997"/>
      <c r="N10" s="2998"/>
      <c r="O10" s="2998"/>
      <c r="P10" s="2998"/>
      <c r="Q10" s="2998"/>
      <c r="R10" s="2998"/>
      <c r="S10" s="2998"/>
      <c r="T10" s="2998"/>
      <c r="U10" s="2998"/>
      <c r="V10" s="2897"/>
      <c r="W10" s="2305"/>
      <c r="X10" s="2305"/>
      <c r="Y10" s="2305"/>
      <c r="Z10" s="2305"/>
      <c r="AA10" s="2305"/>
      <c r="AB10" s="3013"/>
      <c r="AC10" s="2952">
        <f t="shared" si="0"/>
        <v>0</v>
      </c>
      <c r="AD10" s="339"/>
      <c r="AE10" s="339"/>
      <c r="AF10" s="339"/>
    </row>
    <row r="11" spans="1:32" s="340" customFormat="1" ht="16.5" hidden="1" customHeight="1" x14ac:dyDescent="0.4">
      <c r="A11" s="4484"/>
      <c r="B11" s="4487"/>
      <c r="C11" s="4487"/>
      <c r="D11" s="4490"/>
      <c r="E11" s="918"/>
      <c r="F11" s="457"/>
      <c r="G11" s="1725"/>
      <c r="H11" s="953"/>
      <c r="I11" s="457"/>
      <c r="J11" s="2726"/>
      <c r="K11" s="3014"/>
      <c r="L11" s="2997"/>
      <c r="M11" s="2997"/>
      <c r="N11" s="457"/>
      <c r="O11" s="1716"/>
      <c r="P11" s="2997"/>
      <c r="Q11" s="2997"/>
      <c r="R11" s="2997"/>
      <c r="S11" s="2997"/>
      <c r="T11" s="2997"/>
      <c r="U11" s="2997"/>
      <c r="V11" s="2897"/>
      <c r="W11" s="2997"/>
      <c r="X11" s="2997"/>
      <c r="Y11" s="2997"/>
      <c r="Z11" s="2997"/>
      <c r="AA11" s="2997"/>
      <c r="AB11" s="3015"/>
      <c r="AC11" s="2952">
        <f t="shared" si="0"/>
        <v>0</v>
      </c>
      <c r="AD11" s="339"/>
      <c r="AE11" s="339"/>
      <c r="AF11" s="339"/>
    </row>
    <row r="12" spans="1:32" s="340" customFormat="1" ht="16.5" hidden="1" customHeight="1" x14ac:dyDescent="0.4">
      <c r="A12" s="4484"/>
      <c r="B12" s="4487"/>
      <c r="C12" s="4487"/>
      <c r="D12" s="4490"/>
      <c r="E12" s="1659"/>
      <c r="F12" s="1252"/>
      <c r="G12" s="1725"/>
      <c r="H12" s="457"/>
      <c r="I12" s="1726"/>
      <c r="J12" s="3004"/>
      <c r="K12" s="1662"/>
      <c r="L12" s="1663"/>
      <c r="M12" s="1664"/>
      <c r="N12" s="1664"/>
      <c r="O12" s="1664"/>
      <c r="P12" s="1663"/>
      <c r="Q12" s="2842"/>
      <c r="R12" s="1664"/>
      <c r="S12" s="1664"/>
      <c r="T12" s="2997"/>
      <c r="U12" s="457"/>
      <c r="V12" s="2997"/>
      <c r="W12" s="2998"/>
      <c r="X12" s="2998"/>
      <c r="Y12" s="2998"/>
      <c r="Z12" s="2998"/>
      <c r="AA12" s="2998"/>
      <c r="AB12" s="3016"/>
      <c r="AC12" s="2952">
        <f t="shared" si="0"/>
        <v>0</v>
      </c>
      <c r="AD12" s="339"/>
      <c r="AE12" s="339"/>
      <c r="AF12" s="339"/>
    </row>
    <row r="13" spans="1:32" s="340" customFormat="1" ht="16.5" hidden="1" customHeight="1" x14ac:dyDescent="0.4">
      <c r="A13" s="4484"/>
      <c r="B13" s="4487"/>
      <c r="C13" s="4487"/>
      <c r="D13" s="4490"/>
      <c r="E13" s="1659"/>
      <c r="F13" s="1252"/>
      <c r="G13" s="1725"/>
      <c r="H13" s="457"/>
      <c r="I13" s="1726"/>
      <c r="J13" s="2726"/>
      <c r="K13" s="1495"/>
      <c r="L13" s="77"/>
      <c r="M13" s="77"/>
      <c r="N13" s="77"/>
      <c r="O13" s="77"/>
      <c r="P13" s="77"/>
      <c r="Q13" s="77"/>
      <c r="R13" s="77"/>
      <c r="S13" s="77"/>
      <c r="T13" s="2997"/>
      <c r="U13" s="457"/>
      <c r="V13" s="2997"/>
      <c r="W13" s="2998"/>
      <c r="X13" s="2998"/>
      <c r="Y13" s="2998"/>
      <c r="Z13" s="2998"/>
      <c r="AA13" s="2998"/>
      <c r="AB13" s="3016"/>
      <c r="AC13" s="2952">
        <f>SUM(K13:AB13)</f>
        <v>0</v>
      </c>
      <c r="AD13" s="339"/>
      <c r="AE13" s="339"/>
      <c r="AF13" s="339"/>
    </row>
    <row r="14" spans="1:32" s="340" customFormat="1" ht="16.5" customHeight="1" x14ac:dyDescent="0.4">
      <c r="A14" s="4484"/>
      <c r="B14" s="4487"/>
      <c r="C14" s="4487"/>
      <c r="D14" s="4490"/>
      <c r="E14" s="2352" t="s">
        <v>177</v>
      </c>
      <c r="F14" s="457" t="s">
        <v>5</v>
      </c>
      <c r="G14" s="1725"/>
      <c r="H14" s="457" t="s">
        <v>214</v>
      </c>
      <c r="I14" s="1726">
        <v>1</v>
      </c>
      <c r="J14" s="3005">
        <v>60</v>
      </c>
      <c r="K14" s="3225">
        <v>2</v>
      </c>
      <c r="L14" s="3227">
        <v>32</v>
      </c>
      <c r="M14" s="2997"/>
      <c r="N14" s="2997"/>
      <c r="O14" s="2997"/>
      <c r="P14" s="457"/>
      <c r="Q14" s="2997"/>
      <c r="R14" s="2997"/>
      <c r="S14" s="2997"/>
      <c r="T14" s="2997"/>
      <c r="U14" s="2898">
        <v>4</v>
      </c>
      <c r="V14" s="2997"/>
      <c r="W14" s="2998"/>
      <c r="X14" s="2998"/>
      <c r="Y14" s="2998"/>
      <c r="Z14" s="2998"/>
      <c r="AA14" s="2998"/>
      <c r="AB14" s="3016"/>
      <c r="AC14" s="2952">
        <f>SUM(K14:AB14)</f>
        <v>38</v>
      </c>
      <c r="AD14" s="339"/>
      <c r="AE14" s="339"/>
      <c r="AF14" s="339"/>
    </row>
    <row r="15" spans="1:32" s="340" customFormat="1" ht="13.9" customHeight="1" x14ac:dyDescent="0.4">
      <c r="A15" s="4484"/>
      <c r="B15" s="4487"/>
      <c r="C15" s="4487"/>
      <c r="D15" s="4490"/>
      <c r="E15" s="2352" t="s">
        <v>177</v>
      </c>
      <c r="F15" s="457" t="s">
        <v>5</v>
      </c>
      <c r="G15" s="1725"/>
      <c r="H15" s="457" t="s">
        <v>215</v>
      </c>
      <c r="I15" s="1726">
        <v>1</v>
      </c>
      <c r="J15" s="3005">
        <v>5</v>
      </c>
      <c r="K15" s="3225">
        <v>2</v>
      </c>
      <c r="L15" s="3227">
        <v>8</v>
      </c>
      <c r="M15" s="77"/>
      <c r="N15" s="77"/>
      <c r="O15" s="77"/>
      <c r="P15" s="171"/>
      <c r="Q15" s="1665"/>
      <c r="R15" s="77"/>
      <c r="S15" s="77"/>
      <c r="T15" s="2997"/>
      <c r="U15" s="2898">
        <v>1</v>
      </c>
      <c r="V15" s="2997"/>
      <c r="W15" s="2998"/>
      <c r="X15" s="2998"/>
      <c r="Y15" s="2998"/>
      <c r="Z15" s="2998"/>
      <c r="AA15" s="2998"/>
      <c r="AB15" s="3016"/>
      <c r="AC15" s="2952">
        <f t="shared" si="0"/>
        <v>11</v>
      </c>
      <c r="AD15" s="339"/>
      <c r="AE15" s="339"/>
      <c r="AF15" s="339"/>
    </row>
    <row r="16" spans="1:32" s="340" customFormat="1" ht="13.15" customHeight="1" x14ac:dyDescent="0.4">
      <c r="A16" s="4484"/>
      <c r="B16" s="4487"/>
      <c r="C16" s="4487"/>
      <c r="D16" s="4490"/>
      <c r="E16" s="2352" t="s">
        <v>177</v>
      </c>
      <c r="F16" s="457" t="s">
        <v>5</v>
      </c>
      <c r="G16" s="1725"/>
      <c r="H16" s="457" t="s">
        <v>216</v>
      </c>
      <c r="I16" s="1726">
        <v>1</v>
      </c>
      <c r="J16" s="3005">
        <v>12</v>
      </c>
      <c r="K16" s="3225">
        <v>2</v>
      </c>
      <c r="L16" s="3227">
        <v>8</v>
      </c>
      <c r="M16" s="77"/>
      <c r="N16" s="77"/>
      <c r="O16" s="77"/>
      <c r="P16" s="77"/>
      <c r="Q16" s="77"/>
      <c r="R16" s="77"/>
      <c r="S16" s="77"/>
      <c r="T16" s="2997"/>
      <c r="U16" s="2898">
        <v>1</v>
      </c>
      <c r="V16" s="2997"/>
      <c r="W16" s="2998"/>
      <c r="X16" s="2998"/>
      <c r="Y16" s="2998"/>
      <c r="Z16" s="2998"/>
      <c r="AA16" s="2998"/>
      <c r="AB16" s="3016"/>
      <c r="AC16" s="2952">
        <f t="shared" si="0"/>
        <v>11</v>
      </c>
      <c r="AD16" s="339"/>
      <c r="AE16" s="339"/>
      <c r="AF16" s="339"/>
    </row>
    <row r="17" spans="1:32" s="340" customFormat="1" ht="13.9" customHeight="1" x14ac:dyDescent="0.4">
      <c r="A17" s="4484"/>
      <c r="B17" s="4487"/>
      <c r="C17" s="4487"/>
      <c r="D17" s="4490"/>
      <c r="E17" s="2352" t="s">
        <v>177</v>
      </c>
      <c r="F17" s="457" t="s">
        <v>5</v>
      </c>
      <c r="G17" s="1725"/>
      <c r="H17" s="457" t="s">
        <v>349</v>
      </c>
      <c r="I17" s="1726">
        <v>1</v>
      </c>
      <c r="J17" s="3005">
        <v>10</v>
      </c>
      <c r="K17" s="3225">
        <v>2</v>
      </c>
      <c r="L17" s="3227">
        <v>8</v>
      </c>
      <c r="M17" s="2997"/>
      <c r="N17" s="2997"/>
      <c r="O17" s="2997"/>
      <c r="P17" s="457"/>
      <c r="Q17" s="2997"/>
      <c r="R17" s="2997"/>
      <c r="S17" s="2997"/>
      <c r="T17" s="2997"/>
      <c r="U17" s="2898">
        <v>1</v>
      </c>
      <c r="V17" s="2997"/>
      <c r="W17" s="2998"/>
      <c r="X17" s="2998"/>
      <c r="Y17" s="2998"/>
      <c r="Z17" s="2998"/>
      <c r="AA17" s="2998"/>
      <c r="AB17" s="3016"/>
      <c r="AC17" s="2952">
        <f t="shared" si="0"/>
        <v>11</v>
      </c>
      <c r="AD17" s="339"/>
      <c r="AE17" s="339"/>
      <c r="AF17" s="339"/>
    </row>
    <row r="18" spans="1:32" s="340" customFormat="1" ht="13.15" customHeight="1" x14ac:dyDescent="0.4">
      <c r="A18" s="4484"/>
      <c r="B18" s="4487"/>
      <c r="C18" s="4487"/>
      <c r="D18" s="4490"/>
      <c r="E18" s="2352" t="s">
        <v>177</v>
      </c>
      <c r="F18" s="1252" t="s">
        <v>5</v>
      </c>
      <c r="G18" s="1725"/>
      <c r="H18" s="457" t="s">
        <v>217</v>
      </c>
      <c r="I18" s="1726">
        <v>1</v>
      </c>
      <c r="J18" s="3005">
        <v>13</v>
      </c>
      <c r="K18" s="3225">
        <v>2</v>
      </c>
      <c r="L18" s="3227">
        <v>8</v>
      </c>
      <c r="M18" s="2997"/>
      <c r="N18" s="2997"/>
      <c r="O18" s="2997"/>
      <c r="P18" s="457"/>
      <c r="Q18" s="2997"/>
      <c r="R18" s="2997"/>
      <c r="S18" s="2997"/>
      <c r="T18" s="2997"/>
      <c r="U18" s="2898">
        <v>1</v>
      </c>
      <c r="V18" s="2997"/>
      <c r="W18" s="2998"/>
      <c r="X18" s="2998"/>
      <c r="Y18" s="2998"/>
      <c r="Z18" s="2998"/>
      <c r="AA18" s="2998"/>
      <c r="AB18" s="3016"/>
      <c r="AC18" s="2952">
        <f t="shared" si="0"/>
        <v>11</v>
      </c>
      <c r="AD18" s="339"/>
      <c r="AE18" s="339"/>
      <c r="AF18" s="339"/>
    </row>
    <row r="19" spans="1:32" s="340" customFormat="1" ht="13.15" customHeight="1" x14ac:dyDescent="0.4">
      <c r="A19" s="4484"/>
      <c r="B19" s="4487"/>
      <c r="C19" s="4487"/>
      <c r="D19" s="4490"/>
      <c r="E19" s="2352" t="s">
        <v>177</v>
      </c>
      <c r="F19" s="1252" t="s">
        <v>5</v>
      </c>
      <c r="G19" s="1725"/>
      <c r="H19" s="457" t="s">
        <v>218</v>
      </c>
      <c r="I19" s="1726">
        <v>1</v>
      </c>
      <c r="J19" s="3005">
        <v>14</v>
      </c>
      <c r="K19" s="3225">
        <v>2</v>
      </c>
      <c r="L19" s="3227">
        <v>6</v>
      </c>
      <c r="M19" s="2997"/>
      <c r="N19" s="2997"/>
      <c r="O19" s="2997"/>
      <c r="P19" s="457"/>
      <c r="Q19" s="2997"/>
      <c r="R19" s="2997"/>
      <c r="S19" s="2997"/>
      <c r="T19" s="2997"/>
      <c r="U19" s="2898">
        <v>1</v>
      </c>
      <c r="V19" s="2997"/>
      <c r="W19" s="2998"/>
      <c r="X19" s="2998"/>
      <c r="Y19" s="2998"/>
      <c r="Z19" s="2998"/>
      <c r="AA19" s="2998"/>
      <c r="AB19" s="3016"/>
      <c r="AC19" s="2952">
        <f t="shared" si="0"/>
        <v>9</v>
      </c>
      <c r="AD19" s="339"/>
      <c r="AE19" s="339"/>
      <c r="AF19" s="339"/>
    </row>
    <row r="20" spans="1:32" s="340" customFormat="1" ht="13.15" customHeight="1" x14ac:dyDescent="0.4">
      <c r="A20" s="4484"/>
      <c r="B20" s="4487"/>
      <c r="C20" s="4487"/>
      <c r="D20" s="4490"/>
      <c r="E20" s="2352" t="s">
        <v>177</v>
      </c>
      <c r="F20" s="457" t="s">
        <v>5</v>
      </c>
      <c r="G20" s="1725"/>
      <c r="H20" s="457" t="s">
        <v>219</v>
      </c>
      <c r="I20" s="1726">
        <v>1</v>
      </c>
      <c r="J20" s="3005">
        <v>4</v>
      </c>
      <c r="K20" s="3225">
        <v>2</v>
      </c>
      <c r="L20" s="3227">
        <v>5</v>
      </c>
      <c r="M20" s="2997"/>
      <c r="N20" s="2997"/>
      <c r="O20" s="2997"/>
      <c r="P20" s="457"/>
      <c r="Q20" s="2997"/>
      <c r="R20" s="2997"/>
      <c r="S20" s="2997"/>
      <c r="T20" s="2997"/>
      <c r="U20" s="2898">
        <v>1</v>
      </c>
      <c r="V20" s="2997"/>
      <c r="W20" s="2998"/>
      <c r="X20" s="2998"/>
      <c r="Y20" s="2998"/>
      <c r="Z20" s="2998"/>
      <c r="AA20" s="2998"/>
      <c r="AB20" s="3016"/>
      <c r="AC20" s="2952">
        <f t="shared" si="0"/>
        <v>8</v>
      </c>
      <c r="AD20" s="339"/>
      <c r="AE20" s="339"/>
      <c r="AF20" s="339"/>
    </row>
    <row r="21" spans="1:32" s="340" customFormat="1" ht="12.6" customHeight="1" thickBot="1" x14ac:dyDescent="0.45">
      <c r="A21" s="4484"/>
      <c r="B21" s="4487"/>
      <c r="C21" s="4487"/>
      <c r="D21" s="4490"/>
      <c r="E21" s="3001" t="s">
        <v>177</v>
      </c>
      <c r="F21" s="464" t="s">
        <v>5</v>
      </c>
      <c r="G21" s="3002"/>
      <c r="H21" s="464" t="s">
        <v>220</v>
      </c>
      <c r="I21" s="3003">
        <v>1</v>
      </c>
      <c r="J21" s="3006">
        <v>9</v>
      </c>
      <c r="K21" s="3226">
        <v>2</v>
      </c>
      <c r="L21" s="3228">
        <v>5</v>
      </c>
      <c r="M21" s="2999"/>
      <c r="N21" s="2999"/>
      <c r="O21" s="2999"/>
      <c r="P21" s="1666"/>
      <c r="Q21" s="2999"/>
      <c r="R21" s="2999"/>
      <c r="S21" s="2999"/>
      <c r="T21" s="2999"/>
      <c r="U21" s="3017">
        <v>1</v>
      </c>
      <c r="V21" s="2999"/>
      <c r="W21" s="3000"/>
      <c r="X21" s="3000"/>
      <c r="Y21" s="3000"/>
      <c r="Z21" s="3000"/>
      <c r="AA21" s="3000"/>
      <c r="AB21" s="3018"/>
      <c r="AC21" s="3007">
        <f t="shared" si="0"/>
        <v>8</v>
      </c>
      <c r="AD21" s="339"/>
      <c r="AE21" s="339"/>
      <c r="AF21" s="339"/>
    </row>
    <row r="22" spans="1:32" s="339" customFormat="1" ht="16.5" customHeight="1" thickBot="1" x14ac:dyDescent="0.4">
      <c r="A22" s="4484"/>
      <c r="B22" s="4487"/>
      <c r="C22" s="4487"/>
      <c r="D22" s="4490"/>
      <c r="E22" s="2906" t="s">
        <v>38</v>
      </c>
      <c r="F22" s="1263"/>
      <c r="G22" s="2744"/>
      <c r="H22" s="2581"/>
      <c r="I22" s="462"/>
      <c r="J22" s="2737"/>
      <c r="K22" s="3229">
        <f>SUM(K7:K21)</f>
        <v>32</v>
      </c>
      <c r="L22" s="3229">
        <f>SUM(L7:L21)</f>
        <v>96</v>
      </c>
      <c r="M22" s="1673">
        <f t="shared" ref="M22:AB22" si="1">SUM(M7:M21)</f>
        <v>0</v>
      </c>
      <c r="N22" s="1673">
        <f t="shared" si="1"/>
        <v>0</v>
      </c>
      <c r="O22" s="1673">
        <f t="shared" si="1"/>
        <v>0</v>
      </c>
      <c r="P22" s="1673">
        <f t="shared" si="1"/>
        <v>0</v>
      </c>
      <c r="Q22" s="1673">
        <f t="shared" si="1"/>
        <v>0</v>
      </c>
      <c r="R22" s="1673">
        <f t="shared" si="1"/>
        <v>0</v>
      </c>
      <c r="S22" s="1673">
        <f t="shared" si="1"/>
        <v>0</v>
      </c>
      <c r="T22" s="1673">
        <f t="shared" si="1"/>
        <v>0</v>
      </c>
      <c r="U22" s="1673">
        <f t="shared" si="1"/>
        <v>12</v>
      </c>
      <c r="V22" s="1673">
        <f t="shared" si="1"/>
        <v>0</v>
      </c>
      <c r="W22" s="1673">
        <f t="shared" si="1"/>
        <v>0</v>
      </c>
      <c r="X22" s="1673">
        <f t="shared" si="1"/>
        <v>0</v>
      </c>
      <c r="Y22" s="1673">
        <f t="shared" si="1"/>
        <v>0</v>
      </c>
      <c r="Z22" s="1673">
        <f t="shared" si="1"/>
        <v>0</v>
      </c>
      <c r="AA22" s="1673">
        <f t="shared" si="1"/>
        <v>0</v>
      </c>
      <c r="AB22" s="1673">
        <f t="shared" si="1"/>
        <v>0</v>
      </c>
      <c r="AC22" s="1674">
        <f>SUM(K22:AB22)</f>
        <v>140</v>
      </c>
    </row>
    <row r="23" spans="1:32" s="1605" customFormat="1" ht="17.25" hidden="1" customHeight="1" thickBot="1" x14ac:dyDescent="0.45">
      <c r="A23" s="4484"/>
      <c r="B23" s="4487"/>
      <c r="C23" s="4487"/>
      <c r="D23" s="4490"/>
      <c r="K23" s="1675"/>
      <c r="L23" s="1676"/>
      <c r="M23" s="1676"/>
      <c r="N23" s="1676"/>
      <c r="O23" s="1676"/>
      <c r="P23" s="1677"/>
      <c r="Q23" s="1676"/>
      <c r="R23" s="1676"/>
      <c r="S23" s="1676"/>
      <c r="T23" s="1676"/>
      <c r="U23" s="1677"/>
      <c r="V23" s="1676"/>
      <c r="W23" s="1676"/>
      <c r="X23" s="1678"/>
      <c r="Y23" s="1678"/>
      <c r="Z23" s="1678"/>
      <c r="AA23" s="1678"/>
      <c r="AB23" s="1678"/>
      <c r="AC23" s="1603">
        <f t="shared" si="0"/>
        <v>0</v>
      </c>
      <c r="AD23" s="1604"/>
      <c r="AE23" s="1604"/>
      <c r="AF23" s="1604"/>
    </row>
    <row r="24" spans="1:32" s="1605" customFormat="1" ht="17.25" customHeight="1" thickBot="1" x14ac:dyDescent="0.45">
      <c r="A24" s="4484"/>
      <c r="B24" s="4487"/>
      <c r="C24" s="4487"/>
      <c r="D24" s="4490"/>
      <c r="E24" s="2577" t="s">
        <v>344</v>
      </c>
      <c r="F24" s="2633" t="s">
        <v>6</v>
      </c>
      <c r="G24" s="2633" t="s">
        <v>127</v>
      </c>
      <c r="H24" s="2633" t="s">
        <v>127</v>
      </c>
      <c r="I24" s="2633">
        <v>1</v>
      </c>
      <c r="J24" s="2634"/>
      <c r="K24" s="2902">
        <v>6</v>
      </c>
      <c r="L24" s="2680">
        <v>12</v>
      </c>
      <c r="M24" s="2680"/>
      <c r="N24" s="2680"/>
      <c r="O24" s="2680"/>
      <c r="P24" s="2680">
        <v>6</v>
      </c>
      <c r="Q24" s="2680"/>
      <c r="R24" s="2680"/>
      <c r="S24" s="2903"/>
      <c r="T24" s="2354"/>
      <c r="U24" s="2354">
        <v>23</v>
      </c>
      <c r="V24" s="2904"/>
      <c r="W24" s="2904"/>
      <c r="X24" s="1655"/>
      <c r="Y24" s="1655"/>
      <c r="Z24" s="1655"/>
      <c r="AA24" s="1655"/>
      <c r="AB24" s="1655"/>
      <c r="AC24" s="1603">
        <f t="shared" si="0"/>
        <v>47</v>
      </c>
      <c r="AD24" s="1604"/>
      <c r="AE24" s="1604"/>
      <c r="AF24" s="1604"/>
    </row>
    <row r="25" spans="1:32" s="1605" customFormat="1" ht="15.6" customHeight="1" thickBot="1" x14ac:dyDescent="0.45">
      <c r="A25" s="4484"/>
      <c r="B25" s="4487"/>
      <c r="C25" s="4487"/>
      <c r="D25" s="4490"/>
      <c r="E25" s="1680" t="s">
        <v>103</v>
      </c>
      <c r="F25" s="76" t="s">
        <v>6</v>
      </c>
      <c r="G25" s="76" t="s">
        <v>110</v>
      </c>
      <c r="H25" s="76" t="s">
        <v>70</v>
      </c>
      <c r="I25" s="76" t="s">
        <v>69</v>
      </c>
      <c r="J25" s="144" t="s">
        <v>65</v>
      </c>
      <c r="K25" s="1681"/>
      <c r="L25" s="110"/>
      <c r="M25" s="111"/>
      <c r="N25" s="111"/>
      <c r="O25" s="111"/>
      <c r="P25" s="111"/>
      <c r="Q25" s="111">
        <v>42</v>
      </c>
      <c r="R25" s="111"/>
      <c r="S25" s="111"/>
      <c r="T25" s="1602"/>
      <c r="U25" s="1602"/>
      <c r="V25" s="1602"/>
      <c r="W25" s="1602"/>
      <c r="X25" s="1602"/>
      <c r="Y25" s="1602"/>
      <c r="Z25" s="1602"/>
      <c r="AA25" s="1602"/>
      <c r="AB25" s="1602"/>
      <c r="AC25" s="1603">
        <f t="shared" si="0"/>
        <v>42</v>
      </c>
      <c r="AD25" s="1604"/>
      <c r="AE25" s="1604"/>
      <c r="AF25" s="1604"/>
    </row>
    <row r="26" spans="1:32" s="1605" customFormat="1" ht="12" customHeight="1" thickBot="1" x14ac:dyDescent="0.45">
      <c r="A26" s="4484"/>
      <c r="B26" s="4487"/>
      <c r="C26" s="4487"/>
      <c r="D26" s="4490"/>
      <c r="E26" s="1682" t="s">
        <v>115</v>
      </c>
      <c r="F26" s="1683" t="s">
        <v>6</v>
      </c>
      <c r="G26" s="2347" t="s">
        <v>110</v>
      </c>
      <c r="H26" s="475" t="s">
        <v>70</v>
      </c>
      <c r="I26" s="1666" t="s">
        <v>69</v>
      </c>
      <c r="J26" s="2872">
        <v>4</v>
      </c>
      <c r="K26" s="1684"/>
      <c r="L26" s="145"/>
      <c r="M26" s="146"/>
      <c r="N26" s="146"/>
      <c r="O26" s="146"/>
      <c r="P26" s="146"/>
      <c r="Q26" s="146"/>
      <c r="R26" s="146"/>
      <c r="S26" s="146">
        <v>12</v>
      </c>
      <c r="T26" s="1602"/>
      <c r="U26" s="1602"/>
      <c r="V26" s="1602"/>
      <c r="W26" s="1602"/>
      <c r="X26" s="1602"/>
      <c r="Y26" s="1602"/>
      <c r="Z26" s="1602"/>
      <c r="AA26" s="1602"/>
      <c r="AB26" s="1602"/>
      <c r="AC26" s="1603">
        <f t="shared" si="0"/>
        <v>12</v>
      </c>
      <c r="AD26" s="1604"/>
      <c r="AE26" s="1604"/>
      <c r="AF26" s="1604"/>
    </row>
    <row r="27" spans="1:32" s="1605" customFormat="1" ht="21" hidden="1" customHeight="1" thickBot="1" x14ac:dyDescent="0.45">
      <c r="A27" s="4484"/>
      <c r="B27" s="4487"/>
      <c r="C27" s="4487"/>
      <c r="D27" s="4490"/>
      <c r="E27" s="2650"/>
      <c r="F27" s="1724"/>
      <c r="G27" s="405"/>
      <c r="H27" s="953"/>
      <c r="I27" s="404"/>
      <c r="J27" s="470"/>
      <c r="K27" s="1599"/>
      <c r="L27" s="404"/>
      <c r="M27" s="404"/>
      <c r="N27" s="404"/>
      <c r="O27" s="404"/>
      <c r="P27" s="313"/>
      <c r="Q27" s="404"/>
      <c r="R27" s="404"/>
      <c r="S27" s="404"/>
      <c r="T27" s="404"/>
      <c r="U27" s="313"/>
      <c r="V27" s="463"/>
      <c r="W27" s="463"/>
      <c r="X27" s="503"/>
      <c r="Y27" s="503"/>
      <c r="Z27" s="503"/>
      <c r="AA27" s="503"/>
      <c r="AB27" s="503"/>
      <c r="AC27" s="1603">
        <f t="shared" si="0"/>
        <v>0</v>
      </c>
      <c r="AD27" s="1604"/>
      <c r="AE27" s="1604"/>
      <c r="AF27" s="1604"/>
    </row>
    <row r="28" spans="1:32" s="1605" customFormat="1" ht="18" hidden="1" customHeight="1" thickBot="1" x14ac:dyDescent="0.45">
      <c r="A28" s="4484"/>
      <c r="B28" s="4487"/>
      <c r="C28" s="4487"/>
      <c r="D28" s="4490"/>
      <c r="E28" s="1688"/>
      <c r="F28" s="1689"/>
      <c r="G28" s="460"/>
      <c r="H28" s="1686"/>
      <c r="I28" s="459"/>
      <c r="J28" s="824"/>
      <c r="K28" s="1690"/>
      <c r="L28" s="1602"/>
      <c r="M28" s="1602"/>
      <c r="N28" s="1602"/>
      <c r="O28" s="1602"/>
      <c r="P28" s="1602"/>
      <c r="Q28" s="1602"/>
      <c r="R28" s="1602"/>
      <c r="S28" s="1602"/>
      <c r="T28" s="1602"/>
      <c r="U28" s="1602"/>
      <c r="V28" s="1602"/>
      <c r="W28" s="1602"/>
      <c r="X28" s="1602"/>
      <c r="Y28" s="1602"/>
      <c r="Z28" s="1602"/>
      <c r="AA28" s="1602"/>
      <c r="AB28" s="1602"/>
      <c r="AC28" s="1603">
        <f t="shared" si="0"/>
        <v>0</v>
      </c>
      <c r="AD28" s="1604"/>
      <c r="AE28" s="1604"/>
      <c r="AF28" s="1604"/>
    </row>
    <row r="29" spans="1:32" s="1605" customFormat="1" ht="21.75" hidden="1" customHeight="1" thickBot="1" x14ac:dyDescent="0.45">
      <c r="A29" s="4484"/>
      <c r="B29" s="4487"/>
      <c r="C29" s="4487"/>
      <c r="D29" s="4490"/>
      <c r="E29" s="2905"/>
      <c r="F29" s="1660"/>
      <c r="G29" s="405"/>
      <c r="H29" s="404"/>
      <c r="I29" s="404"/>
      <c r="J29" s="470"/>
      <c r="K29" s="1657"/>
      <c r="L29" s="1600"/>
      <c r="M29" s="1600"/>
      <c r="N29" s="404"/>
      <c r="O29" s="404"/>
      <c r="P29" s="1600"/>
      <c r="Q29" s="1600"/>
      <c r="R29" s="1600"/>
      <c r="S29" s="1600"/>
      <c r="T29" s="1600"/>
      <c r="U29" s="404"/>
      <c r="V29" s="404"/>
      <c r="W29" s="1600"/>
      <c r="X29" s="1600"/>
      <c r="Y29" s="1600"/>
      <c r="Z29" s="1600"/>
      <c r="AA29" s="1600"/>
      <c r="AB29" s="1600"/>
      <c r="AC29" s="1603">
        <f t="shared" si="0"/>
        <v>0</v>
      </c>
      <c r="AD29" s="1604"/>
      <c r="AE29" s="1604"/>
      <c r="AF29" s="1604"/>
    </row>
    <row r="30" spans="1:32" s="339" customFormat="1" ht="14.25" thickBot="1" x14ac:dyDescent="0.45">
      <c r="A30" s="4484"/>
      <c r="B30" s="4487"/>
      <c r="C30" s="4487"/>
      <c r="D30" s="4490"/>
      <c r="E30" s="2906" t="s">
        <v>161</v>
      </c>
      <c r="F30" s="2907"/>
      <c r="G30" s="2744"/>
      <c r="H30" s="462"/>
      <c r="I30" s="462"/>
      <c r="J30" s="2737"/>
      <c r="K30" s="2908">
        <f t="shared" ref="K30:AB30" si="2">SUM(K23:K29)</f>
        <v>6</v>
      </c>
      <c r="L30" s="2908">
        <f t="shared" si="2"/>
        <v>12</v>
      </c>
      <c r="M30" s="2908">
        <f t="shared" si="2"/>
        <v>0</v>
      </c>
      <c r="N30" s="2908">
        <f t="shared" si="2"/>
        <v>0</v>
      </c>
      <c r="O30" s="2908">
        <f t="shared" si="2"/>
        <v>0</v>
      </c>
      <c r="P30" s="2908">
        <f t="shared" si="2"/>
        <v>6</v>
      </c>
      <c r="Q30" s="2908">
        <f t="shared" si="2"/>
        <v>42</v>
      </c>
      <c r="R30" s="2908">
        <f t="shared" si="2"/>
        <v>0</v>
      </c>
      <c r="S30" s="2908">
        <f t="shared" si="2"/>
        <v>12</v>
      </c>
      <c r="T30" s="2908">
        <f t="shared" si="2"/>
        <v>0</v>
      </c>
      <c r="U30" s="2908">
        <f t="shared" si="2"/>
        <v>23</v>
      </c>
      <c r="V30" s="2908">
        <f t="shared" si="2"/>
        <v>0</v>
      </c>
      <c r="W30" s="2908">
        <f t="shared" si="2"/>
        <v>0</v>
      </c>
      <c r="X30" s="2908">
        <f t="shared" si="2"/>
        <v>0</v>
      </c>
      <c r="Y30" s="2908">
        <f t="shared" si="2"/>
        <v>0</v>
      </c>
      <c r="Z30" s="2908">
        <f t="shared" si="2"/>
        <v>0</v>
      </c>
      <c r="AA30" s="2908">
        <f t="shared" si="2"/>
        <v>0</v>
      </c>
      <c r="AB30" s="2908">
        <f t="shared" si="2"/>
        <v>0</v>
      </c>
      <c r="AC30" s="2909">
        <f t="shared" si="0"/>
        <v>101</v>
      </c>
    </row>
    <row r="31" spans="1:32" s="1605" customFormat="1" ht="16.5" hidden="1" customHeight="1" thickBot="1" x14ac:dyDescent="0.45">
      <c r="A31" s="4484"/>
      <c r="B31" s="4487"/>
      <c r="C31" s="4487"/>
      <c r="D31" s="4490"/>
      <c r="E31" s="2910"/>
      <c r="F31" s="469"/>
      <c r="G31" s="460"/>
      <c r="H31" s="459"/>
      <c r="I31" s="1677"/>
      <c r="J31" s="2911"/>
      <c r="K31" s="2912"/>
      <c r="L31" s="1677"/>
      <c r="M31" s="2913"/>
      <c r="N31" s="1677"/>
      <c r="O31" s="1677"/>
      <c r="P31" s="459"/>
      <c r="Q31" s="2913"/>
      <c r="R31" s="2913"/>
      <c r="S31" s="2913"/>
      <c r="T31" s="2913"/>
      <c r="U31" s="1677"/>
      <c r="V31" s="459"/>
      <c r="W31" s="2913"/>
      <c r="X31" s="2913"/>
      <c r="Y31" s="2913"/>
      <c r="Z31" s="2913"/>
      <c r="AA31" s="2913"/>
      <c r="AB31" s="2913"/>
      <c r="AC31" s="1603">
        <f t="shared" si="0"/>
        <v>0</v>
      </c>
      <c r="AD31" s="1604"/>
      <c r="AE31" s="1604"/>
      <c r="AF31" s="1604"/>
    </row>
    <row r="32" spans="1:32" s="1605" customFormat="1" ht="16.5" hidden="1" customHeight="1" thickBot="1" x14ac:dyDescent="0.45">
      <c r="A32" s="4484"/>
      <c r="B32" s="4487"/>
      <c r="C32" s="4487"/>
      <c r="D32" s="4490"/>
      <c r="E32" s="2914"/>
      <c r="F32" s="2249"/>
      <c r="G32" s="1732"/>
      <c r="H32" s="463"/>
      <c r="I32" s="463"/>
      <c r="J32" s="2915"/>
      <c r="K32" s="2916"/>
      <c r="L32" s="463"/>
      <c r="M32" s="2917"/>
      <c r="N32" s="463"/>
      <c r="O32" s="463"/>
      <c r="P32" s="2917"/>
      <c r="Q32" s="2917"/>
      <c r="R32" s="2917"/>
      <c r="S32" s="2917"/>
      <c r="T32" s="2917"/>
      <c r="U32" s="463"/>
      <c r="V32" s="2917"/>
      <c r="W32" s="2917"/>
      <c r="X32" s="2917"/>
      <c r="Y32" s="2917"/>
      <c r="Z32" s="2917"/>
      <c r="AA32" s="2917"/>
      <c r="AB32" s="2917"/>
      <c r="AC32" s="2767">
        <f t="shared" si="0"/>
        <v>0</v>
      </c>
      <c r="AD32" s="1604"/>
      <c r="AE32" s="1604"/>
      <c r="AF32" s="1604"/>
    </row>
    <row r="33" spans="1:55" s="2923" customFormat="1" ht="15" hidden="1" customHeight="1" x14ac:dyDescent="0.35">
      <c r="A33" s="4484"/>
      <c r="B33" s="4487"/>
      <c r="C33" s="4487"/>
      <c r="D33" s="4490"/>
      <c r="E33" s="2918" t="s">
        <v>35</v>
      </c>
      <c r="F33" s="2919"/>
      <c r="G33" s="2920"/>
      <c r="H33" s="2920"/>
      <c r="I33" s="2920"/>
      <c r="J33" s="2921"/>
      <c r="K33" s="2922">
        <f>SUM(K31:K32)</f>
        <v>0</v>
      </c>
      <c r="L33" s="2922">
        <f t="shared" ref="L33:AB33" si="3">SUM(L31:L32)</f>
        <v>0</v>
      </c>
      <c r="M33" s="2922">
        <f t="shared" si="3"/>
        <v>0</v>
      </c>
      <c r="N33" s="2922">
        <f t="shared" si="3"/>
        <v>0</v>
      </c>
      <c r="O33" s="2922">
        <f t="shared" si="3"/>
        <v>0</v>
      </c>
      <c r="P33" s="2922">
        <f t="shared" si="3"/>
        <v>0</v>
      </c>
      <c r="Q33" s="2922">
        <f t="shared" si="3"/>
        <v>0</v>
      </c>
      <c r="R33" s="2922">
        <f t="shared" si="3"/>
        <v>0</v>
      </c>
      <c r="S33" s="2922">
        <f t="shared" si="3"/>
        <v>0</v>
      </c>
      <c r="T33" s="2922">
        <f t="shared" si="3"/>
        <v>0</v>
      </c>
      <c r="U33" s="2922">
        <f t="shared" si="3"/>
        <v>0</v>
      </c>
      <c r="V33" s="2922">
        <f t="shared" si="3"/>
        <v>0</v>
      </c>
      <c r="W33" s="2922">
        <f t="shared" si="3"/>
        <v>0</v>
      </c>
      <c r="X33" s="2922">
        <f t="shared" si="3"/>
        <v>0</v>
      </c>
      <c r="Y33" s="2922">
        <f t="shared" si="3"/>
        <v>0</v>
      </c>
      <c r="Z33" s="2922">
        <f t="shared" si="3"/>
        <v>0</v>
      </c>
      <c r="AA33" s="2922">
        <f t="shared" si="3"/>
        <v>0</v>
      </c>
      <c r="AB33" s="2922">
        <f t="shared" si="3"/>
        <v>0</v>
      </c>
      <c r="AC33" s="2909">
        <f t="shared" si="0"/>
        <v>0</v>
      </c>
      <c r="AD33" s="339"/>
      <c r="AE33" s="339"/>
      <c r="AF33" s="339"/>
      <c r="AG33" s="339"/>
      <c r="AH33" s="339"/>
      <c r="AI33" s="339"/>
      <c r="AJ33" s="339"/>
      <c r="AK33" s="339"/>
      <c r="AL33" s="339"/>
      <c r="AM33" s="339"/>
      <c r="AN33" s="339"/>
      <c r="AO33" s="339"/>
      <c r="AP33" s="339"/>
      <c r="AQ33" s="339"/>
      <c r="AR33" s="339"/>
      <c r="AS33" s="339"/>
      <c r="AT33" s="339"/>
      <c r="AU33" s="339"/>
      <c r="AV33" s="339"/>
      <c r="AW33" s="339"/>
      <c r="AX33" s="339"/>
      <c r="AY33" s="339"/>
      <c r="AZ33" s="339"/>
      <c r="BA33" s="339"/>
      <c r="BB33" s="339"/>
      <c r="BC33" s="339"/>
    </row>
    <row r="34" spans="1:55" s="339" customFormat="1" ht="17.25" customHeight="1" thickBot="1" x14ac:dyDescent="0.4">
      <c r="A34" s="4485"/>
      <c r="B34" s="4488"/>
      <c r="C34" s="4488"/>
      <c r="D34" s="4491"/>
      <c r="E34" s="2924" t="s">
        <v>152</v>
      </c>
      <c r="F34" s="2925"/>
      <c r="G34" s="2926"/>
      <c r="H34" s="2927"/>
      <c r="I34" s="2928"/>
      <c r="J34" s="2929"/>
      <c r="K34" s="2930">
        <f t="shared" ref="K34:AB34" si="4">K22+K30+K33</f>
        <v>38</v>
      </c>
      <c r="L34" s="2930">
        <f t="shared" si="4"/>
        <v>108</v>
      </c>
      <c r="M34" s="2930">
        <f t="shared" si="4"/>
        <v>0</v>
      </c>
      <c r="N34" s="2930">
        <f t="shared" si="4"/>
        <v>0</v>
      </c>
      <c r="O34" s="2930">
        <f t="shared" si="4"/>
        <v>0</v>
      </c>
      <c r="P34" s="2930">
        <f t="shared" si="4"/>
        <v>6</v>
      </c>
      <c r="Q34" s="2930">
        <f t="shared" si="4"/>
        <v>42</v>
      </c>
      <c r="R34" s="2930">
        <f t="shared" si="4"/>
        <v>0</v>
      </c>
      <c r="S34" s="2930">
        <f t="shared" si="4"/>
        <v>12</v>
      </c>
      <c r="T34" s="2930">
        <f t="shared" si="4"/>
        <v>0</v>
      </c>
      <c r="U34" s="2930">
        <f t="shared" si="4"/>
        <v>35</v>
      </c>
      <c r="V34" s="2930">
        <f t="shared" si="4"/>
        <v>0</v>
      </c>
      <c r="W34" s="2930">
        <f t="shared" si="4"/>
        <v>0</v>
      </c>
      <c r="X34" s="2930">
        <f t="shared" si="4"/>
        <v>0</v>
      </c>
      <c r="Y34" s="2930">
        <f t="shared" si="4"/>
        <v>0</v>
      </c>
      <c r="Z34" s="2930">
        <f t="shared" si="4"/>
        <v>0</v>
      </c>
      <c r="AA34" s="2930">
        <f t="shared" si="4"/>
        <v>0</v>
      </c>
      <c r="AB34" s="2930">
        <f t="shared" si="4"/>
        <v>0</v>
      </c>
      <c r="AC34" s="2931">
        <f t="shared" si="0"/>
        <v>241</v>
      </c>
    </row>
    <row r="35" spans="1:55" s="346" customFormat="1" ht="15" hidden="1" customHeight="1" x14ac:dyDescent="0.4">
      <c r="A35" s="4391"/>
      <c r="B35" s="4391"/>
      <c r="C35" s="4391"/>
      <c r="D35" s="4391"/>
      <c r="E35" s="4391"/>
      <c r="F35" s="4391"/>
      <c r="G35" s="4391"/>
      <c r="H35" s="4391"/>
      <c r="I35" s="4391"/>
      <c r="J35" s="4391"/>
      <c r="K35" s="4391"/>
      <c r="L35" s="4391"/>
      <c r="M35" s="4391"/>
      <c r="N35" s="4391"/>
      <c r="O35" s="4391"/>
      <c r="P35" s="4391"/>
      <c r="Q35" s="4391"/>
      <c r="R35" s="4391"/>
      <c r="S35" s="4391"/>
      <c r="T35" s="4391"/>
      <c r="U35" s="4391"/>
      <c r="V35" s="4391"/>
      <c r="W35" s="4391"/>
      <c r="X35" s="4391"/>
      <c r="Y35" s="4391"/>
      <c r="Z35" s="4391"/>
      <c r="AA35" s="4391"/>
      <c r="AB35" s="4391"/>
      <c r="AC35" s="4391"/>
      <c r="AD35" s="345"/>
      <c r="AE35" s="345"/>
      <c r="AF35" s="345"/>
    </row>
    <row r="36" spans="1:55" s="346" customFormat="1" ht="12.75" hidden="1" customHeight="1" x14ac:dyDescent="0.4">
      <c r="A36" s="347"/>
      <c r="B36" s="347"/>
      <c r="C36" s="347"/>
      <c r="D36" s="347"/>
      <c r="E36" s="347"/>
      <c r="F36" s="347"/>
      <c r="G36" s="347"/>
      <c r="H36" s="347"/>
      <c r="I36" s="347"/>
      <c r="J36" s="347"/>
      <c r="K36" s="347"/>
      <c r="L36" s="347"/>
      <c r="M36" s="347"/>
      <c r="N36" s="347"/>
      <c r="O36" s="347"/>
      <c r="P36" s="347"/>
      <c r="Q36" s="347"/>
      <c r="R36" s="347"/>
      <c r="S36" s="2641"/>
      <c r="T36" s="2641"/>
      <c r="U36" s="2641"/>
      <c r="V36" s="2641"/>
      <c r="W36" s="2641"/>
      <c r="X36" s="2641"/>
      <c r="Y36" s="2641"/>
      <c r="Z36" s="2641"/>
      <c r="AA36" s="2641"/>
      <c r="AB36" s="2641"/>
      <c r="AC36" s="347"/>
      <c r="AD36" s="345"/>
      <c r="AE36" s="345"/>
      <c r="AF36" s="345"/>
    </row>
    <row r="37" spans="1:55" s="346" customFormat="1" ht="14.25" hidden="1" customHeight="1" x14ac:dyDescent="0.4">
      <c r="A37" s="347"/>
      <c r="B37" s="347"/>
      <c r="C37" s="347"/>
      <c r="D37" s="347"/>
      <c r="P37" s="347"/>
      <c r="Q37" s="347"/>
      <c r="R37" s="2642"/>
      <c r="S37" s="2642"/>
      <c r="T37" s="2642"/>
      <c r="U37" s="2642"/>
      <c r="V37" s="2642"/>
      <c r="W37" s="348"/>
      <c r="X37" s="348"/>
      <c r="Y37" s="348"/>
      <c r="Z37" s="2642"/>
      <c r="AA37" s="2642"/>
      <c r="AB37" s="2642"/>
      <c r="AC37" s="347"/>
      <c r="AD37" s="345"/>
      <c r="AE37" s="345"/>
      <c r="AF37" s="345"/>
    </row>
    <row r="38" spans="1:55" s="346" customFormat="1" ht="12" hidden="1" customHeight="1" x14ac:dyDescent="0.4">
      <c r="A38" s="347"/>
      <c r="B38" s="347"/>
      <c r="C38" s="347"/>
      <c r="D38" s="347"/>
      <c r="E38" s="350"/>
      <c r="F38" s="350"/>
      <c r="G38" s="350"/>
      <c r="H38" s="350"/>
      <c r="I38" s="4346"/>
      <c r="J38" s="4346"/>
      <c r="K38" s="4346"/>
      <c r="L38" s="4346"/>
      <c r="M38" s="350"/>
      <c r="N38" s="350"/>
      <c r="O38" s="350"/>
      <c r="P38" s="347"/>
      <c r="Q38" s="347"/>
      <c r="R38" s="4384"/>
      <c r="S38" s="4384"/>
      <c r="T38" s="4384"/>
      <c r="U38" s="4384"/>
      <c r="V38" s="4384"/>
      <c r="W38" s="4384"/>
      <c r="X38" s="4384"/>
      <c r="Y38" s="4384"/>
      <c r="Z38" s="4384"/>
      <c r="AA38" s="4384"/>
      <c r="AB38" s="4384"/>
      <c r="AC38" s="347"/>
      <c r="AD38" s="345"/>
      <c r="AE38" s="345"/>
      <c r="AF38" s="345"/>
    </row>
    <row r="39" spans="1:55" s="346" customFormat="1" ht="5.25" hidden="1" customHeight="1" x14ac:dyDescent="0.4">
      <c r="A39" s="347"/>
      <c r="B39" s="347"/>
      <c r="C39" s="347"/>
      <c r="D39" s="347"/>
      <c r="E39" s="351"/>
      <c r="F39" s="352"/>
      <c r="G39" s="352"/>
      <c r="H39" s="4347"/>
      <c r="I39" s="4347"/>
      <c r="J39" s="4347"/>
      <c r="K39" s="4347"/>
      <c r="L39" s="4347"/>
      <c r="M39" s="4347"/>
      <c r="N39" s="348"/>
      <c r="O39" s="351"/>
      <c r="P39" s="347"/>
      <c r="Q39" s="347"/>
      <c r="R39" s="349"/>
      <c r="S39" s="349"/>
      <c r="T39" s="349"/>
      <c r="U39" s="349"/>
      <c r="V39" s="349"/>
      <c r="W39" s="349"/>
      <c r="X39" s="349"/>
      <c r="Y39" s="349"/>
      <c r="Z39" s="349"/>
      <c r="AA39" s="349"/>
      <c r="AB39" s="349"/>
      <c r="AC39" s="347"/>
      <c r="AD39" s="345"/>
      <c r="AE39" s="345"/>
      <c r="AF39" s="345"/>
    </row>
    <row r="40" spans="1:55" s="346" customFormat="1" ht="12.75" hidden="1" customHeight="1" x14ac:dyDescent="0.4">
      <c r="A40" s="347"/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AC40" s="347"/>
      <c r="AD40" s="345"/>
      <c r="AE40" s="345"/>
      <c r="AF40" s="345"/>
    </row>
    <row r="41" spans="1:55" s="346" customFormat="1" ht="12.75" hidden="1" customHeight="1" x14ac:dyDescent="0.4">
      <c r="A41" s="347"/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7"/>
      <c r="P41" s="347"/>
      <c r="Q41" s="347"/>
      <c r="AC41" s="347"/>
      <c r="AD41" s="345"/>
      <c r="AE41" s="345"/>
      <c r="AF41" s="345"/>
    </row>
    <row r="42" spans="1:55" s="346" customFormat="1" ht="15" hidden="1" customHeight="1" x14ac:dyDescent="0.4">
      <c r="AD42" s="345"/>
      <c r="AE42" s="345"/>
      <c r="AF42" s="345"/>
    </row>
    <row r="43" spans="1:55" s="340" customFormat="1" ht="13.5" hidden="1" customHeight="1" x14ac:dyDescent="0.35">
      <c r="A43" s="353"/>
      <c r="B43" s="353"/>
      <c r="C43" s="353"/>
      <c r="D43" s="353"/>
      <c r="E43" s="353"/>
      <c r="F43" s="353"/>
      <c r="G43" s="353"/>
      <c r="H43" s="353"/>
      <c r="I43" s="353"/>
      <c r="J43" s="353"/>
      <c r="K43" s="353"/>
      <c r="L43" s="353"/>
      <c r="M43" s="353"/>
      <c r="N43" s="353"/>
      <c r="O43" s="353"/>
      <c r="P43" s="353"/>
      <c r="Q43" s="353"/>
      <c r="R43" s="353"/>
      <c r="S43" s="353"/>
      <c r="T43" s="353"/>
      <c r="U43" s="353"/>
      <c r="V43" s="353"/>
      <c r="W43" s="353"/>
      <c r="X43" s="353"/>
      <c r="Y43" s="353"/>
      <c r="Z43" s="353"/>
      <c r="AA43" s="353"/>
      <c r="AB43" s="353"/>
      <c r="AC43" s="353"/>
      <c r="AD43" s="339"/>
      <c r="AE43" s="339"/>
      <c r="AF43" s="339"/>
    </row>
    <row r="44" spans="1:55" s="340" customFormat="1" ht="13.5" hidden="1" customHeight="1" x14ac:dyDescent="0.35">
      <c r="A44" s="353"/>
      <c r="B44" s="353"/>
      <c r="C44" s="353"/>
      <c r="D44" s="353"/>
      <c r="E44" s="353"/>
      <c r="F44" s="353"/>
      <c r="G44" s="353"/>
      <c r="H44" s="353"/>
      <c r="I44" s="353"/>
      <c r="J44" s="353"/>
      <c r="K44" s="353"/>
      <c r="L44" s="353"/>
      <c r="M44" s="353"/>
      <c r="N44" s="353"/>
      <c r="O44" s="353"/>
      <c r="P44" s="353"/>
      <c r="Q44" s="353"/>
      <c r="R44" s="353"/>
      <c r="S44" s="353"/>
      <c r="T44" s="353"/>
      <c r="U44" s="353"/>
      <c r="V44" s="353"/>
      <c r="W44" s="353"/>
      <c r="X44" s="353"/>
      <c r="Y44" s="353"/>
      <c r="Z44" s="353"/>
      <c r="AA44" s="353"/>
      <c r="AB44" s="353"/>
      <c r="AC44" s="353"/>
      <c r="AD44" s="339"/>
      <c r="AE44" s="339"/>
      <c r="AF44" s="339"/>
    </row>
    <row r="45" spans="1:55" s="340" customFormat="1" ht="13.5" hidden="1" customHeight="1" x14ac:dyDescent="0.35">
      <c r="A45" s="353"/>
      <c r="B45" s="353"/>
      <c r="C45" s="353"/>
      <c r="D45" s="353"/>
      <c r="E45" s="353"/>
      <c r="F45" s="353"/>
      <c r="G45" s="353"/>
      <c r="H45" s="353"/>
      <c r="I45" s="353"/>
      <c r="J45" s="353"/>
      <c r="K45" s="353"/>
      <c r="L45" s="353"/>
      <c r="M45" s="353"/>
      <c r="N45" s="353"/>
      <c r="O45" s="353"/>
      <c r="P45" s="353"/>
      <c r="Q45" s="353"/>
      <c r="R45" s="353"/>
      <c r="S45" s="353"/>
      <c r="T45" s="353"/>
      <c r="U45" s="353"/>
      <c r="V45" s="353"/>
      <c r="W45" s="353"/>
      <c r="X45" s="353"/>
      <c r="Y45" s="353"/>
      <c r="Z45" s="353"/>
      <c r="AA45" s="353"/>
      <c r="AB45" s="353"/>
      <c r="AC45" s="353"/>
      <c r="AD45" s="339"/>
      <c r="AE45" s="339"/>
      <c r="AF45" s="339"/>
    </row>
    <row r="46" spans="1:55" s="340" customFormat="1" ht="13.5" hidden="1" customHeight="1" x14ac:dyDescent="0.35">
      <c r="A46" s="353"/>
      <c r="B46" s="353"/>
      <c r="C46" s="353"/>
      <c r="D46" s="353"/>
      <c r="E46" s="353"/>
      <c r="F46" s="353"/>
      <c r="G46" s="353"/>
      <c r="H46" s="353"/>
      <c r="I46" s="353"/>
      <c r="J46" s="353"/>
      <c r="K46" s="353"/>
      <c r="L46" s="353"/>
      <c r="M46" s="353"/>
      <c r="N46" s="353"/>
      <c r="O46" s="353"/>
      <c r="P46" s="353"/>
      <c r="Q46" s="353"/>
      <c r="R46" s="353"/>
      <c r="S46" s="353"/>
      <c r="T46" s="353"/>
      <c r="U46" s="353"/>
      <c r="V46" s="353"/>
      <c r="W46" s="353"/>
      <c r="X46" s="353"/>
      <c r="Y46" s="353"/>
      <c r="Z46" s="353"/>
      <c r="AA46" s="353"/>
      <c r="AB46" s="353"/>
      <c r="AC46" s="353"/>
      <c r="AD46" s="339"/>
      <c r="AE46" s="339"/>
      <c r="AF46" s="339"/>
    </row>
    <row r="47" spans="1:55" s="340" customFormat="1" ht="13.5" hidden="1" customHeight="1" x14ac:dyDescent="0.35">
      <c r="A47" s="353"/>
      <c r="B47" s="353"/>
      <c r="C47" s="353"/>
      <c r="D47" s="353"/>
      <c r="E47" s="353"/>
      <c r="F47" s="353"/>
      <c r="G47" s="353"/>
      <c r="H47" s="353"/>
      <c r="I47" s="353"/>
      <c r="J47" s="353"/>
      <c r="K47" s="353"/>
      <c r="L47" s="353"/>
      <c r="M47" s="353"/>
      <c r="N47" s="353"/>
      <c r="O47" s="353"/>
      <c r="P47" s="353"/>
      <c r="Q47" s="353"/>
      <c r="R47" s="353"/>
      <c r="S47" s="353"/>
      <c r="T47" s="353"/>
      <c r="U47" s="353"/>
      <c r="V47" s="353"/>
      <c r="W47" s="353"/>
      <c r="X47" s="353"/>
      <c r="Y47" s="353"/>
      <c r="Z47" s="353"/>
      <c r="AA47" s="353"/>
      <c r="AB47" s="353"/>
      <c r="AC47" s="353"/>
      <c r="AD47" s="339"/>
      <c r="AE47" s="339"/>
      <c r="AF47" s="339"/>
    </row>
    <row r="48" spans="1:55" s="340" customFormat="1" ht="13.5" hidden="1" customHeight="1" x14ac:dyDescent="0.35">
      <c r="A48" s="353"/>
      <c r="B48" s="353"/>
      <c r="C48" s="353"/>
      <c r="D48" s="353"/>
      <c r="E48" s="353"/>
      <c r="F48" s="353"/>
      <c r="G48" s="353"/>
      <c r="H48" s="353"/>
      <c r="I48" s="353"/>
      <c r="J48" s="353"/>
      <c r="K48" s="353"/>
      <c r="L48" s="353"/>
      <c r="M48" s="353"/>
      <c r="N48" s="353"/>
      <c r="O48" s="353"/>
      <c r="P48" s="353"/>
      <c r="Q48" s="353"/>
      <c r="R48" s="353"/>
      <c r="S48" s="353"/>
      <c r="T48" s="353"/>
      <c r="U48" s="353"/>
      <c r="V48" s="353"/>
      <c r="W48" s="353"/>
      <c r="X48" s="353"/>
      <c r="Y48" s="353"/>
      <c r="Z48" s="353"/>
      <c r="AA48" s="353"/>
      <c r="AB48" s="353"/>
      <c r="AC48" s="353"/>
      <c r="AD48" s="339"/>
      <c r="AE48" s="339"/>
      <c r="AF48" s="339"/>
    </row>
    <row r="49" spans="1:32" s="340" customFormat="1" ht="13.5" hidden="1" customHeight="1" x14ac:dyDescent="0.35">
      <c r="A49" s="353"/>
      <c r="B49" s="353"/>
      <c r="C49" s="353"/>
      <c r="D49" s="353"/>
      <c r="E49" s="353"/>
      <c r="F49" s="353"/>
      <c r="G49" s="353"/>
      <c r="H49" s="353"/>
      <c r="I49" s="353"/>
      <c r="J49" s="353"/>
      <c r="K49" s="353"/>
      <c r="L49" s="353"/>
      <c r="M49" s="353"/>
      <c r="N49" s="353"/>
      <c r="O49" s="353"/>
      <c r="P49" s="353"/>
      <c r="Q49" s="353"/>
      <c r="R49" s="353"/>
      <c r="S49" s="353"/>
      <c r="T49" s="353"/>
      <c r="U49" s="353"/>
      <c r="V49" s="353"/>
      <c r="W49" s="353"/>
      <c r="X49" s="353"/>
      <c r="Y49" s="353"/>
      <c r="Z49" s="353"/>
      <c r="AA49" s="353"/>
      <c r="AB49" s="353"/>
      <c r="AC49" s="353"/>
      <c r="AD49" s="339"/>
      <c r="AE49" s="339"/>
      <c r="AF49" s="339"/>
    </row>
    <row r="50" spans="1:32" s="340" customFormat="1" ht="13.5" hidden="1" customHeight="1" thickBot="1" x14ac:dyDescent="0.4">
      <c r="A50" s="353"/>
      <c r="B50" s="353"/>
      <c r="C50" s="353"/>
      <c r="D50" s="353"/>
      <c r="E50" s="353"/>
      <c r="F50" s="353"/>
      <c r="G50" s="353"/>
      <c r="H50" s="353"/>
      <c r="I50" s="353"/>
      <c r="J50" s="353"/>
      <c r="K50" s="353"/>
      <c r="L50" s="353"/>
      <c r="M50" s="353"/>
      <c r="N50" s="353"/>
      <c r="O50" s="353"/>
      <c r="P50" s="353"/>
      <c r="Q50" s="353"/>
      <c r="R50" s="353"/>
      <c r="S50" s="353"/>
      <c r="T50" s="353"/>
      <c r="U50" s="353"/>
      <c r="V50" s="353"/>
      <c r="W50" s="353"/>
      <c r="X50" s="353"/>
      <c r="Y50" s="353"/>
      <c r="Z50" s="353"/>
      <c r="AA50" s="353"/>
      <c r="AB50" s="353"/>
      <c r="AC50" s="353"/>
      <c r="AD50" s="339"/>
      <c r="AE50" s="339"/>
      <c r="AF50" s="339"/>
    </row>
    <row r="51" spans="1:32" ht="14.25" hidden="1" customHeight="1" thickBot="1" x14ac:dyDescent="0.5">
      <c r="A51" s="4477" t="s">
        <v>8</v>
      </c>
      <c r="B51" s="4467" t="s">
        <v>9</v>
      </c>
      <c r="C51" s="4467" t="s">
        <v>10</v>
      </c>
      <c r="D51" s="4473" t="s">
        <v>11</v>
      </c>
      <c r="E51" s="4475" t="s">
        <v>7</v>
      </c>
      <c r="F51" s="4469" t="s">
        <v>0</v>
      </c>
      <c r="G51" s="4471" t="s">
        <v>3</v>
      </c>
      <c r="H51" s="4471" t="s">
        <v>12</v>
      </c>
      <c r="I51" s="4469" t="s">
        <v>1</v>
      </c>
      <c r="J51" s="4469" t="s">
        <v>13</v>
      </c>
      <c r="K51" s="4464" t="s">
        <v>14</v>
      </c>
      <c r="L51" s="4465"/>
      <c r="M51" s="4465"/>
      <c r="N51" s="4465"/>
      <c r="O51" s="4465"/>
      <c r="P51" s="4465"/>
      <c r="Q51" s="4465"/>
      <c r="R51" s="4465"/>
      <c r="S51" s="4465"/>
      <c r="T51" s="4465"/>
      <c r="U51" s="4465"/>
      <c r="V51" s="4465"/>
      <c r="W51" s="4465"/>
      <c r="X51" s="4465"/>
      <c r="Y51" s="4465"/>
      <c r="Z51" s="4465"/>
      <c r="AA51" s="4465"/>
      <c r="AB51" s="4466"/>
      <c r="AC51" s="4479" t="s">
        <v>15</v>
      </c>
      <c r="AD51" s="333"/>
      <c r="AE51" s="333"/>
      <c r="AF51" s="333"/>
    </row>
    <row r="52" spans="1:32" s="368" customFormat="1" ht="116.25" hidden="1" customHeight="1" thickBot="1" x14ac:dyDescent="0.35">
      <c r="A52" s="4478"/>
      <c r="B52" s="4468"/>
      <c r="C52" s="4468"/>
      <c r="D52" s="4474"/>
      <c r="E52" s="4476"/>
      <c r="F52" s="4470"/>
      <c r="G52" s="4472"/>
      <c r="H52" s="4472"/>
      <c r="I52" s="4470"/>
      <c r="J52" s="4470"/>
      <c r="K52" s="2932" t="s">
        <v>16</v>
      </c>
      <c r="L52" s="2933" t="s">
        <v>17</v>
      </c>
      <c r="M52" s="2933" t="s">
        <v>18</v>
      </c>
      <c r="N52" s="2933" t="s">
        <v>19</v>
      </c>
      <c r="O52" s="2933" t="s">
        <v>20</v>
      </c>
      <c r="P52" s="2933" t="s">
        <v>21</v>
      </c>
      <c r="Q52" s="2933" t="s">
        <v>153</v>
      </c>
      <c r="R52" s="2934" t="s">
        <v>160</v>
      </c>
      <c r="S52" s="2933" t="s">
        <v>23</v>
      </c>
      <c r="T52" s="2933" t="s">
        <v>24</v>
      </c>
      <c r="U52" s="2933" t="s">
        <v>25</v>
      </c>
      <c r="V52" s="2933" t="s">
        <v>26</v>
      </c>
      <c r="W52" s="2933" t="s">
        <v>27</v>
      </c>
      <c r="X52" s="2933" t="s">
        <v>28</v>
      </c>
      <c r="Y52" s="2933" t="s">
        <v>29</v>
      </c>
      <c r="Z52" s="2933" t="s">
        <v>30</v>
      </c>
      <c r="AA52" s="2933" t="s">
        <v>31</v>
      </c>
      <c r="AB52" s="2935" t="s">
        <v>32</v>
      </c>
      <c r="AC52" s="4480"/>
      <c r="AD52" s="369"/>
      <c r="AE52" s="369"/>
      <c r="AF52" s="369"/>
    </row>
    <row r="53" spans="1:32" s="2937" customFormat="1" ht="13.15" customHeight="1" x14ac:dyDescent="0.35">
      <c r="A53" s="4463" t="s">
        <v>4</v>
      </c>
      <c r="B53" s="4463"/>
      <c r="C53" s="4463"/>
      <c r="D53" s="4463"/>
      <c r="E53" s="4463"/>
      <c r="F53" s="4463"/>
      <c r="G53" s="4463"/>
      <c r="H53" s="4463"/>
      <c r="I53" s="4463"/>
      <c r="J53" s="4463"/>
      <c r="K53" s="4463"/>
      <c r="L53" s="4463"/>
      <c r="M53" s="4463"/>
      <c r="N53" s="4463"/>
      <c r="O53" s="4463"/>
      <c r="P53" s="4463"/>
      <c r="Q53" s="4463"/>
      <c r="R53" s="4463"/>
      <c r="S53" s="4463"/>
      <c r="T53" s="4463"/>
      <c r="U53" s="4463"/>
      <c r="V53" s="4463"/>
      <c r="W53" s="4463"/>
      <c r="X53" s="4463"/>
      <c r="Y53" s="4463"/>
      <c r="Z53" s="4463"/>
      <c r="AA53" s="4463"/>
      <c r="AB53" s="4463"/>
      <c r="AC53" s="4463"/>
      <c r="AD53" s="2936"/>
      <c r="AE53" s="2936"/>
      <c r="AF53" s="2936"/>
    </row>
    <row r="54" spans="1:32" s="1807" customFormat="1" ht="0.75" customHeight="1" thickBot="1" x14ac:dyDescent="0.4">
      <c r="A54" s="4397">
        <v>12</v>
      </c>
      <c r="B54" s="4353" t="s">
        <v>130</v>
      </c>
      <c r="C54" s="4353" t="s">
        <v>159</v>
      </c>
      <c r="D54" s="4399">
        <v>1</v>
      </c>
      <c r="E54" s="2938"/>
      <c r="F54" s="1845"/>
      <c r="G54" s="2939"/>
      <c r="H54" s="1845"/>
      <c r="I54" s="1845"/>
      <c r="J54" s="1845"/>
      <c r="K54" s="1845"/>
      <c r="L54" s="1845"/>
      <c r="M54" s="1845"/>
      <c r="N54" s="1845"/>
      <c r="O54" s="1845"/>
      <c r="P54" s="1845"/>
      <c r="Q54" s="1845"/>
      <c r="R54" s="1845"/>
      <c r="S54" s="1845"/>
      <c r="T54" s="1845"/>
      <c r="U54" s="1845"/>
      <c r="V54" s="1845"/>
      <c r="W54" s="1845"/>
      <c r="X54" s="1845"/>
      <c r="Y54" s="2181"/>
      <c r="Z54" s="2181"/>
      <c r="AA54" s="2181"/>
      <c r="AB54" s="2181"/>
      <c r="AC54" s="1842"/>
      <c r="AD54" s="1806"/>
      <c r="AE54" s="1806"/>
      <c r="AF54" s="1806"/>
    </row>
    <row r="55" spans="1:32" s="365" customFormat="1" ht="3" customHeight="1" x14ac:dyDescent="0.45">
      <c r="A55" s="4397"/>
      <c r="B55" s="4353"/>
      <c r="C55" s="4353"/>
      <c r="D55" s="4398"/>
      <c r="E55" s="2940"/>
      <c r="F55" s="1386"/>
      <c r="G55" s="1386"/>
      <c r="H55" s="1386"/>
      <c r="I55" s="1386"/>
      <c r="J55" s="2653"/>
      <c r="K55" s="2941"/>
      <c r="L55" s="1386"/>
      <c r="M55" s="1386"/>
      <c r="N55" s="1386"/>
      <c r="O55" s="1386"/>
      <c r="P55" s="1386"/>
      <c r="Q55" s="1386"/>
      <c r="R55" s="1386"/>
      <c r="S55" s="1386"/>
      <c r="T55" s="1386"/>
      <c r="U55" s="1386"/>
      <c r="V55" s="1386"/>
      <c r="W55" s="1386"/>
      <c r="X55" s="1386"/>
      <c r="Y55" s="1386"/>
      <c r="Z55" s="1386"/>
      <c r="AA55" s="1386"/>
      <c r="AB55" s="1387"/>
      <c r="AC55" s="2942"/>
      <c r="AD55" s="366"/>
      <c r="AE55" s="366"/>
      <c r="AF55" s="366"/>
    </row>
    <row r="56" spans="1:32" s="365" customFormat="1" ht="15.6" customHeight="1" x14ac:dyDescent="0.45">
      <c r="A56" s="4397"/>
      <c r="B56" s="4353"/>
      <c r="C56" s="4353"/>
      <c r="D56" s="4398"/>
      <c r="E56" s="1390" t="s">
        <v>162</v>
      </c>
      <c r="F56" s="2943" t="s">
        <v>5</v>
      </c>
      <c r="G56" s="2943" t="s">
        <v>261</v>
      </c>
      <c r="H56" s="2943" t="s">
        <v>261</v>
      </c>
      <c r="I56" s="2943">
        <v>1</v>
      </c>
      <c r="J56" s="2944">
        <v>7</v>
      </c>
      <c r="K56" s="166">
        <v>5.33</v>
      </c>
      <c r="L56" s="167">
        <v>4</v>
      </c>
      <c r="M56" s="167"/>
      <c r="N56" s="167"/>
      <c r="O56" s="167"/>
      <c r="P56" s="167"/>
      <c r="Q56" s="167"/>
      <c r="R56" s="167"/>
      <c r="S56" s="167"/>
      <c r="T56" s="167"/>
      <c r="U56" s="167">
        <v>1</v>
      </c>
      <c r="V56" s="167"/>
      <c r="W56" s="167"/>
      <c r="X56" s="167"/>
      <c r="Y56" s="167"/>
      <c r="Z56" s="167"/>
      <c r="AA56" s="167"/>
      <c r="AB56" s="1218"/>
      <c r="AC56" s="2942">
        <v>10</v>
      </c>
      <c r="AD56" s="366"/>
      <c r="AE56" s="366"/>
      <c r="AF56" s="366"/>
    </row>
    <row r="57" spans="1:32" s="365" customFormat="1" ht="14.45" customHeight="1" x14ac:dyDescent="0.45">
      <c r="A57" s="4397"/>
      <c r="B57" s="4353"/>
      <c r="C57" s="4353"/>
      <c r="D57" s="4398"/>
      <c r="E57" s="1390" t="s">
        <v>162</v>
      </c>
      <c r="F57" s="2943" t="s">
        <v>5</v>
      </c>
      <c r="G57" s="2943" t="s">
        <v>360</v>
      </c>
      <c r="H57" s="2943" t="s">
        <v>360</v>
      </c>
      <c r="I57" s="2943">
        <v>1</v>
      </c>
      <c r="J57" s="2944">
        <v>6</v>
      </c>
      <c r="K57" s="166">
        <v>5.33</v>
      </c>
      <c r="L57" s="167">
        <v>8</v>
      </c>
      <c r="M57" s="167"/>
      <c r="N57" s="167">
        <v>2</v>
      </c>
      <c r="O57" s="167">
        <v>1</v>
      </c>
      <c r="P57" s="167"/>
      <c r="Q57" s="167"/>
      <c r="R57" s="167"/>
      <c r="S57" s="167"/>
      <c r="T57" s="167"/>
      <c r="U57" s="167">
        <v>1</v>
      </c>
      <c r="V57" s="167"/>
      <c r="W57" s="167"/>
      <c r="X57" s="167"/>
      <c r="Y57" s="167"/>
      <c r="Z57" s="167"/>
      <c r="AA57" s="167"/>
      <c r="AB57" s="1218"/>
      <c r="AC57" s="2942">
        <v>17</v>
      </c>
      <c r="AD57" s="366"/>
      <c r="AE57" s="366"/>
      <c r="AF57" s="366"/>
    </row>
    <row r="58" spans="1:32" s="365" customFormat="1" ht="15" customHeight="1" x14ac:dyDescent="0.45">
      <c r="A58" s="4397"/>
      <c r="B58" s="4353"/>
      <c r="C58" s="4353"/>
      <c r="D58" s="4398"/>
      <c r="E58" s="1390" t="s">
        <v>162</v>
      </c>
      <c r="F58" s="2943" t="s">
        <v>5</v>
      </c>
      <c r="G58" s="2943" t="s">
        <v>235</v>
      </c>
      <c r="H58" s="2943" t="s">
        <v>235</v>
      </c>
      <c r="I58" s="2943">
        <v>1</v>
      </c>
      <c r="J58" s="2944">
        <v>49</v>
      </c>
      <c r="K58" s="166">
        <v>5.32</v>
      </c>
      <c r="L58" s="167">
        <v>24</v>
      </c>
      <c r="M58" s="167"/>
      <c r="N58" s="167"/>
      <c r="O58" s="167"/>
      <c r="P58" s="167"/>
      <c r="Q58" s="167"/>
      <c r="R58" s="167"/>
      <c r="S58" s="167"/>
      <c r="T58" s="167"/>
      <c r="U58" s="167">
        <v>4</v>
      </c>
      <c r="V58" s="167"/>
      <c r="W58" s="167"/>
      <c r="X58" s="167"/>
      <c r="Y58" s="167"/>
      <c r="Z58" s="167"/>
      <c r="AA58" s="167"/>
      <c r="AB58" s="1218"/>
      <c r="AC58" s="2942">
        <v>33</v>
      </c>
      <c r="AD58" s="366"/>
      <c r="AE58" s="366"/>
      <c r="AF58" s="366"/>
    </row>
    <row r="59" spans="1:32" s="365" customFormat="1" ht="18.75" hidden="1" customHeight="1" x14ac:dyDescent="0.45">
      <c r="A59" s="4397"/>
      <c r="B59" s="4353"/>
      <c r="C59" s="4353"/>
      <c r="D59" s="4398"/>
      <c r="E59" s="1330"/>
      <c r="F59" s="1096"/>
      <c r="G59" s="1091"/>
      <c r="H59" s="1091"/>
      <c r="I59" s="1096"/>
      <c r="J59" s="2726"/>
      <c r="K59" s="1252"/>
      <c r="L59" s="1096"/>
      <c r="M59" s="1091"/>
      <c r="N59" s="1091"/>
      <c r="O59" s="1091"/>
      <c r="P59" s="1096"/>
      <c r="Q59" s="1091"/>
      <c r="R59" s="1091"/>
      <c r="S59" s="1096"/>
      <c r="T59" s="1092"/>
      <c r="U59" s="761"/>
      <c r="V59" s="1092"/>
      <c r="W59" s="1814"/>
      <c r="X59" s="1350"/>
      <c r="Y59" s="1350"/>
      <c r="Z59" s="1350"/>
      <c r="AA59" s="1350"/>
      <c r="AB59" s="788"/>
      <c r="AC59" s="2942">
        <f>SUM(K59:AB59)</f>
        <v>0</v>
      </c>
      <c r="AD59" s="366"/>
      <c r="AE59" s="366"/>
      <c r="AF59" s="366"/>
    </row>
    <row r="60" spans="1:32" s="365" customFormat="1" ht="16.5" customHeight="1" x14ac:dyDescent="0.45">
      <c r="A60" s="4397"/>
      <c r="B60" s="4353"/>
      <c r="C60" s="4353"/>
      <c r="D60" s="4398"/>
      <c r="E60" s="1680" t="s">
        <v>369</v>
      </c>
      <c r="F60" s="457" t="s">
        <v>5</v>
      </c>
      <c r="G60" s="171" t="s">
        <v>127</v>
      </c>
      <c r="H60" s="171" t="s">
        <v>127</v>
      </c>
      <c r="I60" s="457"/>
      <c r="J60" s="2726">
        <v>112</v>
      </c>
      <c r="K60" s="1252">
        <v>56</v>
      </c>
      <c r="L60" s="457">
        <v>28</v>
      </c>
      <c r="M60" s="171"/>
      <c r="N60" s="171"/>
      <c r="O60" s="171"/>
      <c r="P60" s="457"/>
      <c r="Q60" s="171"/>
      <c r="R60" s="171"/>
      <c r="S60" s="457"/>
      <c r="T60" s="146"/>
      <c r="U60" s="145">
        <v>3</v>
      </c>
      <c r="V60" s="146"/>
      <c r="W60" s="1814"/>
      <c r="X60" s="167"/>
      <c r="Y60" s="167"/>
      <c r="Z60" s="167"/>
      <c r="AA60" s="167"/>
      <c r="AB60" s="1218"/>
      <c r="AC60" s="2942">
        <f>SUM(K60:AB60)</f>
        <v>87</v>
      </c>
      <c r="AD60" s="366"/>
      <c r="AE60" s="366"/>
      <c r="AF60" s="366"/>
    </row>
    <row r="61" spans="1:32" s="365" customFormat="1" ht="13.9" customHeight="1" x14ac:dyDescent="0.4">
      <c r="A61" s="4397"/>
      <c r="B61" s="4353"/>
      <c r="C61" s="4353"/>
      <c r="D61" s="4398"/>
      <c r="E61" s="1831" t="s">
        <v>374</v>
      </c>
      <c r="F61" s="1832" t="s">
        <v>5</v>
      </c>
      <c r="G61" s="1833" t="s">
        <v>70</v>
      </c>
      <c r="H61" s="2748" t="s">
        <v>409</v>
      </c>
      <c r="I61" s="1832">
        <v>2</v>
      </c>
      <c r="J61" s="1834">
        <v>30</v>
      </c>
      <c r="K61" s="1835"/>
      <c r="L61" s="1836"/>
      <c r="M61" s="1832"/>
      <c r="N61" s="1837"/>
      <c r="O61" s="1837"/>
      <c r="P61" s="1832"/>
      <c r="Q61" s="1832"/>
      <c r="R61" s="1832"/>
      <c r="S61" s="1832"/>
      <c r="T61" s="1832">
        <v>80</v>
      </c>
      <c r="U61" s="1832"/>
      <c r="V61" s="1837"/>
      <c r="W61" s="1832"/>
      <c r="X61" s="1832"/>
      <c r="Y61" s="1832"/>
      <c r="Z61" s="1832"/>
      <c r="AA61" s="1832"/>
      <c r="AB61" s="1838"/>
      <c r="AC61" s="1839">
        <f t="shared" ref="AC61:AC83" si="5">SUM(K61:AB61)</f>
        <v>80</v>
      </c>
      <c r="AD61" s="366"/>
      <c r="AE61" s="366"/>
      <c r="AF61" s="366"/>
    </row>
    <row r="62" spans="1:32" s="365" customFormat="1" ht="18.75" customHeight="1" x14ac:dyDescent="0.35">
      <c r="A62" s="4397"/>
      <c r="B62" s="4353"/>
      <c r="C62" s="4353"/>
      <c r="D62" s="4398"/>
      <c r="E62" s="1680" t="s">
        <v>103</v>
      </c>
      <c r="F62" s="76" t="s">
        <v>5</v>
      </c>
      <c r="G62" s="76" t="s">
        <v>110</v>
      </c>
      <c r="H62" s="76" t="s">
        <v>70</v>
      </c>
      <c r="I62" s="76" t="s">
        <v>65</v>
      </c>
      <c r="J62" s="158">
        <v>3</v>
      </c>
      <c r="K62" s="1681"/>
      <c r="L62" s="173"/>
      <c r="M62" s="111"/>
      <c r="N62" s="110"/>
      <c r="O62" s="110"/>
      <c r="P62" s="111"/>
      <c r="Q62" s="111">
        <v>9</v>
      </c>
      <c r="R62" s="111"/>
      <c r="S62" s="111"/>
      <c r="T62" s="1832"/>
      <c r="U62" s="1832"/>
      <c r="V62" s="1837"/>
      <c r="W62" s="1832"/>
      <c r="X62" s="1832"/>
      <c r="Y62" s="1832"/>
      <c r="Z62" s="1832"/>
      <c r="AA62" s="1832"/>
      <c r="AB62" s="1838"/>
      <c r="AC62" s="1839">
        <f t="shared" si="5"/>
        <v>9</v>
      </c>
      <c r="AD62" s="366"/>
      <c r="AE62" s="366"/>
      <c r="AF62" s="366"/>
    </row>
    <row r="63" spans="1:32" s="365" customFormat="1" ht="12" customHeight="1" x14ac:dyDescent="0.35">
      <c r="A63" s="4397"/>
      <c r="B63" s="4353"/>
      <c r="C63" s="4353"/>
      <c r="D63" s="4398"/>
      <c r="E63" s="1285" t="s">
        <v>115</v>
      </c>
      <c r="F63" s="76" t="s">
        <v>5</v>
      </c>
      <c r="G63" s="76" t="s">
        <v>110</v>
      </c>
      <c r="H63" s="76" t="s">
        <v>70</v>
      </c>
      <c r="I63" s="76" t="s">
        <v>65</v>
      </c>
      <c r="J63" s="158">
        <v>3</v>
      </c>
      <c r="K63" s="1684"/>
      <c r="L63" s="911"/>
      <c r="M63" s="146"/>
      <c r="N63" s="146"/>
      <c r="O63" s="146"/>
      <c r="P63" s="145"/>
      <c r="Q63" s="146"/>
      <c r="R63" s="146"/>
      <c r="S63" s="146">
        <v>6</v>
      </c>
      <c r="T63" s="1832"/>
      <c r="U63" s="1832"/>
      <c r="V63" s="1837"/>
      <c r="W63" s="1832"/>
      <c r="X63" s="1832"/>
      <c r="Y63" s="1832"/>
      <c r="Z63" s="1832"/>
      <c r="AA63" s="1832"/>
      <c r="AB63" s="1838"/>
      <c r="AC63" s="1839">
        <f t="shared" si="5"/>
        <v>6</v>
      </c>
      <c r="AD63" s="366"/>
      <c r="AE63" s="366"/>
      <c r="AF63" s="366"/>
    </row>
    <row r="64" spans="1:32" s="365" customFormat="1" ht="18.75" hidden="1" customHeight="1" x14ac:dyDescent="0.35">
      <c r="A64" s="4397"/>
      <c r="B64" s="4353"/>
      <c r="C64" s="4353"/>
      <c r="D64" s="4398"/>
      <c r="E64" s="1285"/>
      <c r="F64" s="76"/>
      <c r="G64" s="76"/>
      <c r="H64" s="76"/>
      <c r="I64" s="76"/>
      <c r="J64" s="1840"/>
      <c r="K64" s="1684"/>
      <c r="L64" s="911"/>
      <c r="M64" s="146"/>
      <c r="N64" s="146"/>
      <c r="O64" s="146"/>
      <c r="P64" s="145"/>
      <c r="Q64" s="146"/>
      <c r="R64" s="146"/>
      <c r="S64" s="146"/>
      <c r="T64" s="1832"/>
      <c r="U64" s="1832"/>
      <c r="V64" s="1837"/>
      <c r="W64" s="1836"/>
      <c r="X64" s="1832"/>
      <c r="Y64" s="1832"/>
      <c r="Z64" s="1832"/>
      <c r="AA64" s="1832"/>
      <c r="AB64" s="1838"/>
      <c r="AC64" s="1839">
        <f t="shared" si="5"/>
        <v>0</v>
      </c>
      <c r="AD64" s="366"/>
      <c r="AE64" s="366"/>
      <c r="AF64" s="366"/>
    </row>
    <row r="65" spans="1:32" s="365" customFormat="1" ht="18.75" hidden="1" customHeight="1" x14ac:dyDescent="0.35">
      <c r="A65" s="4397"/>
      <c r="B65" s="4353"/>
      <c r="C65" s="4353"/>
      <c r="D65" s="4398"/>
      <c r="E65" s="1285"/>
      <c r="F65" s="76"/>
      <c r="G65" s="76"/>
      <c r="H65" s="76"/>
      <c r="I65" s="76"/>
      <c r="J65" s="158"/>
      <c r="K65" s="1684"/>
      <c r="L65" s="911"/>
      <c r="M65" s="146"/>
      <c r="N65" s="146"/>
      <c r="O65" s="146"/>
      <c r="P65" s="145"/>
      <c r="Q65" s="146"/>
      <c r="R65" s="146"/>
      <c r="S65" s="146"/>
      <c r="T65" s="1832"/>
      <c r="U65" s="1832"/>
      <c r="V65" s="1837"/>
      <c r="W65" s="1832"/>
      <c r="X65" s="1832"/>
      <c r="Y65" s="1832"/>
      <c r="Z65" s="1832"/>
      <c r="AA65" s="1832"/>
      <c r="AB65" s="1838"/>
      <c r="AC65" s="1839">
        <f t="shared" si="5"/>
        <v>0</v>
      </c>
      <c r="AD65" s="366"/>
      <c r="AE65" s="366"/>
      <c r="AF65" s="366"/>
    </row>
    <row r="66" spans="1:32" s="365" customFormat="1" ht="18.75" customHeight="1" x14ac:dyDescent="0.35">
      <c r="A66" s="4397"/>
      <c r="B66" s="4353"/>
      <c r="C66" s="4353"/>
      <c r="D66" s="4398"/>
      <c r="E66" s="1285" t="s">
        <v>81</v>
      </c>
      <c r="F66" s="76" t="s">
        <v>5</v>
      </c>
      <c r="G66" s="76" t="s">
        <v>110</v>
      </c>
      <c r="H66" s="76" t="s">
        <v>70</v>
      </c>
      <c r="I66" s="76" t="s">
        <v>73</v>
      </c>
      <c r="J66" s="158">
        <v>3</v>
      </c>
      <c r="K66" s="1684"/>
      <c r="L66" s="911"/>
      <c r="M66" s="146"/>
      <c r="N66" s="146"/>
      <c r="O66" s="146"/>
      <c r="P66" s="145"/>
      <c r="Q66" s="146"/>
      <c r="R66" s="146"/>
      <c r="S66" s="146"/>
      <c r="T66" s="1832"/>
      <c r="U66" s="1832"/>
      <c r="V66" s="1837"/>
      <c r="W66" s="1832">
        <v>9</v>
      </c>
      <c r="X66" s="1832"/>
      <c r="Y66" s="1832"/>
      <c r="Z66" s="1832"/>
      <c r="AA66" s="1832"/>
      <c r="AB66" s="1838"/>
      <c r="AC66" s="1839">
        <f t="shared" si="5"/>
        <v>9</v>
      </c>
      <c r="AD66" s="366"/>
      <c r="AE66" s="366"/>
      <c r="AF66" s="366"/>
    </row>
    <row r="67" spans="1:32" s="334" customFormat="1" ht="15.75" customHeight="1" thickBot="1" x14ac:dyDescent="0.45">
      <c r="A67" s="4397"/>
      <c r="B67" s="4353"/>
      <c r="C67" s="4353"/>
      <c r="D67" s="4398"/>
      <c r="E67" s="918" t="s">
        <v>158</v>
      </c>
      <c r="F67" s="1832" t="s">
        <v>5</v>
      </c>
      <c r="G67" s="2745" t="s">
        <v>110</v>
      </c>
      <c r="H67" s="1832" t="s">
        <v>70</v>
      </c>
      <c r="I67" s="1832">
        <v>4</v>
      </c>
      <c r="J67" s="1834">
        <v>19</v>
      </c>
      <c r="K67" s="1835">
        <v>16</v>
      </c>
      <c r="L67" s="1832">
        <v>16</v>
      </c>
      <c r="M67" s="1832"/>
      <c r="N67" s="1832">
        <v>5</v>
      </c>
      <c r="O67" s="1832">
        <v>2</v>
      </c>
      <c r="P67" s="1832"/>
      <c r="Q67" s="1832"/>
      <c r="R67" s="1832"/>
      <c r="S67" s="1832"/>
      <c r="T67" s="1832"/>
      <c r="U67" s="1832">
        <v>1</v>
      </c>
      <c r="V67" s="1832"/>
      <c r="W67" s="1841"/>
      <c r="X67" s="2746"/>
      <c r="Y67" s="1842"/>
      <c r="Z67" s="1842"/>
      <c r="AA67" s="1842"/>
      <c r="AB67" s="1843"/>
      <c r="AC67" s="1839">
        <f t="shared" si="5"/>
        <v>40</v>
      </c>
    </row>
    <row r="68" spans="1:32" s="334" customFormat="1" ht="15.75" hidden="1" customHeight="1" x14ac:dyDescent="0.45">
      <c r="A68" s="4397"/>
      <c r="B68" s="4353"/>
      <c r="C68" s="4353"/>
      <c r="D68" s="4398"/>
      <c r="E68" s="1844"/>
      <c r="F68" s="1845"/>
      <c r="G68" s="1846"/>
      <c r="H68" s="1845"/>
      <c r="I68" s="1845"/>
      <c r="J68" s="1847"/>
      <c r="K68" s="1835"/>
      <c r="L68" s="1832"/>
      <c r="M68" s="1832"/>
      <c r="N68" s="1832"/>
      <c r="O68" s="1832"/>
      <c r="P68" s="1832"/>
      <c r="Q68" s="1832"/>
      <c r="R68" s="1832"/>
      <c r="S68" s="1832"/>
      <c r="T68" s="1832"/>
      <c r="U68" s="1832"/>
      <c r="V68" s="1832"/>
      <c r="W68" s="1841"/>
      <c r="X68" s="1832"/>
      <c r="Y68" s="1842"/>
      <c r="Z68" s="1842"/>
      <c r="AA68" s="1842"/>
      <c r="AB68" s="1843"/>
      <c r="AC68" s="1848"/>
    </row>
    <row r="69" spans="1:32" s="334" customFormat="1" ht="18" hidden="1" customHeight="1" thickBot="1" x14ac:dyDescent="0.45">
      <c r="A69" s="4397"/>
      <c r="B69" s="4353"/>
      <c r="C69" s="4353"/>
      <c r="D69" s="4398"/>
      <c r="E69" s="1849"/>
      <c r="F69" s="1850"/>
      <c r="G69" s="1851"/>
      <c r="H69" s="1850"/>
      <c r="I69" s="1851"/>
      <c r="J69" s="1852"/>
      <c r="K69" s="1853"/>
      <c r="L69" s="181"/>
      <c r="M69" s="181"/>
      <c r="N69" s="181"/>
      <c r="O69" s="181"/>
      <c r="P69" s="181"/>
      <c r="Q69" s="181"/>
      <c r="R69" s="181"/>
      <c r="S69" s="181"/>
      <c r="T69" s="181"/>
      <c r="U69" s="976"/>
      <c r="V69" s="1854"/>
      <c r="W69" s="1854"/>
      <c r="X69" s="1855"/>
      <c r="Y69" s="1856"/>
      <c r="Z69" s="1856"/>
      <c r="AA69" s="1856"/>
      <c r="AB69" s="1857"/>
      <c r="AC69" s="1848">
        <f t="shared" si="5"/>
        <v>0</v>
      </c>
    </row>
    <row r="70" spans="1:32" s="366" customFormat="1" ht="13.15" customHeight="1" thickBot="1" x14ac:dyDescent="0.4">
      <c r="A70" s="4397"/>
      <c r="B70" s="4353"/>
      <c r="C70" s="4353"/>
      <c r="D70" s="4398"/>
      <c r="E70" s="3019" t="s">
        <v>38</v>
      </c>
      <c r="F70" s="3020"/>
      <c r="G70" s="3021"/>
      <c r="H70" s="3022"/>
      <c r="I70" s="3022"/>
      <c r="J70" s="3023"/>
      <c r="K70" s="3024">
        <f t="shared" ref="K70:AB70" si="6">SUM(K55:K69)</f>
        <v>87.98</v>
      </c>
      <c r="L70" s="3024">
        <f t="shared" si="6"/>
        <v>80</v>
      </c>
      <c r="M70" s="3024">
        <f t="shared" si="6"/>
        <v>0</v>
      </c>
      <c r="N70" s="3024">
        <f t="shared" si="6"/>
        <v>7</v>
      </c>
      <c r="O70" s="3024">
        <f t="shared" si="6"/>
        <v>3</v>
      </c>
      <c r="P70" s="3024">
        <f t="shared" si="6"/>
        <v>0</v>
      </c>
      <c r="Q70" s="3024">
        <f t="shared" si="6"/>
        <v>9</v>
      </c>
      <c r="R70" s="3024">
        <f t="shared" si="6"/>
        <v>0</v>
      </c>
      <c r="S70" s="3024">
        <f t="shared" si="6"/>
        <v>6</v>
      </c>
      <c r="T70" s="3024">
        <f t="shared" si="6"/>
        <v>80</v>
      </c>
      <c r="U70" s="3024">
        <f t="shared" si="6"/>
        <v>10</v>
      </c>
      <c r="V70" s="3024">
        <f t="shared" si="6"/>
        <v>0</v>
      </c>
      <c r="W70" s="3024">
        <f t="shared" si="6"/>
        <v>9</v>
      </c>
      <c r="X70" s="3024">
        <f t="shared" si="6"/>
        <v>0</v>
      </c>
      <c r="Y70" s="3024">
        <f t="shared" si="6"/>
        <v>0</v>
      </c>
      <c r="Z70" s="3024">
        <f t="shared" si="6"/>
        <v>0</v>
      </c>
      <c r="AA70" s="3024">
        <f t="shared" si="6"/>
        <v>0</v>
      </c>
      <c r="AB70" s="3025">
        <f t="shared" si="6"/>
        <v>0</v>
      </c>
      <c r="AC70" s="3026">
        <f t="shared" si="5"/>
        <v>291.98</v>
      </c>
    </row>
    <row r="71" spans="1:32" s="365" customFormat="1" ht="17.25" hidden="1" customHeight="1" thickBot="1" x14ac:dyDescent="0.45">
      <c r="A71" s="4397"/>
      <c r="B71" s="4353"/>
      <c r="C71" s="4353"/>
      <c r="D71" s="4398"/>
      <c r="E71" s="1865"/>
      <c r="F71" s="1866"/>
      <c r="G71" s="1792"/>
      <c r="H71" s="1793"/>
      <c r="I71" s="1746"/>
      <c r="J71" s="1795"/>
      <c r="K71" s="1867"/>
      <c r="L71" s="1746"/>
      <c r="M71" s="1746"/>
      <c r="N71" s="1746"/>
      <c r="O71" s="1746"/>
      <c r="P71" s="1868"/>
      <c r="Q71" s="1746"/>
      <c r="R71" s="1746"/>
      <c r="S71" s="1746"/>
      <c r="T71" s="1746"/>
      <c r="U71" s="1868"/>
      <c r="V71" s="1738"/>
      <c r="W71" s="1738"/>
      <c r="X71" s="1793"/>
      <c r="Y71" s="1608"/>
      <c r="Z71" s="1608"/>
      <c r="AA71" s="1608"/>
      <c r="AB71" s="817"/>
      <c r="AC71" s="1869">
        <f t="shared" si="5"/>
        <v>0</v>
      </c>
      <c r="AD71" s="366"/>
      <c r="AE71" s="366"/>
      <c r="AF71" s="366"/>
    </row>
    <row r="72" spans="1:32" s="365" customFormat="1" ht="18.75" hidden="1" customHeight="1" thickBot="1" x14ac:dyDescent="0.45">
      <c r="A72" s="4397"/>
      <c r="B72" s="4353"/>
      <c r="C72" s="4353"/>
      <c r="D72" s="4398"/>
      <c r="E72" s="1390"/>
      <c r="F72" s="1870"/>
      <c r="G72" s="405"/>
      <c r="H72" s="953"/>
      <c r="I72" s="404"/>
      <c r="J72" s="470"/>
      <c r="K72" s="754"/>
      <c r="L72" s="457"/>
      <c r="M72" s="457"/>
      <c r="N72" s="457"/>
      <c r="O72" s="457"/>
      <c r="P72" s="457"/>
      <c r="Q72" s="457"/>
      <c r="R72" s="457"/>
      <c r="S72" s="457"/>
      <c r="T72" s="457"/>
      <c r="U72" s="457"/>
      <c r="V72" s="457"/>
      <c r="W72" s="476"/>
      <c r="X72" s="476"/>
      <c r="Y72" s="476"/>
      <c r="Z72" s="476"/>
      <c r="AA72" s="476"/>
      <c r="AB72" s="1253"/>
      <c r="AC72" s="1389">
        <f t="shared" si="5"/>
        <v>0</v>
      </c>
      <c r="AD72" s="366"/>
      <c r="AE72" s="366"/>
      <c r="AF72" s="366"/>
    </row>
    <row r="73" spans="1:32" s="365" customFormat="1" ht="24.6" customHeight="1" thickBot="1" x14ac:dyDescent="0.4">
      <c r="A73" s="4397"/>
      <c r="B73" s="4353"/>
      <c r="C73" s="4353"/>
      <c r="D73" s="4398"/>
      <c r="E73" s="3369" t="s">
        <v>164</v>
      </c>
      <c r="F73" s="1870" t="s">
        <v>73</v>
      </c>
      <c r="G73" s="1725" t="s">
        <v>110</v>
      </c>
      <c r="H73" s="953" t="s">
        <v>70</v>
      </c>
      <c r="I73" s="457">
        <v>3</v>
      </c>
      <c r="J73" s="1727">
        <v>61</v>
      </c>
      <c r="K73" s="754">
        <v>4</v>
      </c>
      <c r="L73" s="457">
        <v>4</v>
      </c>
      <c r="M73" s="457"/>
      <c r="N73" s="457"/>
      <c r="O73" s="457"/>
      <c r="P73" s="457"/>
      <c r="Q73" s="457"/>
      <c r="R73" s="457"/>
      <c r="S73" s="457"/>
      <c r="T73" s="457"/>
      <c r="U73" s="457">
        <v>3</v>
      </c>
      <c r="V73" s="457"/>
      <c r="W73" s="476"/>
      <c r="X73" s="476"/>
      <c r="Y73" s="476"/>
      <c r="Z73" s="476"/>
      <c r="AA73" s="476"/>
      <c r="AB73" s="1253"/>
      <c r="AC73" s="1389">
        <f t="shared" si="5"/>
        <v>11</v>
      </c>
      <c r="AD73" s="366"/>
      <c r="AE73" s="366"/>
      <c r="AF73" s="366"/>
    </row>
    <row r="74" spans="1:32" s="365" customFormat="1" ht="18.75" customHeight="1" thickBot="1" x14ac:dyDescent="0.4">
      <c r="A74" s="4397"/>
      <c r="B74" s="4353"/>
      <c r="C74" s="4353"/>
      <c r="D74" s="4398"/>
      <c r="E74" s="2945" t="s">
        <v>103</v>
      </c>
      <c r="F74" s="2946" t="s">
        <v>6</v>
      </c>
      <c r="G74" s="2947" t="s">
        <v>110</v>
      </c>
      <c r="H74" s="1832" t="s">
        <v>151</v>
      </c>
      <c r="I74" s="751" t="s">
        <v>65</v>
      </c>
      <c r="J74" s="677" t="s">
        <v>37</v>
      </c>
      <c r="K74" s="754"/>
      <c r="L74" s="457"/>
      <c r="M74" s="457"/>
      <c r="N74" s="457"/>
      <c r="O74" s="457"/>
      <c r="P74" s="457"/>
      <c r="Q74" s="457">
        <v>6</v>
      </c>
      <c r="R74" s="457"/>
      <c r="S74" s="457"/>
      <c r="T74" s="457"/>
      <c r="U74" s="457"/>
      <c r="V74" s="457"/>
      <c r="W74" s="476"/>
      <c r="X74" s="476"/>
      <c r="Y74" s="476"/>
      <c r="Z74" s="476"/>
      <c r="AA74" s="476"/>
      <c r="AB74" s="1253"/>
      <c r="AC74" s="1389">
        <f t="shared" si="5"/>
        <v>6</v>
      </c>
      <c r="AD74" s="366"/>
      <c r="AE74" s="366"/>
      <c r="AF74" s="366"/>
    </row>
    <row r="75" spans="1:32" s="365" customFormat="1" ht="10.9" customHeight="1" thickBot="1" x14ac:dyDescent="0.45">
      <c r="A75" s="4397"/>
      <c r="B75" s="4353"/>
      <c r="C75" s="4353"/>
      <c r="D75" s="4398"/>
      <c r="E75" s="2948" t="s">
        <v>115</v>
      </c>
      <c r="F75" s="1031" t="s">
        <v>6</v>
      </c>
      <c r="G75" s="3363" t="s">
        <v>110</v>
      </c>
      <c r="H75" s="3364" t="s">
        <v>151</v>
      </c>
      <c r="I75" s="758" t="s">
        <v>65</v>
      </c>
      <c r="J75" s="786" t="s">
        <v>37</v>
      </c>
      <c r="K75" s="754"/>
      <c r="L75" s="457"/>
      <c r="M75" s="457"/>
      <c r="N75" s="457"/>
      <c r="O75" s="457"/>
      <c r="P75" s="457"/>
      <c r="Q75" s="457"/>
      <c r="R75" s="457"/>
      <c r="S75" s="457">
        <v>4</v>
      </c>
      <c r="T75" s="457"/>
      <c r="U75" s="457"/>
      <c r="V75" s="457"/>
      <c r="W75" s="476"/>
      <c r="X75" s="476"/>
      <c r="Y75" s="476"/>
      <c r="Z75" s="476"/>
      <c r="AA75" s="476"/>
      <c r="AB75" s="1253"/>
      <c r="AC75" s="1389">
        <f t="shared" si="5"/>
        <v>4</v>
      </c>
      <c r="AD75" s="366"/>
      <c r="AE75" s="366"/>
      <c r="AF75" s="366"/>
    </row>
    <row r="76" spans="1:32" s="365" customFormat="1" ht="18.75" customHeight="1" x14ac:dyDescent="0.35">
      <c r="A76" s="4397"/>
      <c r="B76" s="4353"/>
      <c r="C76" s="4353"/>
      <c r="D76" s="4398"/>
      <c r="E76" s="1285" t="s">
        <v>81</v>
      </c>
      <c r="F76" s="758" t="s">
        <v>6</v>
      </c>
      <c r="G76" s="758" t="s">
        <v>110</v>
      </c>
      <c r="H76" s="758" t="s">
        <v>70</v>
      </c>
      <c r="I76" s="758" t="s">
        <v>37</v>
      </c>
      <c r="J76" s="1897">
        <v>3</v>
      </c>
      <c r="K76" s="1252"/>
      <c r="L76" s="457"/>
      <c r="M76" s="457"/>
      <c r="N76" s="457"/>
      <c r="O76" s="457"/>
      <c r="P76" s="457"/>
      <c r="Q76" s="457"/>
      <c r="R76" s="457"/>
      <c r="S76" s="457"/>
      <c r="T76" s="457"/>
      <c r="U76" s="457"/>
      <c r="V76" s="457"/>
      <c r="W76" s="476">
        <v>9</v>
      </c>
      <c r="X76" s="476"/>
      <c r="Y76" s="476"/>
      <c r="Z76" s="476"/>
      <c r="AA76" s="476"/>
      <c r="AB76" s="1253"/>
      <c r="AC76" s="1389">
        <f t="shared" si="5"/>
        <v>9</v>
      </c>
      <c r="AD76" s="366"/>
      <c r="AE76" s="366"/>
      <c r="AF76" s="366"/>
    </row>
    <row r="77" spans="1:32" s="365" customFormat="1" ht="14.25" customHeight="1" thickBot="1" x14ac:dyDescent="0.4">
      <c r="A77" s="4397"/>
      <c r="B77" s="4353"/>
      <c r="C77" s="4353"/>
      <c r="D77" s="4398"/>
      <c r="E77" s="1285" t="s">
        <v>81</v>
      </c>
      <c r="F77" s="758" t="s">
        <v>6</v>
      </c>
      <c r="G77" s="758" t="s">
        <v>110</v>
      </c>
      <c r="H77" s="758" t="s">
        <v>70</v>
      </c>
      <c r="I77" s="758" t="s">
        <v>73</v>
      </c>
      <c r="J77" s="1897">
        <v>5</v>
      </c>
      <c r="K77" s="1252"/>
      <c r="L77" s="457"/>
      <c r="M77" s="457"/>
      <c r="N77" s="457"/>
      <c r="O77" s="457"/>
      <c r="P77" s="457"/>
      <c r="Q77" s="457"/>
      <c r="R77" s="457"/>
      <c r="S77" s="457"/>
      <c r="T77" s="457"/>
      <c r="U77" s="457"/>
      <c r="V77" s="457"/>
      <c r="W77" s="457">
        <v>15</v>
      </c>
      <c r="X77" s="314"/>
      <c r="Y77" s="314"/>
      <c r="Z77" s="314"/>
      <c r="AA77" s="314"/>
      <c r="AB77" s="2504"/>
      <c r="AC77" s="2952">
        <f t="shared" si="5"/>
        <v>15</v>
      </c>
      <c r="AD77" s="366"/>
      <c r="AE77" s="366"/>
      <c r="AF77" s="366"/>
    </row>
    <row r="78" spans="1:32" s="385" customFormat="1" ht="15.4" hidden="1" thickBot="1" x14ac:dyDescent="0.45">
      <c r="A78" s="4397"/>
      <c r="B78" s="4353"/>
      <c r="C78" s="4353"/>
      <c r="D78" s="4398"/>
      <c r="E78" s="2953"/>
      <c r="F78" s="3365"/>
      <c r="G78" s="766"/>
      <c r="H78" s="766"/>
      <c r="I78" s="766"/>
      <c r="J78" s="1228"/>
      <c r="K78" s="2956"/>
      <c r="L78" s="1666"/>
      <c r="M78" s="1666"/>
      <c r="N78" s="1666"/>
      <c r="O78" s="1666"/>
      <c r="P78" s="1666"/>
      <c r="Q78" s="1666"/>
      <c r="R78" s="1666"/>
      <c r="S78" s="1666"/>
      <c r="T78" s="1666"/>
      <c r="U78" s="1666"/>
      <c r="V78" s="1666"/>
      <c r="W78" s="475"/>
      <c r="X78" s="1855"/>
      <c r="Y78" s="1856"/>
      <c r="Z78" s="1856"/>
      <c r="AA78" s="1856"/>
      <c r="AB78" s="1857"/>
      <c r="AC78" s="2952">
        <f t="shared" si="5"/>
        <v>0</v>
      </c>
    </row>
    <row r="79" spans="1:32" s="385" customFormat="1" ht="15" hidden="1" x14ac:dyDescent="0.4">
      <c r="A79" s="4397"/>
      <c r="B79" s="4353"/>
      <c r="C79" s="4353"/>
      <c r="D79" s="4398"/>
      <c r="E79" s="2236"/>
      <c r="F79" s="1242"/>
      <c r="G79" s="1243"/>
      <c r="H79" s="1234"/>
      <c r="I79" s="1234"/>
      <c r="J79" s="1363"/>
      <c r="K79" s="2961"/>
      <c r="L79" s="2959"/>
      <c r="M79" s="2959"/>
      <c r="N79" s="2959"/>
      <c r="O79" s="2959"/>
      <c r="P79" s="2962"/>
      <c r="Q79" s="2959"/>
      <c r="R79" s="2959"/>
      <c r="S79" s="2959"/>
      <c r="T79" s="2959"/>
      <c r="U79" s="2959"/>
      <c r="V79" s="2959"/>
      <c r="W79" s="2959"/>
      <c r="X79" s="2963"/>
      <c r="Y79" s="2964"/>
      <c r="Z79" s="2964"/>
      <c r="AA79" s="2964"/>
      <c r="AB79" s="2965"/>
      <c r="AC79" s="2966"/>
    </row>
    <row r="80" spans="1:32" s="385" customFormat="1" ht="19.5" hidden="1" customHeight="1" thickBot="1" x14ac:dyDescent="0.45">
      <c r="A80" s="4397"/>
      <c r="B80" s="4353"/>
      <c r="C80" s="4353"/>
      <c r="D80" s="4398"/>
      <c r="E80" s="515"/>
      <c r="F80" s="1338"/>
      <c r="G80" s="3366"/>
      <c r="H80" s="1340"/>
      <c r="I80" s="1340"/>
      <c r="J80" s="1341"/>
      <c r="K80" s="1977"/>
      <c r="L80" s="1845"/>
      <c r="M80" s="1845"/>
      <c r="N80" s="2967"/>
      <c r="O80" s="2967"/>
      <c r="P80" s="1845"/>
      <c r="Q80" s="1845"/>
      <c r="R80" s="1845"/>
      <c r="S80" s="1845"/>
      <c r="T80" s="1845"/>
      <c r="U80" s="2967"/>
      <c r="V80" s="1845"/>
      <c r="W80" s="1845"/>
      <c r="X80" s="2179"/>
      <c r="Y80" s="2181"/>
      <c r="Z80" s="2181"/>
      <c r="AA80" s="2181"/>
      <c r="AB80" s="2968"/>
      <c r="AC80" s="2966"/>
    </row>
    <row r="81" spans="1:32" s="366" customFormat="1" ht="14.45" customHeight="1" thickBot="1" x14ac:dyDescent="0.4">
      <c r="A81" s="4397"/>
      <c r="B81" s="4353"/>
      <c r="C81" s="4353"/>
      <c r="D81" s="4398"/>
      <c r="E81" s="1697" t="s">
        <v>150</v>
      </c>
      <c r="F81" s="3020"/>
      <c r="G81" s="3021"/>
      <c r="H81" s="3367"/>
      <c r="I81" s="3367"/>
      <c r="J81" s="3368"/>
      <c r="K81" s="2973">
        <f t="shared" ref="K81:AB81" si="7">SUM(K71:K80)</f>
        <v>4</v>
      </c>
      <c r="L81" s="2973">
        <f t="shared" si="7"/>
        <v>4</v>
      </c>
      <c r="M81" s="2973">
        <f t="shared" si="7"/>
        <v>0</v>
      </c>
      <c r="N81" s="2973">
        <f t="shared" si="7"/>
        <v>0</v>
      </c>
      <c r="O81" s="2973">
        <f t="shared" si="7"/>
        <v>0</v>
      </c>
      <c r="P81" s="2973">
        <f t="shared" si="7"/>
        <v>0</v>
      </c>
      <c r="Q81" s="2973">
        <f t="shared" si="7"/>
        <v>6</v>
      </c>
      <c r="R81" s="2973">
        <f t="shared" si="7"/>
        <v>0</v>
      </c>
      <c r="S81" s="2973">
        <f t="shared" si="7"/>
        <v>4</v>
      </c>
      <c r="T81" s="2973">
        <f t="shared" si="7"/>
        <v>0</v>
      </c>
      <c r="U81" s="2973">
        <f t="shared" si="7"/>
        <v>3</v>
      </c>
      <c r="V81" s="2973">
        <f t="shared" si="7"/>
        <v>0</v>
      </c>
      <c r="W81" s="2973">
        <f t="shared" si="7"/>
        <v>24</v>
      </c>
      <c r="X81" s="2973">
        <f t="shared" si="7"/>
        <v>0</v>
      </c>
      <c r="Y81" s="2973">
        <f t="shared" si="7"/>
        <v>0</v>
      </c>
      <c r="Z81" s="2973">
        <f t="shared" si="7"/>
        <v>0</v>
      </c>
      <c r="AA81" s="2973">
        <f t="shared" si="7"/>
        <v>0</v>
      </c>
      <c r="AB81" s="2974">
        <f t="shared" si="7"/>
        <v>0</v>
      </c>
      <c r="AC81" s="2966">
        <f t="shared" si="5"/>
        <v>45</v>
      </c>
    </row>
    <row r="82" spans="1:32" s="366" customFormat="1" ht="14.45" customHeight="1" x14ac:dyDescent="0.35">
      <c r="A82" s="4397"/>
      <c r="B82" s="4353"/>
      <c r="C82" s="4353"/>
      <c r="D82" s="4398"/>
      <c r="E82" s="2975" t="s">
        <v>39</v>
      </c>
      <c r="F82" s="2976"/>
      <c r="G82" s="2977"/>
      <c r="H82" s="2978"/>
      <c r="I82" s="2978"/>
      <c r="J82" s="2979"/>
      <c r="K82" s="2980">
        <f>K70+K81</f>
        <v>91.98</v>
      </c>
      <c r="L82" s="2980">
        <f t="shared" ref="L82:AB82" si="8">L70+L81</f>
        <v>84</v>
      </c>
      <c r="M82" s="2980">
        <f t="shared" si="8"/>
        <v>0</v>
      </c>
      <c r="N82" s="2980">
        <f t="shared" si="8"/>
        <v>7</v>
      </c>
      <c r="O82" s="2980">
        <f t="shared" si="8"/>
        <v>3</v>
      </c>
      <c r="P82" s="2980">
        <f t="shared" si="8"/>
        <v>0</v>
      </c>
      <c r="Q82" s="2980">
        <f t="shared" si="8"/>
        <v>15</v>
      </c>
      <c r="R82" s="2980">
        <f t="shared" si="8"/>
        <v>0</v>
      </c>
      <c r="S82" s="2980">
        <f t="shared" si="8"/>
        <v>10</v>
      </c>
      <c r="T82" s="2980">
        <f t="shared" si="8"/>
        <v>80</v>
      </c>
      <c r="U82" s="2980">
        <f t="shared" si="8"/>
        <v>13</v>
      </c>
      <c r="V82" s="2980">
        <f t="shared" si="8"/>
        <v>0</v>
      </c>
      <c r="W82" s="2980">
        <f t="shared" si="8"/>
        <v>33</v>
      </c>
      <c r="X82" s="2980">
        <f t="shared" si="8"/>
        <v>0</v>
      </c>
      <c r="Y82" s="2980">
        <f t="shared" si="8"/>
        <v>0</v>
      </c>
      <c r="Z82" s="2980">
        <f t="shared" si="8"/>
        <v>0</v>
      </c>
      <c r="AA82" s="2980">
        <f t="shared" si="8"/>
        <v>0</v>
      </c>
      <c r="AB82" s="2980">
        <f t="shared" si="8"/>
        <v>0</v>
      </c>
      <c r="AC82" s="2981">
        <f t="shared" si="5"/>
        <v>336.98</v>
      </c>
    </row>
    <row r="83" spans="1:32" s="366" customFormat="1" ht="13.9" customHeight="1" thickBot="1" x14ac:dyDescent="0.4">
      <c r="A83" s="4397"/>
      <c r="B83" s="4353"/>
      <c r="C83" s="4353"/>
      <c r="D83" s="4398"/>
      <c r="E83" s="2982" t="s">
        <v>40</v>
      </c>
      <c r="F83" s="2983"/>
      <c r="G83" s="2984"/>
      <c r="H83" s="2984"/>
      <c r="I83" s="2984"/>
      <c r="J83" s="2985"/>
      <c r="K83" s="2986">
        <f t="shared" ref="K83:AB83" si="9">K34+K82</f>
        <v>129.98000000000002</v>
      </c>
      <c r="L83" s="2986">
        <f t="shared" si="9"/>
        <v>192</v>
      </c>
      <c r="M83" s="2986">
        <f t="shared" si="9"/>
        <v>0</v>
      </c>
      <c r="N83" s="2986">
        <f t="shared" si="9"/>
        <v>7</v>
      </c>
      <c r="O83" s="2986">
        <f t="shared" si="9"/>
        <v>3</v>
      </c>
      <c r="P83" s="2986">
        <f t="shared" si="9"/>
        <v>6</v>
      </c>
      <c r="Q83" s="2986">
        <f t="shared" si="9"/>
        <v>57</v>
      </c>
      <c r="R83" s="2986">
        <f t="shared" si="9"/>
        <v>0</v>
      </c>
      <c r="S83" s="2986">
        <f t="shared" si="9"/>
        <v>22</v>
      </c>
      <c r="T83" s="2986">
        <f t="shared" si="9"/>
        <v>80</v>
      </c>
      <c r="U83" s="2986">
        <f t="shared" si="9"/>
        <v>48</v>
      </c>
      <c r="V83" s="2986">
        <f t="shared" si="9"/>
        <v>0</v>
      </c>
      <c r="W83" s="2986">
        <f t="shared" si="9"/>
        <v>33</v>
      </c>
      <c r="X83" s="2986">
        <f t="shared" si="9"/>
        <v>0</v>
      </c>
      <c r="Y83" s="2986">
        <f t="shared" si="9"/>
        <v>0</v>
      </c>
      <c r="Z83" s="2986">
        <f t="shared" si="9"/>
        <v>0</v>
      </c>
      <c r="AA83" s="2986">
        <f t="shared" si="9"/>
        <v>0</v>
      </c>
      <c r="AB83" s="2986">
        <f t="shared" si="9"/>
        <v>0</v>
      </c>
      <c r="AC83" s="2987">
        <f t="shared" si="5"/>
        <v>577.98</v>
      </c>
    </row>
    <row r="84" spans="1:32" s="346" customFormat="1" ht="13.9" x14ac:dyDescent="0.4">
      <c r="A84" s="3993" t="s">
        <v>443</v>
      </c>
      <c r="B84" s="3993"/>
      <c r="C84" s="3993"/>
      <c r="D84" s="3993"/>
      <c r="E84" s="3993"/>
      <c r="F84" s="3993"/>
      <c r="G84" s="3993"/>
      <c r="H84" s="3993"/>
      <c r="I84" s="3993"/>
      <c r="J84" s="3993"/>
      <c r="K84" s="3993"/>
      <c r="L84" s="3993"/>
      <c r="M84" s="3993"/>
      <c r="N84" s="3993"/>
      <c r="O84" s="3993"/>
      <c r="P84" s="3993"/>
      <c r="Q84" s="3993"/>
      <c r="R84" s="3993"/>
      <c r="S84" s="3993"/>
      <c r="T84" s="3993"/>
      <c r="U84" s="3993"/>
      <c r="V84" s="3993"/>
      <c r="W84" s="3993"/>
      <c r="X84" s="3993"/>
      <c r="Y84" s="3993"/>
      <c r="Z84" s="3993"/>
      <c r="AA84" s="3993"/>
      <c r="AB84" s="3993"/>
      <c r="AC84" s="3993"/>
      <c r="AD84" s="345"/>
      <c r="AE84" s="345"/>
      <c r="AF84" s="345"/>
    </row>
    <row r="85" spans="1:32" s="346" customFormat="1" ht="13.9" x14ac:dyDescent="0.4">
      <c r="A85" s="27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7" t="s">
        <v>201</v>
      </c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27"/>
      <c r="AD85" s="345"/>
      <c r="AE85" s="345"/>
      <c r="AF85" s="345"/>
    </row>
    <row r="86" spans="1:32" s="346" customFormat="1" ht="16.899999999999999" customHeight="1" x14ac:dyDescent="0.4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160" t="s">
        <v>190</v>
      </c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80"/>
      <c r="AD86" s="345"/>
      <c r="AE86" s="345"/>
      <c r="AF86" s="345"/>
    </row>
    <row r="87" spans="1:32" x14ac:dyDescent="0.35">
      <c r="F87" s="362"/>
      <c r="G87" s="362"/>
      <c r="H87" s="362"/>
      <c r="I87" s="362"/>
      <c r="K87" s="362"/>
      <c r="L87" s="362"/>
      <c r="M87" s="362"/>
      <c r="N87" s="362"/>
      <c r="O87" s="362"/>
      <c r="P87" s="362"/>
      <c r="Q87" s="362"/>
      <c r="R87" s="362"/>
      <c r="S87" s="362"/>
      <c r="T87" s="362"/>
      <c r="U87" s="362"/>
      <c r="V87" s="362"/>
      <c r="W87" s="362"/>
      <c r="X87" s="362"/>
      <c r="Y87" s="362"/>
      <c r="Z87" s="362"/>
      <c r="AA87" s="362"/>
      <c r="AB87" s="362"/>
      <c r="AC87" s="362"/>
    </row>
    <row r="88" spans="1:32" x14ac:dyDescent="0.35">
      <c r="F88" s="362"/>
      <c r="G88" s="362"/>
      <c r="H88" s="362"/>
      <c r="I88" s="362"/>
      <c r="K88" s="362"/>
      <c r="L88" s="362"/>
      <c r="M88" s="362"/>
      <c r="N88" s="362"/>
      <c r="O88" s="362"/>
      <c r="P88" s="362"/>
      <c r="Q88" s="362"/>
      <c r="R88" s="362"/>
      <c r="S88" s="362"/>
      <c r="T88" s="362"/>
      <c r="U88" s="362"/>
      <c r="V88" s="362"/>
      <c r="W88" s="362"/>
      <c r="X88" s="362"/>
      <c r="Y88" s="362"/>
      <c r="Z88" s="362"/>
      <c r="AA88" s="362"/>
      <c r="AB88" s="362"/>
      <c r="AC88" s="362"/>
    </row>
    <row r="89" spans="1:32" x14ac:dyDescent="0.35">
      <c r="F89" s="362"/>
      <c r="G89" s="362"/>
      <c r="H89" s="362"/>
      <c r="I89" s="362"/>
      <c r="K89" s="362"/>
      <c r="L89" s="362"/>
      <c r="M89" s="362"/>
      <c r="N89" s="362"/>
      <c r="O89" s="362"/>
      <c r="P89" s="362"/>
      <c r="Q89" s="362"/>
      <c r="R89" s="362"/>
      <c r="S89" s="362"/>
      <c r="T89" s="362"/>
      <c r="U89" s="362"/>
      <c r="V89" s="362"/>
      <c r="W89" s="362"/>
      <c r="X89" s="362"/>
      <c r="Y89" s="362"/>
      <c r="Z89" s="362"/>
      <c r="AA89" s="362"/>
      <c r="AB89" s="362"/>
      <c r="AC89" s="362"/>
    </row>
    <row r="90" spans="1:32" x14ac:dyDescent="0.35">
      <c r="F90" s="362"/>
      <c r="G90" s="362"/>
      <c r="H90" s="362"/>
      <c r="I90" s="362"/>
      <c r="K90" s="362"/>
      <c r="L90" s="362"/>
      <c r="M90" s="362"/>
      <c r="N90" s="362"/>
      <c r="O90" s="362"/>
      <c r="P90" s="362"/>
      <c r="Q90" s="362"/>
      <c r="R90" s="362"/>
      <c r="S90" s="362"/>
      <c r="T90" s="362"/>
      <c r="U90" s="362"/>
      <c r="V90" s="362"/>
      <c r="W90" s="362"/>
      <c r="X90" s="362"/>
      <c r="Y90" s="362"/>
      <c r="Z90" s="362"/>
      <c r="AA90" s="362"/>
      <c r="AB90" s="362"/>
      <c r="AC90" s="362"/>
    </row>
    <row r="91" spans="1:32" x14ac:dyDescent="0.35">
      <c r="F91" s="362"/>
      <c r="G91" s="362"/>
      <c r="H91" s="362"/>
      <c r="I91" s="362"/>
      <c r="K91" s="362"/>
      <c r="L91" s="362"/>
      <c r="M91" s="362"/>
      <c r="N91" s="362"/>
      <c r="O91" s="362"/>
      <c r="P91" s="362"/>
      <c r="Q91" s="362"/>
      <c r="R91" s="362"/>
      <c r="S91" s="362"/>
      <c r="T91" s="362"/>
      <c r="U91" s="362"/>
      <c r="V91" s="362"/>
      <c r="W91" s="362"/>
      <c r="X91" s="362"/>
      <c r="Y91" s="362"/>
      <c r="Z91" s="362"/>
      <c r="AA91" s="362"/>
      <c r="AB91" s="362"/>
      <c r="AC91" s="362"/>
    </row>
    <row r="92" spans="1:32" x14ac:dyDescent="0.35">
      <c r="F92" s="362"/>
      <c r="G92" s="362"/>
      <c r="H92" s="362"/>
      <c r="I92" s="362"/>
      <c r="K92" s="362"/>
      <c r="L92" s="362"/>
      <c r="M92" s="362"/>
      <c r="N92" s="362"/>
      <c r="O92" s="362"/>
      <c r="P92" s="362"/>
      <c r="Q92" s="362"/>
      <c r="R92" s="362"/>
      <c r="S92" s="362"/>
      <c r="T92" s="362"/>
      <c r="U92" s="362"/>
      <c r="V92" s="362"/>
      <c r="W92" s="362"/>
      <c r="X92" s="362"/>
      <c r="Y92" s="362"/>
      <c r="Z92" s="362"/>
      <c r="AA92" s="362"/>
      <c r="AB92" s="362"/>
      <c r="AC92" s="362"/>
    </row>
    <row r="93" spans="1:32" x14ac:dyDescent="0.35">
      <c r="F93" s="362"/>
      <c r="G93" s="362"/>
      <c r="H93" s="362"/>
      <c r="I93" s="362"/>
      <c r="K93" s="362"/>
      <c r="L93" s="362"/>
      <c r="M93" s="362"/>
      <c r="N93" s="362"/>
      <c r="O93" s="362"/>
      <c r="P93" s="362"/>
      <c r="Q93" s="362"/>
      <c r="R93" s="362"/>
      <c r="S93" s="362"/>
      <c r="T93" s="362"/>
      <c r="U93" s="362"/>
      <c r="V93" s="362"/>
      <c r="W93" s="362"/>
      <c r="X93" s="362"/>
      <c r="Y93" s="362"/>
      <c r="Z93" s="362"/>
      <c r="AA93" s="362"/>
      <c r="AB93" s="362"/>
      <c r="AC93" s="362"/>
    </row>
    <row r="94" spans="1:32" x14ac:dyDescent="0.35">
      <c r="F94" s="362"/>
      <c r="G94" s="362"/>
      <c r="H94" s="362"/>
      <c r="I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62"/>
      <c r="Z94" s="362"/>
      <c r="AA94" s="362"/>
      <c r="AB94" s="362"/>
      <c r="AC94" s="362"/>
    </row>
    <row r="95" spans="1:32" x14ac:dyDescent="0.35">
      <c r="F95" s="362"/>
      <c r="G95" s="362"/>
      <c r="H95" s="362"/>
      <c r="I95" s="362"/>
      <c r="K95" s="362"/>
      <c r="L95" s="362"/>
      <c r="M95" s="362"/>
      <c r="N95" s="362"/>
      <c r="O95" s="362"/>
      <c r="P95" s="362"/>
      <c r="Q95" s="362"/>
      <c r="R95" s="362"/>
      <c r="S95" s="362"/>
      <c r="T95" s="362"/>
      <c r="U95" s="362"/>
      <c r="V95" s="362"/>
      <c r="W95" s="362"/>
      <c r="X95" s="362"/>
      <c r="Y95" s="362"/>
      <c r="Z95" s="362"/>
      <c r="AA95" s="362"/>
      <c r="AB95" s="362"/>
      <c r="AC95" s="362"/>
    </row>
    <row r="96" spans="1:32" x14ac:dyDescent="0.35">
      <c r="F96" s="362"/>
      <c r="G96" s="362"/>
      <c r="H96" s="362"/>
      <c r="I96" s="362"/>
      <c r="K96" s="362"/>
      <c r="L96" s="362"/>
      <c r="M96" s="362"/>
      <c r="N96" s="362"/>
      <c r="O96" s="362"/>
      <c r="P96" s="362"/>
      <c r="Q96" s="362"/>
      <c r="R96" s="362"/>
      <c r="S96" s="362"/>
      <c r="T96" s="362"/>
      <c r="U96" s="362"/>
      <c r="V96" s="362"/>
      <c r="W96" s="362"/>
      <c r="X96" s="362"/>
      <c r="Y96" s="362"/>
      <c r="Z96" s="362"/>
      <c r="AA96" s="362"/>
      <c r="AB96" s="362"/>
      <c r="AC96" s="362"/>
    </row>
    <row r="97" spans="6:29" x14ac:dyDescent="0.35">
      <c r="F97" s="362"/>
      <c r="G97" s="362"/>
      <c r="H97" s="362"/>
      <c r="I97" s="362"/>
      <c r="K97" s="362"/>
      <c r="L97" s="362"/>
      <c r="M97" s="362"/>
      <c r="N97" s="362"/>
      <c r="O97" s="362"/>
      <c r="P97" s="362"/>
      <c r="Q97" s="362"/>
      <c r="R97" s="362"/>
      <c r="S97" s="362"/>
      <c r="T97" s="362"/>
      <c r="U97" s="362"/>
      <c r="V97" s="362"/>
      <c r="W97" s="362"/>
      <c r="X97" s="362"/>
      <c r="Y97" s="362"/>
      <c r="Z97" s="362"/>
      <c r="AA97" s="362"/>
      <c r="AB97" s="362"/>
      <c r="AC97" s="362"/>
    </row>
    <row r="98" spans="6:29" x14ac:dyDescent="0.35">
      <c r="F98" s="362"/>
      <c r="G98" s="362"/>
      <c r="H98" s="362"/>
      <c r="I98" s="362"/>
      <c r="K98" s="362"/>
      <c r="L98" s="362"/>
      <c r="M98" s="362"/>
      <c r="N98" s="362"/>
      <c r="O98" s="362"/>
      <c r="P98" s="362"/>
      <c r="Q98" s="362"/>
      <c r="R98" s="362"/>
      <c r="S98" s="362"/>
      <c r="T98" s="362"/>
      <c r="U98" s="362"/>
      <c r="V98" s="362"/>
      <c r="W98" s="362"/>
      <c r="X98" s="362"/>
      <c r="Y98" s="362"/>
      <c r="Z98" s="362"/>
      <c r="AA98" s="362"/>
      <c r="AB98" s="362"/>
      <c r="AC98" s="362"/>
    </row>
    <row r="99" spans="6:29" x14ac:dyDescent="0.35">
      <c r="F99" s="362"/>
      <c r="G99" s="362"/>
      <c r="H99" s="362"/>
      <c r="I99" s="362"/>
      <c r="K99" s="362"/>
      <c r="L99" s="362"/>
      <c r="M99" s="362"/>
      <c r="N99" s="362"/>
      <c r="O99" s="362"/>
      <c r="P99" s="362"/>
      <c r="Q99" s="362"/>
      <c r="R99" s="362"/>
      <c r="S99" s="362"/>
      <c r="T99" s="362"/>
      <c r="U99" s="362"/>
      <c r="V99" s="362"/>
      <c r="W99" s="362"/>
      <c r="X99" s="362"/>
      <c r="Y99" s="362"/>
      <c r="Z99" s="362"/>
      <c r="AA99" s="362"/>
      <c r="AB99" s="362"/>
      <c r="AC99" s="362"/>
    </row>
    <row r="100" spans="6:29" x14ac:dyDescent="0.35">
      <c r="F100" s="362"/>
      <c r="G100" s="362"/>
      <c r="H100" s="362"/>
      <c r="I100" s="362"/>
      <c r="K100" s="362"/>
      <c r="L100" s="362"/>
      <c r="M100" s="362"/>
      <c r="N100" s="362"/>
      <c r="O100" s="362"/>
      <c r="P100" s="362"/>
      <c r="Q100" s="362"/>
      <c r="R100" s="362"/>
      <c r="S100" s="362"/>
      <c r="T100" s="362"/>
      <c r="U100" s="362"/>
      <c r="V100" s="362"/>
      <c r="W100" s="362"/>
      <c r="X100" s="362"/>
      <c r="Y100" s="362"/>
      <c r="Z100" s="362"/>
      <c r="AA100" s="362"/>
      <c r="AB100" s="362"/>
      <c r="AC100" s="362"/>
    </row>
    <row r="101" spans="6:29" x14ac:dyDescent="0.35">
      <c r="F101" s="362"/>
      <c r="G101" s="362"/>
      <c r="H101" s="362"/>
      <c r="I101" s="362"/>
      <c r="K101" s="362"/>
      <c r="L101" s="362"/>
      <c r="M101" s="362"/>
      <c r="N101" s="362"/>
      <c r="O101" s="362"/>
      <c r="P101" s="362"/>
      <c r="Q101" s="362"/>
      <c r="R101" s="362"/>
      <c r="S101" s="362"/>
      <c r="T101" s="362"/>
      <c r="U101" s="362"/>
      <c r="V101" s="362"/>
      <c r="W101" s="362"/>
      <c r="X101" s="362"/>
      <c r="Y101" s="362"/>
      <c r="Z101" s="362"/>
      <c r="AA101" s="362"/>
      <c r="AB101" s="362"/>
      <c r="AC101" s="362"/>
    </row>
    <row r="102" spans="6:29" x14ac:dyDescent="0.35">
      <c r="F102" s="362"/>
      <c r="G102" s="362"/>
      <c r="H102" s="362"/>
      <c r="I102" s="362"/>
      <c r="K102" s="362"/>
      <c r="L102" s="362"/>
      <c r="M102" s="362"/>
      <c r="N102" s="362"/>
      <c r="O102" s="362"/>
      <c r="P102" s="362"/>
      <c r="Q102" s="362"/>
      <c r="R102" s="362"/>
      <c r="S102" s="362"/>
      <c r="T102" s="362"/>
      <c r="U102" s="362"/>
      <c r="V102" s="362"/>
      <c r="W102" s="362"/>
      <c r="X102" s="362"/>
      <c r="Y102" s="362"/>
      <c r="Z102" s="362"/>
      <c r="AA102" s="362"/>
      <c r="AB102" s="362"/>
      <c r="AC102" s="362"/>
    </row>
    <row r="103" spans="6:29" x14ac:dyDescent="0.35">
      <c r="F103" s="362"/>
      <c r="G103" s="362"/>
      <c r="H103" s="362"/>
      <c r="I103" s="362"/>
      <c r="K103" s="362"/>
      <c r="L103" s="362"/>
      <c r="M103" s="362"/>
      <c r="N103" s="362"/>
      <c r="O103" s="362"/>
      <c r="P103" s="362"/>
      <c r="Q103" s="362"/>
      <c r="R103" s="362"/>
      <c r="S103" s="362"/>
      <c r="T103" s="362"/>
      <c r="U103" s="362"/>
      <c r="V103" s="362"/>
      <c r="W103" s="362"/>
      <c r="X103" s="362"/>
      <c r="Y103" s="362"/>
      <c r="Z103" s="362"/>
      <c r="AA103" s="362"/>
      <c r="AB103" s="362"/>
      <c r="AC103" s="362"/>
    </row>
    <row r="104" spans="6:29" x14ac:dyDescent="0.35">
      <c r="F104" s="362"/>
      <c r="G104" s="362"/>
      <c r="H104" s="362"/>
      <c r="I104" s="362"/>
      <c r="K104" s="362"/>
      <c r="L104" s="362"/>
      <c r="M104" s="362"/>
      <c r="N104" s="362"/>
      <c r="O104" s="362"/>
      <c r="P104" s="362"/>
      <c r="Q104" s="362"/>
      <c r="R104" s="362"/>
      <c r="S104" s="362"/>
      <c r="T104" s="362"/>
      <c r="U104" s="362"/>
      <c r="V104" s="362"/>
      <c r="W104" s="362"/>
      <c r="X104" s="362"/>
      <c r="Y104" s="362"/>
      <c r="Z104" s="362"/>
      <c r="AA104" s="362"/>
      <c r="AB104" s="362"/>
      <c r="AC104" s="362"/>
    </row>
    <row r="105" spans="6:29" x14ac:dyDescent="0.35">
      <c r="F105" s="362"/>
      <c r="G105" s="362"/>
      <c r="H105" s="362"/>
      <c r="I105" s="362"/>
      <c r="K105" s="362"/>
      <c r="L105" s="362"/>
      <c r="M105" s="362"/>
      <c r="N105" s="362"/>
      <c r="O105" s="362"/>
      <c r="P105" s="362"/>
      <c r="Q105" s="362"/>
      <c r="R105" s="362"/>
      <c r="S105" s="362"/>
      <c r="T105" s="362"/>
      <c r="U105" s="362"/>
      <c r="V105" s="362"/>
      <c r="W105" s="362"/>
      <c r="X105" s="362"/>
      <c r="Y105" s="362"/>
      <c r="Z105" s="362"/>
      <c r="AA105" s="362"/>
      <c r="AB105" s="362"/>
      <c r="AC105" s="362"/>
    </row>
    <row r="106" spans="6:29" x14ac:dyDescent="0.35">
      <c r="F106" s="362"/>
      <c r="G106" s="362"/>
      <c r="H106" s="362"/>
      <c r="I106" s="362"/>
      <c r="K106" s="362"/>
      <c r="L106" s="362"/>
      <c r="M106" s="362"/>
      <c r="N106" s="362"/>
      <c r="O106" s="362"/>
      <c r="P106" s="362"/>
      <c r="Q106" s="362"/>
      <c r="R106" s="362"/>
      <c r="S106" s="362"/>
      <c r="T106" s="362"/>
      <c r="U106" s="362"/>
      <c r="V106" s="362"/>
      <c r="W106" s="362"/>
      <c r="X106" s="362"/>
      <c r="Y106" s="362"/>
      <c r="Z106" s="362"/>
      <c r="AA106" s="362"/>
      <c r="AB106" s="362"/>
      <c r="AC106" s="362"/>
    </row>
    <row r="107" spans="6:29" x14ac:dyDescent="0.35">
      <c r="F107" s="362"/>
      <c r="G107" s="362"/>
      <c r="H107" s="362"/>
      <c r="I107" s="362"/>
      <c r="K107" s="362"/>
      <c r="L107" s="362"/>
      <c r="M107" s="362"/>
      <c r="N107" s="362"/>
      <c r="O107" s="362"/>
      <c r="P107" s="362"/>
      <c r="Q107" s="362"/>
      <c r="R107" s="362"/>
      <c r="S107" s="362"/>
      <c r="T107" s="362"/>
      <c r="U107" s="362"/>
      <c r="V107" s="362"/>
      <c r="W107" s="362"/>
      <c r="X107" s="362"/>
      <c r="Y107" s="362"/>
      <c r="Z107" s="362"/>
      <c r="AA107" s="362"/>
      <c r="AB107" s="362"/>
      <c r="AC107" s="362"/>
    </row>
    <row r="108" spans="6:29" x14ac:dyDescent="0.35">
      <c r="F108" s="362"/>
      <c r="G108" s="362"/>
      <c r="H108" s="362"/>
      <c r="I108" s="362"/>
      <c r="K108" s="362"/>
      <c r="L108" s="362"/>
      <c r="M108" s="362"/>
      <c r="N108" s="362"/>
      <c r="O108" s="362"/>
      <c r="P108" s="362"/>
      <c r="Q108" s="362"/>
      <c r="R108" s="362"/>
      <c r="S108" s="362"/>
      <c r="T108" s="362"/>
      <c r="U108" s="362"/>
      <c r="V108" s="362"/>
      <c r="W108" s="362"/>
      <c r="X108" s="362"/>
      <c r="Y108" s="362"/>
      <c r="Z108" s="362"/>
      <c r="AA108" s="362"/>
      <c r="AB108" s="362"/>
      <c r="AC108" s="362"/>
    </row>
    <row r="109" spans="6:29" x14ac:dyDescent="0.35">
      <c r="F109" s="362"/>
      <c r="G109" s="362"/>
      <c r="H109" s="362"/>
      <c r="I109" s="362"/>
      <c r="K109" s="362"/>
      <c r="L109" s="362"/>
      <c r="M109" s="362"/>
      <c r="N109" s="362"/>
      <c r="O109" s="362"/>
      <c r="P109" s="362"/>
      <c r="Q109" s="362"/>
      <c r="R109" s="362"/>
      <c r="S109" s="362"/>
      <c r="T109" s="362"/>
      <c r="U109" s="362"/>
      <c r="V109" s="362"/>
      <c r="W109" s="362"/>
      <c r="X109" s="362"/>
      <c r="Y109" s="362"/>
      <c r="Z109" s="362"/>
      <c r="AA109" s="362"/>
      <c r="AB109" s="362"/>
      <c r="AC109" s="362"/>
    </row>
    <row r="110" spans="6:29" x14ac:dyDescent="0.35">
      <c r="F110" s="362"/>
      <c r="G110" s="362"/>
      <c r="H110" s="362"/>
      <c r="I110" s="362"/>
      <c r="K110" s="362"/>
      <c r="L110" s="362"/>
      <c r="M110" s="362"/>
      <c r="N110" s="362"/>
      <c r="O110" s="362"/>
      <c r="P110" s="362"/>
      <c r="Q110" s="362"/>
      <c r="R110" s="362"/>
      <c r="S110" s="362"/>
      <c r="T110" s="362"/>
      <c r="U110" s="362"/>
      <c r="V110" s="362"/>
      <c r="W110" s="362"/>
      <c r="X110" s="362"/>
      <c r="Y110" s="362"/>
      <c r="Z110" s="362"/>
      <c r="AA110" s="362"/>
      <c r="AB110" s="362"/>
      <c r="AC110" s="362"/>
    </row>
    <row r="111" spans="6:29" x14ac:dyDescent="0.35">
      <c r="F111" s="362"/>
      <c r="G111" s="362"/>
      <c r="H111" s="362"/>
      <c r="I111" s="362"/>
      <c r="K111" s="362"/>
      <c r="L111" s="362"/>
      <c r="M111" s="362"/>
      <c r="N111" s="362"/>
      <c r="O111" s="362"/>
      <c r="P111" s="362"/>
      <c r="Q111" s="362"/>
      <c r="R111" s="362"/>
      <c r="S111" s="362"/>
      <c r="T111" s="362"/>
      <c r="U111" s="362"/>
      <c r="V111" s="362"/>
      <c r="W111" s="362"/>
      <c r="X111" s="362"/>
      <c r="Y111" s="362"/>
      <c r="Z111" s="362"/>
      <c r="AA111" s="362"/>
      <c r="AB111" s="362"/>
      <c r="AC111" s="362"/>
    </row>
    <row r="112" spans="6:29" x14ac:dyDescent="0.35">
      <c r="F112" s="362"/>
      <c r="G112" s="362"/>
      <c r="H112" s="362"/>
      <c r="I112" s="362"/>
      <c r="K112" s="362"/>
      <c r="L112" s="362"/>
      <c r="M112" s="362"/>
      <c r="N112" s="362"/>
      <c r="O112" s="362"/>
      <c r="P112" s="362"/>
      <c r="Q112" s="362"/>
      <c r="R112" s="362"/>
      <c r="S112" s="362"/>
      <c r="T112" s="362"/>
      <c r="U112" s="362"/>
      <c r="V112" s="362"/>
      <c r="W112" s="362"/>
      <c r="X112" s="362"/>
      <c r="Y112" s="362"/>
      <c r="Z112" s="362"/>
      <c r="AA112" s="362"/>
      <c r="AB112" s="362"/>
      <c r="AC112" s="362"/>
    </row>
    <row r="113" spans="6:29" x14ac:dyDescent="0.35">
      <c r="F113" s="362"/>
      <c r="G113" s="362"/>
      <c r="H113" s="362"/>
      <c r="I113" s="362"/>
      <c r="K113" s="362"/>
      <c r="L113" s="362"/>
      <c r="M113" s="362"/>
      <c r="N113" s="362"/>
      <c r="O113" s="362"/>
      <c r="P113" s="362"/>
      <c r="Q113" s="362"/>
      <c r="R113" s="362"/>
      <c r="S113" s="362"/>
      <c r="T113" s="362"/>
      <c r="U113" s="362"/>
      <c r="V113" s="362"/>
      <c r="W113" s="362"/>
      <c r="X113" s="362"/>
      <c r="Y113" s="362"/>
      <c r="Z113" s="362"/>
      <c r="AA113" s="362"/>
      <c r="AB113" s="362"/>
      <c r="AC113" s="362"/>
    </row>
    <row r="114" spans="6:29" x14ac:dyDescent="0.35">
      <c r="F114" s="362"/>
      <c r="G114" s="362"/>
      <c r="H114" s="362"/>
      <c r="I114" s="362"/>
      <c r="K114" s="362"/>
      <c r="L114" s="362"/>
      <c r="M114" s="362"/>
      <c r="N114" s="362"/>
      <c r="O114" s="362"/>
      <c r="P114" s="362"/>
      <c r="Q114" s="362"/>
      <c r="R114" s="362"/>
      <c r="S114" s="362"/>
      <c r="T114" s="362"/>
      <c r="U114" s="362"/>
      <c r="V114" s="362"/>
      <c r="W114" s="362"/>
      <c r="X114" s="362"/>
      <c r="Y114" s="362"/>
      <c r="Z114" s="362"/>
      <c r="AA114" s="362"/>
      <c r="AB114" s="362"/>
      <c r="AC114" s="362"/>
    </row>
    <row r="115" spans="6:29" x14ac:dyDescent="0.35">
      <c r="F115" s="362"/>
      <c r="G115" s="362"/>
      <c r="H115" s="362"/>
      <c r="I115" s="362"/>
      <c r="K115" s="362"/>
      <c r="L115" s="362"/>
      <c r="M115" s="362"/>
      <c r="N115" s="362"/>
      <c r="O115" s="362"/>
      <c r="P115" s="362"/>
      <c r="Q115" s="362"/>
      <c r="R115" s="362"/>
      <c r="S115" s="362"/>
      <c r="T115" s="362"/>
      <c r="U115" s="362"/>
      <c r="V115" s="362"/>
      <c r="W115" s="362"/>
      <c r="X115" s="362"/>
      <c r="Y115" s="362"/>
      <c r="Z115" s="362"/>
      <c r="AA115" s="362"/>
      <c r="AB115" s="362"/>
      <c r="AC115" s="362"/>
    </row>
    <row r="116" spans="6:29" x14ac:dyDescent="0.35">
      <c r="F116" s="362"/>
      <c r="G116" s="362"/>
      <c r="H116" s="362"/>
      <c r="I116" s="362"/>
      <c r="K116" s="362"/>
      <c r="L116" s="362"/>
      <c r="M116" s="362"/>
      <c r="N116" s="362"/>
      <c r="O116" s="362"/>
      <c r="P116" s="362"/>
      <c r="Q116" s="362"/>
      <c r="R116" s="362"/>
      <c r="S116" s="362"/>
      <c r="T116" s="362"/>
      <c r="U116" s="362"/>
      <c r="V116" s="362"/>
      <c r="W116" s="362"/>
      <c r="X116" s="362"/>
      <c r="Y116" s="362"/>
      <c r="Z116" s="362"/>
      <c r="AA116" s="362"/>
      <c r="AB116" s="362"/>
      <c r="AC116" s="362"/>
    </row>
    <row r="117" spans="6:29" x14ac:dyDescent="0.35">
      <c r="F117" s="362"/>
      <c r="G117" s="362"/>
      <c r="H117" s="362"/>
      <c r="I117" s="362"/>
      <c r="K117" s="362"/>
      <c r="L117" s="362"/>
      <c r="M117" s="362"/>
      <c r="N117" s="362"/>
      <c r="O117" s="362"/>
      <c r="P117" s="362"/>
      <c r="Q117" s="362"/>
      <c r="R117" s="362"/>
      <c r="S117" s="362"/>
      <c r="T117" s="362"/>
      <c r="U117" s="362"/>
      <c r="V117" s="362"/>
      <c r="W117" s="362"/>
      <c r="X117" s="362"/>
      <c r="Y117" s="362"/>
      <c r="Z117" s="362"/>
      <c r="AA117" s="362"/>
      <c r="AB117" s="362"/>
      <c r="AC117" s="362"/>
    </row>
    <row r="118" spans="6:29" x14ac:dyDescent="0.35">
      <c r="F118" s="362"/>
      <c r="G118" s="362"/>
      <c r="H118" s="362"/>
      <c r="I118" s="362"/>
      <c r="K118" s="362"/>
      <c r="L118" s="362"/>
      <c r="M118" s="362"/>
      <c r="N118" s="362"/>
      <c r="O118" s="362"/>
      <c r="P118" s="362"/>
      <c r="Q118" s="362"/>
      <c r="R118" s="362"/>
      <c r="S118" s="362"/>
      <c r="T118" s="362"/>
      <c r="U118" s="362"/>
      <c r="V118" s="362"/>
      <c r="W118" s="362"/>
      <c r="X118" s="362"/>
      <c r="Y118" s="362"/>
      <c r="Z118" s="362"/>
      <c r="AA118" s="362"/>
      <c r="AB118" s="362"/>
      <c r="AC118" s="362"/>
    </row>
    <row r="119" spans="6:29" x14ac:dyDescent="0.35">
      <c r="F119" s="362"/>
      <c r="G119" s="362"/>
      <c r="H119" s="362"/>
      <c r="I119" s="362"/>
      <c r="K119" s="362"/>
      <c r="L119" s="362"/>
      <c r="M119" s="362"/>
      <c r="N119" s="362"/>
      <c r="O119" s="362"/>
      <c r="P119" s="362"/>
      <c r="Q119" s="362"/>
      <c r="R119" s="362"/>
      <c r="S119" s="362"/>
      <c r="T119" s="362"/>
      <c r="U119" s="362"/>
      <c r="V119" s="362"/>
      <c r="W119" s="362"/>
      <c r="X119" s="362"/>
      <c r="Y119" s="362"/>
      <c r="Z119" s="362"/>
      <c r="AA119" s="362"/>
      <c r="AB119" s="362"/>
      <c r="AC119" s="362"/>
    </row>
    <row r="120" spans="6:29" x14ac:dyDescent="0.35">
      <c r="F120" s="362"/>
      <c r="G120" s="362"/>
      <c r="H120" s="362"/>
      <c r="I120" s="362"/>
      <c r="K120" s="362"/>
      <c r="L120" s="362"/>
      <c r="M120" s="362"/>
      <c r="N120" s="362"/>
      <c r="O120" s="362"/>
      <c r="P120" s="362"/>
      <c r="Q120" s="362"/>
      <c r="R120" s="362"/>
      <c r="S120" s="362"/>
      <c r="T120" s="362"/>
      <c r="U120" s="362"/>
      <c r="V120" s="362"/>
      <c r="W120" s="362"/>
      <c r="X120" s="362"/>
      <c r="Y120" s="362"/>
      <c r="Z120" s="362"/>
      <c r="AA120" s="362"/>
      <c r="AB120" s="362"/>
      <c r="AC120" s="362"/>
    </row>
    <row r="121" spans="6:29" x14ac:dyDescent="0.35">
      <c r="F121" s="362"/>
      <c r="G121" s="362"/>
      <c r="H121" s="362"/>
      <c r="I121" s="362"/>
      <c r="K121" s="362"/>
      <c r="L121" s="362"/>
      <c r="M121" s="362"/>
      <c r="N121" s="362"/>
      <c r="O121" s="362"/>
      <c r="P121" s="362"/>
      <c r="Q121" s="362"/>
      <c r="R121" s="362"/>
      <c r="S121" s="362"/>
      <c r="T121" s="362"/>
      <c r="U121" s="362"/>
      <c r="V121" s="362"/>
      <c r="W121" s="362"/>
      <c r="X121" s="362"/>
      <c r="Y121" s="362"/>
      <c r="Z121" s="362"/>
      <c r="AA121" s="362"/>
      <c r="AB121" s="362"/>
      <c r="AC121" s="362"/>
    </row>
    <row r="122" spans="6:29" x14ac:dyDescent="0.35">
      <c r="F122" s="362"/>
      <c r="G122" s="362"/>
      <c r="H122" s="362"/>
      <c r="I122" s="362"/>
      <c r="K122" s="362"/>
      <c r="L122" s="362"/>
      <c r="M122" s="362"/>
      <c r="N122" s="362"/>
      <c r="O122" s="362"/>
      <c r="P122" s="362"/>
      <c r="Q122" s="362"/>
      <c r="R122" s="362"/>
      <c r="S122" s="362"/>
      <c r="T122" s="362"/>
      <c r="U122" s="362"/>
      <c r="V122" s="362"/>
      <c r="W122" s="362"/>
      <c r="X122" s="362"/>
      <c r="Y122" s="362"/>
      <c r="Z122" s="362"/>
      <c r="AA122" s="362"/>
      <c r="AB122" s="362"/>
      <c r="AC122" s="362"/>
    </row>
    <row r="123" spans="6:29" x14ac:dyDescent="0.35">
      <c r="F123" s="362"/>
      <c r="G123" s="362"/>
      <c r="H123" s="362"/>
      <c r="I123" s="362"/>
      <c r="K123" s="362"/>
      <c r="L123" s="362"/>
      <c r="M123" s="362"/>
      <c r="N123" s="362"/>
      <c r="O123" s="362"/>
      <c r="P123" s="362"/>
      <c r="Q123" s="362"/>
      <c r="R123" s="362"/>
      <c r="S123" s="362"/>
      <c r="T123" s="362"/>
      <c r="U123" s="362"/>
      <c r="V123" s="362"/>
      <c r="W123" s="362"/>
      <c r="X123" s="362"/>
      <c r="Y123" s="362"/>
      <c r="Z123" s="362"/>
      <c r="AA123" s="362"/>
      <c r="AB123" s="362"/>
      <c r="AC123" s="362"/>
    </row>
    <row r="124" spans="6:29" x14ac:dyDescent="0.35">
      <c r="F124" s="362"/>
      <c r="G124" s="362"/>
      <c r="H124" s="362"/>
      <c r="I124" s="362"/>
      <c r="K124" s="362"/>
      <c r="L124" s="362"/>
      <c r="M124" s="362"/>
      <c r="N124" s="362"/>
      <c r="O124" s="362"/>
      <c r="P124" s="362"/>
      <c r="Q124" s="362"/>
      <c r="R124" s="362"/>
      <c r="S124" s="362"/>
      <c r="T124" s="362"/>
      <c r="U124" s="362"/>
      <c r="V124" s="362"/>
      <c r="W124" s="362"/>
      <c r="X124" s="362"/>
      <c r="Y124" s="362"/>
      <c r="Z124" s="362"/>
      <c r="AA124" s="362"/>
      <c r="AB124" s="362"/>
      <c r="AC124" s="362"/>
    </row>
    <row r="125" spans="6:29" x14ac:dyDescent="0.35">
      <c r="F125" s="362"/>
      <c r="G125" s="362"/>
      <c r="H125" s="362"/>
      <c r="I125" s="362"/>
      <c r="K125" s="362"/>
      <c r="L125" s="362"/>
      <c r="M125" s="362"/>
      <c r="N125" s="362"/>
      <c r="O125" s="362"/>
      <c r="P125" s="362"/>
      <c r="Q125" s="362"/>
      <c r="R125" s="362"/>
      <c r="S125" s="362"/>
      <c r="T125" s="362"/>
      <c r="U125" s="362"/>
      <c r="V125" s="362"/>
      <c r="W125" s="362"/>
      <c r="X125" s="362"/>
      <c r="Y125" s="362"/>
      <c r="Z125" s="362"/>
      <c r="AA125" s="362"/>
      <c r="AB125" s="362"/>
      <c r="AC125" s="362"/>
    </row>
    <row r="126" spans="6:29" x14ac:dyDescent="0.35">
      <c r="F126" s="362"/>
      <c r="G126" s="362"/>
      <c r="H126" s="362"/>
      <c r="I126" s="362"/>
      <c r="K126" s="362"/>
      <c r="L126" s="362"/>
      <c r="M126" s="362"/>
      <c r="N126" s="362"/>
      <c r="O126" s="362"/>
      <c r="P126" s="362"/>
      <c r="Q126" s="362"/>
      <c r="R126" s="362"/>
      <c r="S126" s="362"/>
      <c r="T126" s="362"/>
      <c r="U126" s="362"/>
      <c r="V126" s="362"/>
      <c r="W126" s="362"/>
      <c r="X126" s="362"/>
      <c r="Y126" s="362"/>
      <c r="Z126" s="362"/>
      <c r="AA126" s="362"/>
      <c r="AB126" s="362"/>
      <c r="AC126" s="362"/>
    </row>
    <row r="127" spans="6:29" x14ac:dyDescent="0.35">
      <c r="F127" s="362"/>
      <c r="G127" s="362"/>
      <c r="H127" s="362"/>
      <c r="I127" s="362"/>
      <c r="K127" s="362"/>
      <c r="L127" s="362"/>
      <c r="M127" s="362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62"/>
      <c r="Z127" s="362"/>
      <c r="AA127" s="362"/>
      <c r="AB127" s="362"/>
      <c r="AC127" s="362"/>
    </row>
    <row r="128" spans="6:29" x14ac:dyDescent="0.35">
      <c r="F128" s="362"/>
      <c r="G128" s="362"/>
      <c r="H128" s="362"/>
      <c r="I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62"/>
      <c r="Z128" s="362"/>
      <c r="AA128" s="362"/>
      <c r="AB128" s="362"/>
      <c r="AC128" s="362"/>
    </row>
    <row r="129" spans="6:29" x14ac:dyDescent="0.35">
      <c r="F129" s="362"/>
      <c r="G129" s="362"/>
      <c r="H129" s="362"/>
      <c r="I129" s="362"/>
      <c r="K129" s="362"/>
      <c r="L129" s="362"/>
      <c r="M129" s="362"/>
      <c r="N129" s="362"/>
      <c r="O129" s="362"/>
      <c r="P129" s="362"/>
      <c r="Q129" s="362"/>
      <c r="R129" s="362"/>
      <c r="S129" s="362"/>
      <c r="T129" s="362"/>
      <c r="U129" s="362"/>
      <c r="V129" s="362"/>
      <c r="W129" s="362"/>
      <c r="X129" s="362"/>
      <c r="Y129" s="362"/>
      <c r="Z129" s="362"/>
      <c r="AA129" s="362"/>
      <c r="AB129" s="362"/>
      <c r="AC129" s="362"/>
    </row>
    <row r="130" spans="6:29" x14ac:dyDescent="0.35">
      <c r="F130" s="362"/>
      <c r="G130" s="362"/>
      <c r="H130" s="362"/>
      <c r="I130" s="362"/>
      <c r="K130" s="362"/>
      <c r="L130" s="362"/>
      <c r="M130" s="362"/>
      <c r="N130" s="362"/>
      <c r="O130" s="362"/>
      <c r="P130" s="362"/>
      <c r="Q130" s="362"/>
      <c r="R130" s="362"/>
      <c r="S130" s="362"/>
      <c r="T130" s="362"/>
      <c r="U130" s="362"/>
      <c r="V130" s="362"/>
      <c r="W130" s="362"/>
      <c r="X130" s="362"/>
      <c r="Y130" s="362"/>
      <c r="Z130" s="362"/>
      <c r="AA130" s="362"/>
      <c r="AB130" s="362"/>
      <c r="AC130" s="362"/>
    </row>
    <row r="131" spans="6:29" x14ac:dyDescent="0.35">
      <c r="F131" s="362"/>
      <c r="G131" s="362"/>
      <c r="H131" s="362"/>
      <c r="I131" s="362"/>
      <c r="K131" s="362"/>
      <c r="L131" s="362"/>
      <c r="M131" s="362"/>
      <c r="N131" s="362"/>
      <c r="O131" s="362"/>
      <c r="P131" s="362"/>
      <c r="Q131" s="362"/>
      <c r="R131" s="362"/>
      <c r="S131" s="362"/>
      <c r="T131" s="362"/>
      <c r="U131" s="362"/>
      <c r="V131" s="362"/>
      <c r="W131" s="362"/>
      <c r="X131" s="362"/>
      <c r="Y131" s="362"/>
      <c r="Z131" s="362"/>
      <c r="AA131" s="362"/>
      <c r="AB131" s="362"/>
      <c r="AC131" s="362"/>
    </row>
    <row r="132" spans="6:29" x14ac:dyDescent="0.35">
      <c r="F132" s="362"/>
      <c r="G132" s="362"/>
      <c r="H132" s="362"/>
      <c r="I132" s="362"/>
      <c r="K132" s="362"/>
      <c r="L132" s="362"/>
      <c r="M132" s="362"/>
      <c r="N132" s="362"/>
      <c r="O132" s="362"/>
      <c r="P132" s="362"/>
      <c r="Q132" s="362"/>
      <c r="R132" s="362"/>
      <c r="S132" s="362"/>
      <c r="T132" s="362"/>
      <c r="U132" s="362"/>
      <c r="V132" s="362"/>
      <c r="W132" s="362"/>
      <c r="X132" s="362"/>
      <c r="Y132" s="362"/>
      <c r="Z132" s="362"/>
      <c r="AA132" s="362"/>
      <c r="AB132" s="362"/>
      <c r="AC132" s="362"/>
    </row>
    <row r="133" spans="6:29" x14ac:dyDescent="0.35">
      <c r="F133" s="362"/>
      <c r="G133" s="362"/>
      <c r="H133" s="362"/>
      <c r="I133" s="362"/>
      <c r="K133" s="362"/>
      <c r="L133" s="362"/>
      <c r="M133" s="362"/>
      <c r="N133" s="362"/>
      <c r="O133" s="362"/>
      <c r="P133" s="362"/>
      <c r="Q133" s="362"/>
      <c r="R133" s="362"/>
      <c r="S133" s="362"/>
      <c r="T133" s="362"/>
      <c r="U133" s="362"/>
      <c r="V133" s="362"/>
      <c r="W133" s="362"/>
      <c r="X133" s="362"/>
      <c r="Y133" s="362"/>
      <c r="Z133" s="362"/>
      <c r="AA133" s="362"/>
      <c r="AB133" s="362"/>
      <c r="AC133" s="362"/>
    </row>
    <row r="134" spans="6:29" x14ac:dyDescent="0.35">
      <c r="F134" s="362"/>
      <c r="G134" s="362"/>
      <c r="H134" s="362"/>
      <c r="I134" s="362"/>
      <c r="K134" s="362"/>
      <c r="L134" s="362"/>
      <c r="M134" s="362"/>
      <c r="N134" s="362"/>
      <c r="O134" s="362"/>
      <c r="P134" s="362"/>
      <c r="Q134" s="362"/>
      <c r="R134" s="362"/>
      <c r="S134" s="362"/>
      <c r="T134" s="362"/>
      <c r="U134" s="362"/>
      <c r="V134" s="362"/>
      <c r="W134" s="362"/>
      <c r="X134" s="362"/>
      <c r="Y134" s="362"/>
      <c r="Z134" s="362"/>
      <c r="AA134" s="362"/>
      <c r="AB134" s="362"/>
      <c r="AC134" s="362"/>
    </row>
    <row r="135" spans="6:29" x14ac:dyDescent="0.35">
      <c r="F135" s="362"/>
      <c r="G135" s="362"/>
      <c r="H135" s="362"/>
      <c r="I135" s="362"/>
      <c r="K135" s="362"/>
      <c r="L135" s="362"/>
      <c r="M135" s="362"/>
      <c r="N135" s="362"/>
      <c r="O135" s="362"/>
      <c r="P135" s="362"/>
      <c r="Q135" s="362"/>
      <c r="R135" s="362"/>
      <c r="S135" s="362"/>
      <c r="T135" s="362"/>
      <c r="U135" s="362"/>
      <c r="V135" s="362"/>
      <c r="W135" s="362"/>
      <c r="X135" s="362"/>
      <c r="Y135" s="362"/>
      <c r="Z135" s="362"/>
      <c r="AA135" s="362"/>
      <c r="AB135" s="362"/>
      <c r="AC135" s="362"/>
    </row>
    <row r="136" spans="6:29" x14ac:dyDescent="0.35">
      <c r="F136" s="362"/>
      <c r="G136" s="362"/>
      <c r="H136" s="362"/>
      <c r="I136" s="362"/>
      <c r="K136" s="362"/>
      <c r="L136" s="362"/>
      <c r="M136" s="362"/>
      <c r="N136" s="362"/>
      <c r="O136" s="362"/>
      <c r="P136" s="362"/>
      <c r="Q136" s="362"/>
      <c r="R136" s="362"/>
      <c r="S136" s="362"/>
      <c r="T136" s="362"/>
      <c r="U136" s="362"/>
      <c r="V136" s="362"/>
      <c r="W136" s="362"/>
      <c r="X136" s="362"/>
      <c r="Y136" s="362"/>
      <c r="Z136" s="362"/>
      <c r="AA136" s="362"/>
      <c r="AB136" s="362"/>
      <c r="AC136" s="362"/>
    </row>
    <row r="137" spans="6:29" x14ac:dyDescent="0.35">
      <c r="F137" s="362"/>
      <c r="G137" s="362"/>
      <c r="H137" s="362"/>
      <c r="I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62"/>
      <c r="Z137" s="362"/>
      <c r="AA137" s="362"/>
      <c r="AB137" s="362"/>
      <c r="AC137" s="362"/>
    </row>
    <row r="138" spans="6:29" x14ac:dyDescent="0.35">
      <c r="F138" s="362"/>
      <c r="G138" s="362"/>
      <c r="H138" s="362"/>
      <c r="I138" s="362"/>
      <c r="K138" s="362"/>
      <c r="L138" s="362"/>
      <c r="M138" s="362"/>
      <c r="N138" s="362"/>
      <c r="O138" s="362"/>
      <c r="P138" s="362"/>
      <c r="Q138" s="362"/>
      <c r="R138" s="362"/>
      <c r="S138" s="362"/>
      <c r="T138" s="362"/>
      <c r="U138" s="362"/>
      <c r="V138" s="362"/>
      <c r="W138" s="362"/>
      <c r="X138" s="362"/>
      <c r="Y138" s="362"/>
      <c r="Z138" s="362"/>
      <c r="AA138" s="362"/>
      <c r="AB138" s="362"/>
      <c r="AC138" s="362"/>
    </row>
    <row r="139" spans="6:29" x14ac:dyDescent="0.35">
      <c r="F139" s="362"/>
      <c r="G139" s="362"/>
      <c r="H139" s="362"/>
      <c r="I139" s="362"/>
      <c r="K139" s="362"/>
      <c r="L139" s="362"/>
      <c r="M139" s="362"/>
      <c r="N139" s="362"/>
      <c r="O139" s="362"/>
      <c r="P139" s="362"/>
      <c r="Q139" s="362"/>
      <c r="R139" s="362"/>
      <c r="S139" s="362"/>
      <c r="T139" s="362"/>
      <c r="U139" s="362"/>
      <c r="V139" s="362"/>
      <c r="W139" s="362"/>
      <c r="X139" s="362"/>
      <c r="Y139" s="362"/>
      <c r="Z139" s="362"/>
      <c r="AA139" s="362"/>
      <c r="AB139" s="362"/>
      <c r="AC139" s="362"/>
    </row>
    <row r="140" spans="6:29" x14ac:dyDescent="0.35">
      <c r="F140" s="362"/>
      <c r="G140" s="362"/>
      <c r="H140" s="362"/>
      <c r="I140" s="362"/>
      <c r="K140" s="362"/>
      <c r="L140" s="362"/>
      <c r="M140" s="362"/>
      <c r="N140" s="362"/>
      <c r="O140" s="362"/>
      <c r="P140" s="362"/>
      <c r="Q140" s="362"/>
      <c r="R140" s="362"/>
      <c r="S140" s="362"/>
      <c r="T140" s="362"/>
      <c r="U140" s="362"/>
      <c r="V140" s="362"/>
      <c r="W140" s="362"/>
      <c r="X140" s="362"/>
      <c r="Y140" s="362"/>
      <c r="Z140" s="362"/>
      <c r="AA140" s="362"/>
      <c r="AB140" s="362"/>
      <c r="AC140" s="362"/>
    </row>
    <row r="141" spans="6:29" x14ac:dyDescent="0.35">
      <c r="F141" s="362"/>
      <c r="G141" s="362"/>
      <c r="H141" s="362"/>
      <c r="I141" s="362"/>
      <c r="K141" s="362"/>
      <c r="L141" s="362"/>
      <c r="M141" s="362"/>
      <c r="N141" s="362"/>
      <c r="O141" s="362"/>
      <c r="P141" s="362"/>
      <c r="Q141" s="362"/>
      <c r="R141" s="362"/>
      <c r="S141" s="362"/>
      <c r="T141" s="362"/>
      <c r="U141" s="362"/>
      <c r="V141" s="362"/>
      <c r="W141" s="362"/>
      <c r="X141" s="362"/>
      <c r="Y141" s="362"/>
      <c r="Z141" s="362"/>
      <c r="AA141" s="362"/>
      <c r="AB141" s="362"/>
      <c r="AC141" s="362"/>
    </row>
    <row r="142" spans="6:29" x14ac:dyDescent="0.35">
      <c r="F142" s="362"/>
      <c r="G142" s="362"/>
      <c r="H142" s="362"/>
      <c r="I142" s="362"/>
      <c r="K142" s="362"/>
      <c r="L142" s="362"/>
      <c r="M142" s="362"/>
      <c r="N142" s="362"/>
      <c r="O142" s="362"/>
      <c r="P142" s="362"/>
      <c r="Q142" s="362"/>
      <c r="R142" s="362"/>
      <c r="S142" s="362"/>
      <c r="T142" s="362"/>
      <c r="U142" s="362"/>
      <c r="V142" s="362"/>
      <c r="W142" s="362"/>
      <c r="X142" s="362"/>
      <c r="Y142" s="362"/>
      <c r="Z142" s="362"/>
      <c r="AA142" s="362"/>
      <c r="AB142" s="362"/>
      <c r="AC142" s="362"/>
    </row>
    <row r="143" spans="6:29" x14ac:dyDescent="0.35">
      <c r="F143" s="362"/>
      <c r="G143" s="362"/>
      <c r="H143" s="362"/>
      <c r="I143" s="362"/>
      <c r="K143" s="362"/>
      <c r="L143" s="362"/>
      <c r="M143" s="362"/>
      <c r="N143" s="362"/>
      <c r="O143" s="362"/>
      <c r="P143" s="362"/>
      <c r="Q143" s="362"/>
      <c r="R143" s="362"/>
      <c r="S143" s="362"/>
      <c r="T143" s="362"/>
      <c r="U143" s="362"/>
      <c r="V143" s="362"/>
      <c r="W143" s="362"/>
      <c r="X143" s="362"/>
      <c r="Y143" s="362"/>
      <c r="Z143" s="362"/>
      <c r="AA143" s="362"/>
      <c r="AB143" s="362"/>
      <c r="AC143" s="362"/>
    </row>
    <row r="144" spans="6:29" x14ac:dyDescent="0.35">
      <c r="F144" s="362"/>
      <c r="G144" s="362"/>
      <c r="H144" s="362"/>
      <c r="I144" s="362"/>
      <c r="K144" s="362"/>
      <c r="L144" s="362"/>
      <c r="M144" s="362"/>
      <c r="N144" s="362"/>
      <c r="O144" s="362"/>
      <c r="P144" s="362"/>
      <c r="Q144" s="362"/>
      <c r="R144" s="362"/>
      <c r="S144" s="362"/>
      <c r="T144" s="362"/>
      <c r="U144" s="362"/>
      <c r="V144" s="362"/>
      <c r="W144" s="362"/>
      <c r="X144" s="362"/>
      <c r="Y144" s="362"/>
      <c r="Z144" s="362"/>
      <c r="AA144" s="362"/>
      <c r="AB144" s="362"/>
      <c r="AC144" s="362"/>
    </row>
    <row r="145" spans="6:29" x14ac:dyDescent="0.35">
      <c r="F145" s="362"/>
      <c r="G145" s="362"/>
      <c r="H145" s="362"/>
      <c r="I145" s="362"/>
      <c r="K145" s="362"/>
      <c r="L145" s="362"/>
      <c r="M145" s="362"/>
      <c r="N145" s="362"/>
      <c r="O145" s="362"/>
      <c r="P145" s="362"/>
      <c r="Q145" s="362"/>
      <c r="R145" s="362"/>
      <c r="S145" s="362"/>
      <c r="T145" s="362"/>
      <c r="U145" s="362"/>
      <c r="V145" s="362"/>
      <c r="W145" s="362"/>
      <c r="X145" s="362"/>
      <c r="Y145" s="362"/>
      <c r="Z145" s="362"/>
      <c r="AA145" s="362"/>
      <c r="AB145" s="362"/>
      <c r="AC145" s="362"/>
    </row>
    <row r="146" spans="6:29" x14ac:dyDescent="0.35">
      <c r="F146" s="362"/>
      <c r="G146" s="362"/>
      <c r="H146" s="362"/>
      <c r="I146" s="362"/>
      <c r="K146" s="362"/>
      <c r="L146" s="362"/>
      <c r="M146" s="362"/>
      <c r="N146" s="362"/>
      <c r="O146" s="362"/>
      <c r="P146" s="362"/>
      <c r="Q146" s="362"/>
      <c r="R146" s="362"/>
      <c r="S146" s="362"/>
      <c r="T146" s="362"/>
      <c r="U146" s="362"/>
      <c r="V146" s="362"/>
      <c r="W146" s="362"/>
      <c r="X146" s="362"/>
      <c r="Y146" s="362"/>
      <c r="Z146" s="362"/>
      <c r="AA146" s="362"/>
      <c r="AB146" s="362"/>
      <c r="AC146" s="362"/>
    </row>
    <row r="147" spans="6:29" x14ac:dyDescent="0.35">
      <c r="F147" s="362"/>
      <c r="G147" s="362"/>
      <c r="H147" s="362"/>
      <c r="I147" s="362"/>
      <c r="K147" s="362"/>
      <c r="L147" s="362"/>
      <c r="M147" s="362"/>
      <c r="N147" s="362"/>
      <c r="O147" s="362"/>
      <c r="P147" s="362"/>
      <c r="Q147" s="362"/>
      <c r="R147" s="362"/>
      <c r="S147" s="362"/>
      <c r="T147" s="362"/>
      <c r="U147" s="362"/>
      <c r="V147" s="362"/>
      <c r="W147" s="362"/>
      <c r="X147" s="362"/>
      <c r="Y147" s="362"/>
      <c r="Z147" s="362"/>
      <c r="AA147" s="362"/>
      <c r="AB147" s="362"/>
      <c r="AC147" s="362"/>
    </row>
    <row r="148" spans="6:29" x14ac:dyDescent="0.35">
      <c r="F148" s="362"/>
      <c r="G148" s="362"/>
      <c r="H148" s="362"/>
      <c r="I148" s="362"/>
      <c r="K148" s="362"/>
      <c r="L148" s="362"/>
      <c r="M148" s="362"/>
      <c r="N148" s="362"/>
      <c r="O148" s="362"/>
      <c r="P148" s="362"/>
      <c r="Q148" s="362"/>
      <c r="R148" s="362"/>
      <c r="S148" s="362"/>
      <c r="T148" s="362"/>
      <c r="U148" s="362"/>
      <c r="V148" s="362"/>
      <c r="W148" s="362"/>
      <c r="X148" s="362"/>
      <c r="Y148" s="362"/>
      <c r="Z148" s="362"/>
      <c r="AA148" s="362"/>
      <c r="AB148" s="362"/>
      <c r="AC148" s="362"/>
    </row>
    <row r="149" spans="6:29" x14ac:dyDescent="0.35">
      <c r="F149" s="362"/>
      <c r="G149" s="362"/>
      <c r="H149" s="362"/>
      <c r="I149" s="362"/>
      <c r="K149" s="362"/>
      <c r="L149" s="362"/>
      <c r="M149" s="362"/>
      <c r="N149" s="362"/>
      <c r="O149" s="362"/>
      <c r="P149" s="362"/>
      <c r="Q149" s="362"/>
      <c r="R149" s="362"/>
      <c r="S149" s="362"/>
      <c r="T149" s="362"/>
      <c r="U149" s="362"/>
      <c r="V149" s="362"/>
      <c r="W149" s="362"/>
      <c r="X149" s="362"/>
      <c r="Y149" s="362"/>
      <c r="Z149" s="362"/>
      <c r="AA149" s="362"/>
      <c r="AB149" s="362"/>
      <c r="AC149" s="362"/>
    </row>
    <row r="150" spans="6:29" x14ac:dyDescent="0.35">
      <c r="F150" s="362"/>
      <c r="G150" s="362"/>
      <c r="H150" s="362"/>
      <c r="I150" s="362"/>
      <c r="K150" s="362"/>
      <c r="L150" s="362"/>
      <c r="M150" s="362"/>
      <c r="N150" s="362"/>
      <c r="O150" s="362"/>
      <c r="P150" s="362"/>
      <c r="Q150" s="362"/>
      <c r="R150" s="362"/>
      <c r="S150" s="362"/>
      <c r="T150" s="362"/>
      <c r="U150" s="362"/>
      <c r="V150" s="362"/>
      <c r="W150" s="362"/>
      <c r="X150" s="362"/>
      <c r="Y150" s="362"/>
      <c r="Z150" s="362"/>
      <c r="AA150" s="362"/>
      <c r="AB150" s="362"/>
      <c r="AC150" s="362"/>
    </row>
    <row r="151" spans="6:29" x14ac:dyDescent="0.35">
      <c r="F151" s="362"/>
      <c r="G151" s="362"/>
      <c r="H151" s="362"/>
      <c r="I151" s="362"/>
      <c r="K151" s="362"/>
      <c r="L151" s="362"/>
      <c r="M151" s="362"/>
      <c r="N151" s="362"/>
      <c r="O151" s="362"/>
      <c r="P151" s="362"/>
      <c r="Q151" s="362"/>
      <c r="R151" s="362"/>
      <c r="S151" s="362"/>
      <c r="T151" s="362"/>
      <c r="U151" s="362"/>
      <c r="V151" s="362"/>
      <c r="W151" s="362"/>
      <c r="X151" s="362"/>
      <c r="Y151" s="362"/>
      <c r="Z151" s="362"/>
      <c r="AA151" s="362"/>
      <c r="AB151" s="362"/>
      <c r="AC151" s="362"/>
    </row>
    <row r="152" spans="6:29" x14ac:dyDescent="0.35">
      <c r="F152" s="362"/>
      <c r="G152" s="362"/>
      <c r="H152" s="362"/>
      <c r="I152" s="362"/>
      <c r="K152" s="362"/>
      <c r="L152" s="362"/>
      <c r="M152" s="362"/>
      <c r="N152" s="362"/>
      <c r="O152" s="362"/>
      <c r="P152" s="362"/>
      <c r="Q152" s="362"/>
      <c r="R152" s="362"/>
      <c r="S152" s="362"/>
      <c r="T152" s="362"/>
      <c r="U152" s="362"/>
      <c r="V152" s="362"/>
      <c r="W152" s="362"/>
      <c r="X152" s="362"/>
      <c r="Y152" s="362"/>
      <c r="Z152" s="362"/>
      <c r="AA152" s="362"/>
      <c r="AB152" s="362"/>
      <c r="AC152" s="362"/>
    </row>
    <row r="153" spans="6:29" x14ac:dyDescent="0.35">
      <c r="F153" s="362"/>
      <c r="G153" s="362"/>
      <c r="H153" s="362"/>
      <c r="I153" s="362"/>
      <c r="K153" s="362"/>
      <c r="L153" s="362"/>
      <c r="M153" s="362"/>
      <c r="N153" s="362"/>
      <c r="O153" s="362"/>
      <c r="P153" s="362"/>
      <c r="Q153" s="362"/>
      <c r="R153" s="362"/>
      <c r="S153" s="362"/>
      <c r="T153" s="362"/>
      <c r="U153" s="362"/>
      <c r="V153" s="362"/>
      <c r="W153" s="362"/>
      <c r="X153" s="362"/>
      <c r="Y153" s="362"/>
      <c r="Z153" s="362"/>
      <c r="AA153" s="362"/>
      <c r="AB153" s="362"/>
      <c r="AC153" s="362"/>
    </row>
    <row r="154" spans="6:29" x14ac:dyDescent="0.35">
      <c r="F154" s="362"/>
      <c r="G154" s="362"/>
      <c r="H154" s="362"/>
      <c r="I154" s="362"/>
      <c r="K154" s="362"/>
      <c r="L154" s="362"/>
      <c r="M154" s="362"/>
      <c r="N154" s="362"/>
      <c r="O154" s="362"/>
      <c r="P154" s="362"/>
      <c r="Q154" s="362"/>
      <c r="R154" s="362"/>
      <c r="S154" s="362"/>
      <c r="T154" s="362"/>
      <c r="U154" s="362"/>
      <c r="V154" s="362"/>
      <c r="W154" s="362"/>
      <c r="X154" s="362"/>
      <c r="Y154" s="362"/>
      <c r="Z154" s="362"/>
      <c r="AA154" s="362"/>
      <c r="AB154" s="362"/>
      <c r="AC154" s="362"/>
    </row>
    <row r="155" spans="6:29" x14ac:dyDescent="0.35">
      <c r="F155" s="362"/>
      <c r="G155" s="362"/>
      <c r="H155" s="362"/>
      <c r="I155" s="362"/>
      <c r="K155" s="362"/>
      <c r="L155" s="362"/>
      <c r="M155" s="362"/>
      <c r="N155" s="362"/>
      <c r="O155" s="362"/>
      <c r="P155" s="362"/>
      <c r="Q155" s="362"/>
      <c r="R155" s="362"/>
      <c r="S155" s="362"/>
      <c r="T155" s="362"/>
      <c r="U155" s="362"/>
      <c r="V155" s="362"/>
      <c r="W155" s="362"/>
      <c r="X155" s="362"/>
      <c r="Y155" s="362"/>
      <c r="Z155" s="362"/>
      <c r="AA155" s="362"/>
      <c r="AB155" s="362"/>
      <c r="AC155" s="362"/>
    </row>
    <row r="156" spans="6:29" x14ac:dyDescent="0.35">
      <c r="F156" s="362"/>
      <c r="G156" s="362"/>
      <c r="H156" s="362"/>
      <c r="I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62"/>
      <c r="Z156" s="362"/>
      <c r="AA156" s="362"/>
      <c r="AB156" s="362"/>
      <c r="AC156" s="362"/>
    </row>
    <row r="157" spans="6:29" x14ac:dyDescent="0.35">
      <c r="F157" s="362"/>
      <c r="G157" s="362"/>
      <c r="H157" s="362"/>
      <c r="I157" s="362"/>
      <c r="K157" s="362"/>
      <c r="L157" s="362"/>
      <c r="M157" s="362"/>
      <c r="N157" s="362"/>
      <c r="O157" s="362"/>
      <c r="P157" s="362"/>
      <c r="Q157" s="362"/>
      <c r="R157" s="362"/>
      <c r="S157" s="362"/>
      <c r="T157" s="362"/>
      <c r="U157" s="362"/>
      <c r="V157" s="362"/>
      <c r="W157" s="362"/>
      <c r="X157" s="362"/>
      <c r="Y157" s="362"/>
      <c r="Z157" s="362"/>
      <c r="AA157" s="362"/>
      <c r="AB157" s="362"/>
      <c r="AC157" s="362"/>
    </row>
    <row r="158" spans="6:29" x14ac:dyDescent="0.35">
      <c r="F158" s="362"/>
      <c r="G158" s="362"/>
      <c r="H158" s="362"/>
      <c r="I158" s="362"/>
      <c r="K158" s="362"/>
      <c r="L158" s="362"/>
      <c r="M158" s="362"/>
      <c r="N158" s="362"/>
      <c r="O158" s="362"/>
      <c r="P158" s="362"/>
      <c r="Q158" s="362"/>
      <c r="R158" s="362"/>
      <c r="S158" s="362"/>
      <c r="T158" s="362"/>
      <c r="U158" s="362"/>
      <c r="V158" s="362"/>
      <c r="W158" s="362"/>
      <c r="X158" s="362"/>
      <c r="Y158" s="362"/>
      <c r="Z158" s="362"/>
      <c r="AA158" s="362"/>
      <c r="AB158" s="362"/>
      <c r="AC158" s="362"/>
    </row>
    <row r="159" spans="6:29" x14ac:dyDescent="0.35">
      <c r="F159" s="362"/>
      <c r="G159" s="362"/>
      <c r="H159" s="362"/>
      <c r="I159" s="362"/>
      <c r="K159" s="362"/>
      <c r="L159" s="362"/>
      <c r="M159" s="362"/>
      <c r="N159" s="362"/>
      <c r="O159" s="362"/>
      <c r="P159" s="362"/>
      <c r="Q159" s="362"/>
      <c r="R159" s="362"/>
      <c r="S159" s="362"/>
      <c r="T159" s="362"/>
      <c r="U159" s="362"/>
      <c r="V159" s="362"/>
      <c r="W159" s="362"/>
      <c r="X159" s="362"/>
      <c r="Y159" s="362"/>
      <c r="Z159" s="362"/>
      <c r="AA159" s="362"/>
      <c r="AB159" s="362"/>
      <c r="AC159" s="362"/>
    </row>
    <row r="160" spans="6:29" x14ac:dyDescent="0.35">
      <c r="F160" s="362"/>
      <c r="G160" s="362"/>
      <c r="H160" s="362"/>
      <c r="I160" s="362"/>
      <c r="K160" s="362"/>
      <c r="L160" s="362"/>
      <c r="M160" s="362"/>
      <c r="N160" s="362"/>
      <c r="O160" s="362"/>
      <c r="P160" s="362"/>
      <c r="Q160" s="362"/>
      <c r="R160" s="362"/>
      <c r="S160" s="362"/>
      <c r="T160" s="362"/>
      <c r="U160" s="362"/>
      <c r="V160" s="362"/>
      <c r="W160" s="362"/>
      <c r="X160" s="362"/>
      <c r="Y160" s="362"/>
      <c r="Z160" s="362"/>
      <c r="AA160" s="362"/>
      <c r="AB160" s="362"/>
      <c r="AC160" s="362"/>
    </row>
    <row r="161" spans="6:29" x14ac:dyDescent="0.35">
      <c r="F161" s="362"/>
      <c r="G161" s="362"/>
      <c r="H161" s="362"/>
      <c r="I161" s="362"/>
      <c r="K161" s="362"/>
      <c r="L161" s="362"/>
      <c r="M161" s="362"/>
      <c r="N161" s="362"/>
      <c r="O161" s="362"/>
      <c r="P161" s="362"/>
      <c r="Q161" s="362"/>
      <c r="R161" s="362"/>
      <c r="S161" s="362"/>
      <c r="T161" s="362"/>
      <c r="U161" s="362"/>
      <c r="V161" s="362"/>
      <c r="W161" s="362"/>
      <c r="X161" s="362"/>
      <c r="Y161" s="362"/>
      <c r="Z161" s="362"/>
      <c r="AA161" s="362"/>
      <c r="AB161" s="362"/>
      <c r="AC161" s="362"/>
    </row>
    <row r="162" spans="6:29" x14ac:dyDescent="0.35">
      <c r="F162" s="362"/>
      <c r="G162" s="362"/>
      <c r="H162" s="362"/>
      <c r="I162" s="362"/>
      <c r="K162" s="362"/>
      <c r="L162" s="362"/>
      <c r="M162" s="362"/>
      <c r="N162" s="362"/>
      <c r="O162" s="362"/>
      <c r="P162" s="362"/>
      <c r="Q162" s="362"/>
      <c r="R162" s="362"/>
      <c r="S162" s="362"/>
      <c r="T162" s="362"/>
      <c r="U162" s="362"/>
      <c r="V162" s="362"/>
      <c r="W162" s="362"/>
      <c r="X162" s="362"/>
      <c r="Y162" s="362"/>
      <c r="Z162" s="362"/>
      <c r="AA162" s="362"/>
      <c r="AB162" s="362"/>
      <c r="AC162" s="362"/>
    </row>
    <row r="163" spans="6:29" x14ac:dyDescent="0.35">
      <c r="F163" s="362"/>
      <c r="G163" s="362"/>
      <c r="H163" s="362"/>
      <c r="I163" s="362"/>
      <c r="K163" s="362"/>
      <c r="L163" s="362"/>
      <c r="M163" s="362"/>
      <c r="N163" s="362"/>
      <c r="O163" s="362"/>
      <c r="P163" s="362"/>
      <c r="Q163" s="362"/>
      <c r="R163" s="362"/>
      <c r="S163" s="362"/>
      <c r="T163" s="362"/>
      <c r="U163" s="362"/>
      <c r="V163" s="362"/>
      <c r="W163" s="362"/>
      <c r="X163" s="362"/>
      <c r="Y163" s="362"/>
      <c r="Z163" s="362"/>
      <c r="AA163" s="362"/>
      <c r="AB163" s="362"/>
      <c r="AC163" s="362"/>
    </row>
    <row r="164" spans="6:29" x14ac:dyDescent="0.35">
      <c r="F164" s="362"/>
      <c r="G164" s="362"/>
      <c r="H164" s="362"/>
      <c r="I164" s="362"/>
      <c r="K164" s="362"/>
      <c r="L164" s="362"/>
      <c r="M164" s="362"/>
      <c r="N164" s="362"/>
      <c r="O164" s="362"/>
      <c r="P164" s="362"/>
      <c r="Q164" s="362"/>
      <c r="R164" s="362"/>
      <c r="S164" s="362"/>
      <c r="T164" s="362"/>
      <c r="U164" s="362"/>
      <c r="V164" s="362"/>
      <c r="W164" s="362"/>
      <c r="X164" s="362"/>
      <c r="Y164" s="362"/>
      <c r="Z164" s="362"/>
      <c r="AA164" s="362"/>
      <c r="AB164" s="362"/>
      <c r="AC164" s="362"/>
    </row>
    <row r="165" spans="6:29" x14ac:dyDescent="0.35">
      <c r="F165" s="362"/>
      <c r="G165" s="362"/>
      <c r="H165" s="362"/>
      <c r="I165" s="362"/>
      <c r="K165" s="362"/>
      <c r="L165" s="362"/>
      <c r="M165" s="362"/>
      <c r="N165" s="362"/>
      <c r="O165" s="362"/>
      <c r="P165" s="362"/>
      <c r="Q165" s="362"/>
      <c r="R165" s="362"/>
      <c r="S165" s="362"/>
      <c r="T165" s="362"/>
      <c r="U165" s="362"/>
      <c r="V165" s="362"/>
      <c r="W165" s="362"/>
      <c r="X165" s="362"/>
      <c r="Y165" s="362"/>
      <c r="Z165" s="362"/>
      <c r="AA165" s="362"/>
      <c r="AB165" s="362"/>
      <c r="AC165" s="362"/>
    </row>
    <row r="166" spans="6:29" x14ac:dyDescent="0.35">
      <c r="F166" s="362"/>
      <c r="G166" s="362"/>
      <c r="H166" s="362"/>
      <c r="I166" s="362"/>
      <c r="K166" s="362"/>
      <c r="L166" s="362"/>
      <c r="M166" s="362"/>
      <c r="N166" s="362"/>
      <c r="O166" s="362"/>
      <c r="P166" s="362"/>
      <c r="Q166" s="362"/>
      <c r="R166" s="362"/>
      <c r="S166" s="362"/>
      <c r="T166" s="362"/>
      <c r="U166" s="362"/>
      <c r="V166" s="362"/>
      <c r="W166" s="362"/>
      <c r="X166" s="362"/>
      <c r="Y166" s="362"/>
      <c r="Z166" s="362"/>
      <c r="AA166" s="362"/>
      <c r="AB166" s="362"/>
      <c r="AC166" s="362"/>
    </row>
    <row r="167" spans="6:29" x14ac:dyDescent="0.35">
      <c r="F167" s="362"/>
      <c r="G167" s="362"/>
      <c r="H167" s="362"/>
      <c r="I167" s="362"/>
      <c r="K167" s="362"/>
      <c r="L167" s="362"/>
      <c r="M167" s="362"/>
      <c r="N167" s="362"/>
      <c r="O167" s="362"/>
      <c r="P167" s="362"/>
      <c r="Q167" s="362"/>
      <c r="R167" s="362"/>
      <c r="S167" s="362"/>
      <c r="T167" s="362"/>
      <c r="U167" s="362"/>
      <c r="V167" s="362"/>
      <c r="W167" s="362"/>
      <c r="X167" s="362"/>
      <c r="Y167" s="362"/>
      <c r="Z167" s="362"/>
      <c r="AA167" s="362"/>
      <c r="AB167" s="362"/>
      <c r="AC167" s="362"/>
    </row>
    <row r="168" spans="6:29" x14ac:dyDescent="0.35">
      <c r="F168" s="362"/>
      <c r="G168" s="362"/>
      <c r="H168" s="362"/>
      <c r="I168" s="362"/>
      <c r="K168" s="362"/>
      <c r="L168" s="362"/>
      <c r="M168" s="362"/>
      <c r="N168" s="362"/>
      <c r="O168" s="362"/>
      <c r="P168" s="362"/>
      <c r="Q168" s="362"/>
      <c r="R168" s="362"/>
      <c r="S168" s="362"/>
      <c r="T168" s="362"/>
      <c r="U168" s="362"/>
      <c r="V168" s="362"/>
      <c r="W168" s="362"/>
      <c r="X168" s="362"/>
      <c r="Y168" s="362"/>
      <c r="Z168" s="362"/>
      <c r="AA168" s="362"/>
      <c r="AB168" s="362"/>
      <c r="AC168" s="362"/>
    </row>
    <row r="169" spans="6:29" x14ac:dyDescent="0.35">
      <c r="F169" s="362"/>
      <c r="G169" s="362"/>
      <c r="H169" s="362"/>
      <c r="I169" s="362"/>
      <c r="K169" s="362"/>
      <c r="L169" s="362"/>
      <c r="M169" s="362"/>
      <c r="N169" s="362"/>
      <c r="O169" s="362"/>
      <c r="P169" s="362"/>
      <c r="Q169" s="362"/>
      <c r="R169" s="362"/>
      <c r="S169" s="362"/>
      <c r="T169" s="362"/>
      <c r="U169" s="362"/>
      <c r="V169" s="362"/>
      <c r="W169" s="362"/>
      <c r="X169" s="362"/>
      <c r="Y169" s="362"/>
      <c r="Z169" s="362"/>
      <c r="AA169" s="362"/>
      <c r="AB169" s="362"/>
      <c r="AC169" s="362"/>
    </row>
    <row r="170" spans="6:29" x14ac:dyDescent="0.35">
      <c r="F170" s="362"/>
      <c r="G170" s="362"/>
      <c r="H170" s="362"/>
      <c r="I170" s="362"/>
      <c r="K170" s="362"/>
      <c r="L170" s="362"/>
      <c r="M170" s="362"/>
      <c r="N170" s="362"/>
      <c r="O170" s="362"/>
      <c r="P170" s="362"/>
      <c r="Q170" s="362"/>
      <c r="R170" s="362"/>
      <c r="S170" s="362"/>
      <c r="T170" s="362"/>
      <c r="U170" s="362"/>
      <c r="V170" s="362"/>
      <c r="W170" s="362"/>
      <c r="X170" s="362"/>
      <c r="Y170" s="362"/>
      <c r="Z170" s="362"/>
      <c r="AA170" s="362"/>
      <c r="AB170" s="362"/>
      <c r="AC170" s="362"/>
    </row>
    <row r="171" spans="6:29" x14ac:dyDescent="0.35">
      <c r="F171" s="362"/>
      <c r="G171" s="362"/>
      <c r="H171" s="362"/>
      <c r="I171" s="362"/>
      <c r="K171" s="362"/>
      <c r="L171" s="362"/>
      <c r="M171" s="362"/>
      <c r="N171" s="362"/>
      <c r="O171" s="362"/>
      <c r="P171" s="362"/>
      <c r="Q171" s="362"/>
      <c r="R171" s="362"/>
      <c r="S171" s="362"/>
      <c r="T171" s="362"/>
      <c r="U171" s="362"/>
      <c r="V171" s="362"/>
      <c r="W171" s="362"/>
      <c r="X171" s="362"/>
      <c r="Y171" s="362"/>
      <c r="Z171" s="362"/>
      <c r="AA171" s="362"/>
      <c r="AB171" s="362"/>
      <c r="AC171" s="362"/>
    </row>
    <row r="172" spans="6:29" x14ac:dyDescent="0.35">
      <c r="F172" s="362"/>
      <c r="G172" s="362"/>
      <c r="H172" s="362"/>
      <c r="I172" s="362"/>
      <c r="K172" s="362"/>
      <c r="L172" s="362"/>
      <c r="M172" s="362"/>
      <c r="N172" s="362"/>
      <c r="O172" s="362"/>
      <c r="P172" s="362"/>
      <c r="Q172" s="362"/>
      <c r="R172" s="362"/>
      <c r="S172" s="362"/>
      <c r="T172" s="362"/>
      <c r="U172" s="362"/>
      <c r="V172" s="362"/>
      <c r="W172" s="362"/>
      <c r="X172" s="362"/>
      <c r="Y172" s="362"/>
      <c r="Z172" s="362"/>
      <c r="AA172" s="362"/>
      <c r="AB172" s="362"/>
      <c r="AC172" s="362"/>
    </row>
    <row r="173" spans="6:29" x14ac:dyDescent="0.35">
      <c r="F173" s="362"/>
      <c r="G173" s="362"/>
      <c r="H173" s="362"/>
      <c r="I173" s="362"/>
      <c r="K173" s="362"/>
      <c r="L173" s="362"/>
      <c r="M173" s="362"/>
      <c r="N173" s="362"/>
      <c r="O173" s="362"/>
      <c r="P173" s="362"/>
      <c r="Q173" s="362"/>
      <c r="R173" s="362"/>
      <c r="S173" s="362"/>
      <c r="T173" s="362"/>
      <c r="U173" s="362"/>
      <c r="V173" s="362"/>
      <c r="W173" s="362"/>
      <c r="X173" s="362"/>
      <c r="Y173" s="362"/>
      <c r="Z173" s="362"/>
      <c r="AA173" s="362"/>
      <c r="AB173" s="362"/>
      <c r="AC173" s="362"/>
    </row>
    <row r="174" spans="6:29" x14ac:dyDescent="0.35">
      <c r="F174" s="362"/>
      <c r="G174" s="362"/>
      <c r="H174" s="362"/>
      <c r="I174" s="362"/>
      <c r="K174" s="362"/>
      <c r="L174" s="362"/>
      <c r="M174" s="362"/>
      <c r="N174" s="362"/>
      <c r="O174" s="362"/>
      <c r="P174" s="362"/>
      <c r="Q174" s="362"/>
      <c r="R174" s="362"/>
      <c r="S174" s="362"/>
      <c r="T174" s="362"/>
      <c r="U174" s="362"/>
      <c r="V174" s="362"/>
      <c r="W174" s="362"/>
      <c r="X174" s="362"/>
      <c r="Y174" s="362"/>
      <c r="Z174" s="362"/>
      <c r="AA174" s="362"/>
      <c r="AB174" s="362"/>
      <c r="AC174" s="362"/>
    </row>
    <row r="175" spans="6:29" x14ac:dyDescent="0.35">
      <c r="F175" s="362"/>
      <c r="G175" s="362"/>
      <c r="H175" s="362"/>
      <c r="I175" s="362"/>
      <c r="K175" s="362"/>
      <c r="L175" s="362"/>
      <c r="M175" s="362"/>
      <c r="N175" s="362"/>
      <c r="O175" s="362"/>
      <c r="P175" s="362"/>
      <c r="Q175" s="362"/>
      <c r="R175" s="362"/>
      <c r="S175" s="362"/>
      <c r="T175" s="362"/>
      <c r="U175" s="362"/>
      <c r="V175" s="362"/>
      <c r="W175" s="362"/>
      <c r="X175" s="362"/>
      <c r="Y175" s="362"/>
      <c r="Z175" s="362"/>
      <c r="AA175" s="362"/>
      <c r="AB175" s="362"/>
      <c r="AC175" s="362"/>
    </row>
    <row r="176" spans="6:29" x14ac:dyDescent="0.35">
      <c r="F176" s="362"/>
      <c r="G176" s="362"/>
      <c r="H176" s="362"/>
      <c r="I176" s="362"/>
      <c r="K176" s="362"/>
      <c r="L176" s="362"/>
      <c r="M176" s="362"/>
      <c r="N176" s="362"/>
      <c r="O176" s="362"/>
      <c r="P176" s="362"/>
      <c r="Q176" s="362"/>
      <c r="R176" s="362"/>
      <c r="S176" s="362"/>
      <c r="T176" s="362"/>
      <c r="U176" s="362"/>
      <c r="V176" s="362"/>
      <c r="W176" s="362"/>
      <c r="X176" s="362"/>
      <c r="Y176" s="362"/>
      <c r="Z176" s="362"/>
      <c r="AA176" s="362"/>
      <c r="AB176" s="362"/>
      <c r="AC176" s="362"/>
    </row>
    <row r="177" spans="6:29" x14ac:dyDescent="0.35">
      <c r="F177" s="362"/>
      <c r="G177" s="362"/>
      <c r="H177" s="362"/>
      <c r="I177" s="362"/>
      <c r="K177" s="362"/>
      <c r="L177" s="362"/>
      <c r="M177" s="362"/>
      <c r="N177" s="362"/>
      <c r="O177" s="362"/>
      <c r="P177" s="362"/>
      <c r="Q177" s="362"/>
      <c r="R177" s="362"/>
      <c r="S177" s="362"/>
      <c r="T177" s="362"/>
      <c r="U177" s="362"/>
      <c r="V177" s="362"/>
      <c r="W177" s="362"/>
      <c r="X177" s="362"/>
      <c r="Y177" s="362"/>
      <c r="Z177" s="362"/>
      <c r="AA177" s="362"/>
      <c r="AB177" s="362"/>
      <c r="AC177" s="362"/>
    </row>
    <row r="178" spans="6:29" x14ac:dyDescent="0.35">
      <c r="F178" s="362"/>
      <c r="G178" s="362"/>
      <c r="H178" s="362"/>
      <c r="I178" s="362"/>
      <c r="K178" s="362"/>
      <c r="L178" s="362"/>
      <c r="M178" s="362"/>
      <c r="N178" s="362"/>
      <c r="O178" s="362"/>
      <c r="P178" s="362"/>
      <c r="Q178" s="362"/>
      <c r="R178" s="362"/>
      <c r="S178" s="362"/>
      <c r="T178" s="362"/>
      <c r="U178" s="362"/>
      <c r="V178" s="362"/>
      <c r="W178" s="362"/>
      <c r="X178" s="362"/>
      <c r="Y178" s="362"/>
      <c r="Z178" s="362"/>
      <c r="AA178" s="362"/>
      <c r="AB178" s="362"/>
      <c r="AC178" s="362"/>
    </row>
    <row r="179" spans="6:29" x14ac:dyDescent="0.35">
      <c r="F179" s="362"/>
      <c r="G179" s="362"/>
      <c r="H179" s="362"/>
      <c r="I179" s="362"/>
      <c r="K179" s="362"/>
      <c r="L179" s="362"/>
      <c r="M179" s="362"/>
      <c r="N179" s="362"/>
      <c r="O179" s="362"/>
      <c r="P179" s="362"/>
      <c r="Q179" s="362"/>
      <c r="R179" s="362"/>
      <c r="S179" s="362"/>
      <c r="T179" s="362"/>
      <c r="U179" s="362"/>
      <c r="V179" s="362"/>
      <c r="W179" s="362"/>
      <c r="X179" s="362"/>
      <c r="Y179" s="362"/>
      <c r="Z179" s="362"/>
      <c r="AA179" s="362"/>
      <c r="AB179" s="362"/>
      <c r="AC179" s="362"/>
    </row>
    <row r="180" spans="6:29" x14ac:dyDescent="0.35">
      <c r="F180" s="362"/>
      <c r="G180" s="362"/>
      <c r="H180" s="362"/>
      <c r="I180" s="362"/>
      <c r="K180" s="362"/>
      <c r="L180" s="362"/>
      <c r="M180" s="362"/>
      <c r="N180" s="362"/>
      <c r="O180" s="362"/>
      <c r="P180" s="362"/>
      <c r="Q180" s="362"/>
      <c r="R180" s="362"/>
      <c r="S180" s="362"/>
      <c r="T180" s="362"/>
      <c r="U180" s="362"/>
      <c r="V180" s="362"/>
      <c r="W180" s="362"/>
      <c r="X180" s="362"/>
      <c r="Y180" s="362"/>
      <c r="Z180" s="362"/>
      <c r="AA180" s="362"/>
      <c r="AB180" s="362"/>
      <c r="AC180" s="362"/>
    </row>
    <row r="181" spans="6:29" x14ac:dyDescent="0.35">
      <c r="F181" s="362"/>
      <c r="G181" s="362"/>
      <c r="H181" s="362"/>
      <c r="I181" s="362"/>
      <c r="K181" s="362"/>
      <c r="L181" s="362"/>
      <c r="M181" s="362"/>
      <c r="N181" s="362"/>
      <c r="O181" s="362"/>
      <c r="P181" s="362"/>
      <c r="Q181" s="362"/>
      <c r="R181" s="362"/>
      <c r="S181" s="362"/>
      <c r="T181" s="362"/>
      <c r="U181" s="362"/>
      <c r="V181" s="362"/>
      <c r="W181" s="362"/>
      <c r="X181" s="362"/>
      <c r="Y181" s="362"/>
      <c r="Z181" s="362"/>
      <c r="AA181" s="362"/>
      <c r="AB181" s="362"/>
      <c r="AC181" s="362"/>
    </row>
    <row r="182" spans="6:29" x14ac:dyDescent="0.35">
      <c r="F182" s="362"/>
      <c r="G182" s="362"/>
      <c r="H182" s="362"/>
      <c r="I182" s="362"/>
      <c r="K182" s="362"/>
      <c r="L182" s="362"/>
      <c r="M182" s="362"/>
      <c r="N182" s="362"/>
      <c r="O182" s="362"/>
      <c r="P182" s="362"/>
      <c r="Q182" s="362"/>
      <c r="R182" s="362"/>
      <c r="S182" s="362"/>
      <c r="T182" s="362"/>
      <c r="U182" s="362"/>
      <c r="V182" s="362"/>
      <c r="W182" s="362"/>
      <c r="X182" s="362"/>
      <c r="Y182" s="362"/>
      <c r="Z182" s="362"/>
      <c r="AA182" s="362"/>
      <c r="AB182" s="362"/>
      <c r="AC182" s="362"/>
    </row>
    <row r="183" spans="6:29" x14ac:dyDescent="0.35">
      <c r="F183" s="362"/>
      <c r="G183" s="362"/>
      <c r="H183" s="362"/>
      <c r="I183" s="362"/>
      <c r="K183" s="362"/>
      <c r="L183" s="362"/>
      <c r="M183" s="362"/>
      <c r="N183" s="362"/>
      <c r="O183" s="362"/>
      <c r="P183" s="362"/>
      <c r="Q183" s="362"/>
      <c r="R183" s="362"/>
      <c r="S183" s="362"/>
      <c r="T183" s="362"/>
      <c r="U183" s="362"/>
      <c r="V183" s="362"/>
      <c r="W183" s="362"/>
      <c r="X183" s="362"/>
      <c r="Y183" s="362"/>
      <c r="Z183" s="362"/>
      <c r="AA183" s="362"/>
      <c r="AB183" s="362"/>
      <c r="AC183" s="362"/>
    </row>
    <row r="184" spans="6:29" x14ac:dyDescent="0.35">
      <c r="F184" s="362"/>
      <c r="G184" s="362"/>
      <c r="H184" s="362"/>
      <c r="I184" s="362"/>
      <c r="K184" s="362"/>
      <c r="L184" s="362"/>
      <c r="M184" s="362"/>
      <c r="N184" s="362"/>
      <c r="O184" s="362"/>
      <c r="P184" s="362"/>
      <c r="Q184" s="362"/>
      <c r="R184" s="362"/>
      <c r="S184" s="362"/>
      <c r="T184" s="362"/>
      <c r="U184" s="362"/>
      <c r="V184" s="362"/>
      <c r="W184" s="362"/>
      <c r="X184" s="362"/>
      <c r="Y184" s="362"/>
      <c r="Z184" s="362"/>
      <c r="AA184" s="362"/>
      <c r="AB184" s="362"/>
      <c r="AC184" s="362"/>
    </row>
    <row r="185" spans="6:29" x14ac:dyDescent="0.35">
      <c r="F185" s="362"/>
      <c r="G185" s="362"/>
      <c r="H185" s="362"/>
      <c r="I185" s="362"/>
      <c r="K185" s="362"/>
      <c r="L185" s="362"/>
      <c r="M185" s="362"/>
      <c r="N185" s="362"/>
      <c r="O185" s="362"/>
      <c r="P185" s="362"/>
      <c r="Q185" s="362"/>
      <c r="R185" s="362"/>
      <c r="S185" s="362"/>
      <c r="T185" s="362"/>
      <c r="U185" s="362"/>
      <c r="V185" s="362"/>
      <c r="W185" s="362"/>
      <c r="X185" s="362"/>
      <c r="Y185" s="362"/>
      <c r="Z185" s="362"/>
      <c r="AA185" s="362"/>
      <c r="AB185" s="362"/>
      <c r="AC185" s="362"/>
    </row>
    <row r="186" spans="6:29" x14ac:dyDescent="0.35">
      <c r="F186" s="362"/>
      <c r="G186" s="362"/>
      <c r="H186" s="362"/>
      <c r="I186" s="362"/>
      <c r="K186" s="362"/>
      <c r="L186" s="362"/>
      <c r="M186" s="362"/>
      <c r="N186" s="362"/>
      <c r="O186" s="362"/>
      <c r="P186" s="362"/>
      <c r="Q186" s="362"/>
      <c r="R186" s="362"/>
      <c r="S186" s="362"/>
      <c r="T186" s="362"/>
      <c r="U186" s="362"/>
      <c r="V186" s="362"/>
      <c r="W186" s="362"/>
      <c r="X186" s="362"/>
      <c r="Y186" s="362"/>
      <c r="Z186" s="362"/>
      <c r="AA186" s="362"/>
      <c r="AB186" s="362"/>
      <c r="AC186" s="362"/>
    </row>
    <row r="187" spans="6:29" x14ac:dyDescent="0.35">
      <c r="F187" s="362"/>
      <c r="G187" s="362"/>
      <c r="H187" s="362"/>
      <c r="I187" s="362"/>
      <c r="K187" s="362"/>
      <c r="L187" s="362"/>
      <c r="M187" s="362"/>
      <c r="N187" s="362"/>
      <c r="O187" s="362"/>
      <c r="P187" s="362"/>
      <c r="Q187" s="362"/>
      <c r="R187" s="362"/>
      <c r="S187" s="362"/>
      <c r="T187" s="362"/>
      <c r="U187" s="362"/>
      <c r="V187" s="362"/>
      <c r="W187" s="362"/>
      <c r="X187" s="362"/>
      <c r="Y187" s="362"/>
      <c r="Z187" s="362"/>
      <c r="AA187" s="362"/>
      <c r="AB187" s="362"/>
      <c r="AC187" s="362"/>
    </row>
    <row r="188" spans="6:29" x14ac:dyDescent="0.35">
      <c r="F188" s="362"/>
      <c r="G188" s="362"/>
      <c r="H188" s="362"/>
      <c r="I188" s="362"/>
      <c r="K188" s="362"/>
      <c r="L188" s="362"/>
      <c r="M188" s="362"/>
      <c r="N188" s="362"/>
      <c r="O188" s="362"/>
      <c r="P188" s="362"/>
      <c r="Q188" s="362"/>
      <c r="R188" s="362"/>
      <c r="S188" s="362"/>
      <c r="T188" s="362"/>
      <c r="U188" s="362"/>
      <c r="V188" s="362"/>
      <c r="W188" s="362"/>
      <c r="X188" s="362"/>
      <c r="Y188" s="362"/>
      <c r="Z188" s="362"/>
      <c r="AA188" s="362"/>
      <c r="AB188" s="362"/>
      <c r="AC188" s="362"/>
    </row>
    <row r="189" spans="6:29" x14ac:dyDescent="0.35">
      <c r="F189" s="362"/>
      <c r="G189" s="362"/>
      <c r="H189" s="362"/>
      <c r="I189" s="362"/>
      <c r="K189" s="362"/>
      <c r="L189" s="362"/>
      <c r="M189" s="362"/>
      <c r="N189" s="362"/>
      <c r="O189" s="362"/>
      <c r="P189" s="362"/>
      <c r="Q189" s="362"/>
      <c r="R189" s="362"/>
      <c r="S189" s="362"/>
      <c r="T189" s="362"/>
      <c r="U189" s="362"/>
      <c r="V189" s="362"/>
      <c r="W189" s="362"/>
      <c r="X189" s="362"/>
      <c r="Y189" s="362"/>
      <c r="Z189" s="362"/>
      <c r="AA189" s="362"/>
      <c r="AB189" s="362"/>
      <c r="AC189" s="362"/>
    </row>
    <row r="190" spans="6:29" x14ac:dyDescent="0.35">
      <c r="F190" s="362"/>
      <c r="G190" s="362"/>
      <c r="H190" s="362"/>
      <c r="I190" s="362"/>
      <c r="K190" s="362"/>
      <c r="L190" s="362"/>
      <c r="M190" s="362"/>
      <c r="N190" s="362"/>
      <c r="O190" s="362"/>
      <c r="P190" s="362"/>
      <c r="Q190" s="362"/>
      <c r="R190" s="362"/>
      <c r="S190" s="362"/>
      <c r="T190" s="362"/>
      <c r="U190" s="362"/>
      <c r="V190" s="362"/>
      <c r="W190" s="362"/>
      <c r="X190" s="362"/>
      <c r="Y190" s="362"/>
      <c r="Z190" s="362"/>
      <c r="AA190" s="362"/>
      <c r="AB190" s="362"/>
      <c r="AC190" s="362"/>
    </row>
    <row r="191" spans="6:29" x14ac:dyDescent="0.35">
      <c r="F191" s="362"/>
      <c r="G191" s="362"/>
      <c r="H191" s="362"/>
      <c r="I191" s="362"/>
      <c r="K191" s="362"/>
      <c r="L191" s="362"/>
      <c r="M191" s="362"/>
      <c r="N191" s="362"/>
      <c r="O191" s="362"/>
      <c r="P191" s="362"/>
      <c r="Q191" s="362"/>
      <c r="R191" s="362"/>
      <c r="S191" s="362"/>
      <c r="T191" s="362"/>
      <c r="U191" s="362"/>
      <c r="V191" s="362"/>
      <c r="W191" s="362"/>
      <c r="X191" s="362"/>
      <c r="Y191" s="362"/>
      <c r="Z191" s="362"/>
      <c r="AA191" s="362"/>
      <c r="AB191" s="362"/>
      <c r="AC191" s="362"/>
    </row>
    <row r="192" spans="6:29" x14ac:dyDescent="0.35">
      <c r="F192" s="362"/>
      <c r="G192" s="362"/>
      <c r="H192" s="362"/>
      <c r="I192" s="362"/>
      <c r="K192" s="362"/>
      <c r="L192" s="362"/>
      <c r="M192" s="362"/>
      <c r="N192" s="362"/>
      <c r="O192" s="362"/>
      <c r="P192" s="362"/>
      <c r="Q192" s="362"/>
      <c r="R192" s="362"/>
      <c r="S192" s="362"/>
      <c r="T192" s="362"/>
      <c r="U192" s="362"/>
      <c r="V192" s="362"/>
      <c r="W192" s="362"/>
      <c r="X192" s="362"/>
      <c r="Y192" s="362"/>
      <c r="Z192" s="362"/>
      <c r="AA192" s="362"/>
      <c r="AB192" s="362"/>
      <c r="AC192" s="362"/>
    </row>
    <row r="193" spans="6:29" x14ac:dyDescent="0.35">
      <c r="F193" s="362"/>
      <c r="G193" s="362"/>
      <c r="H193" s="362"/>
      <c r="I193" s="362"/>
      <c r="K193" s="362"/>
      <c r="L193" s="362"/>
      <c r="M193" s="362"/>
      <c r="N193" s="362"/>
      <c r="O193" s="362"/>
      <c r="P193" s="362"/>
      <c r="Q193" s="362"/>
      <c r="R193" s="362"/>
      <c r="S193" s="362"/>
      <c r="T193" s="362"/>
      <c r="U193" s="362"/>
      <c r="V193" s="362"/>
      <c r="W193" s="362"/>
      <c r="X193" s="362"/>
      <c r="Y193" s="362"/>
      <c r="Z193" s="362"/>
      <c r="AA193" s="362"/>
      <c r="AB193" s="362"/>
      <c r="AC193" s="362"/>
    </row>
    <row r="194" spans="6:29" x14ac:dyDescent="0.35">
      <c r="F194" s="362"/>
      <c r="G194" s="362"/>
      <c r="H194" s="362"/>
      <c r="I194" s="362"/>
      <c r="K194" s="362"/>
      <c r="L194" s="362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62"/>
      <c r="Z194" s="362"/>
      <c r="AA194" s="362"/>
      <c r="AB194" s="362"/>
      <c r="AC194" s="362"/>
    </row>
    <row r="195" spans="6:29" x14ac:dyDescent="0.35">
      <c r="F195" s="362"/>
      <c r="G195" s="362"/>
      <c r="H195" s="362"/>
      <c r="I195" s="362"/>
      <c r="K195" s="362"/>
      <c r="L195" s="362"/>
      <c r="M195" s="362"/>
      <c r="N195" s="362"/>
      <c r="O195" s="362"/>
      <c r="P195" s="362"/>
      <c r="Q195" s="362"/>
      <c r="R195" s="362"/>
      <c r="S195" s="362"/>
      <c r="T195" s="362"/>
      <c r="U195" s="362"/>
      <c r="V195" s="362"/>
      <c r="W195" s="362"/>
      <c r="X195" s="362"/>
      <c r="Y195" s="362"/>
      <c r="Z195" s="362"/>
      <c r="AA195" s="362"/>
      <c r="AB195" s="362"/>
      <c r="AC195" s="362"/>
    </row>
    <row r="196" spans="6:29" x14ac:dyDescent="0.35">
      <c r="F196" s="362"/>
      <c r="G196" s="362"/>
      <c r="H196" s="362"/>
      <c r="I196" s="362"/>
      <c r="K196" s="362"/>
      <c r="L196" s="362"/>
      <c r="M196" s="362"/>
      <c r="N196" s="362"/>
      <c r="O196" s="362"/>
      <c r="P196" s="362"/>
      <c r="Q196" s="362"/>
      <c r="R196" s="362"/>
      <c r="S196" s="362"/>
      <c r="T196" s="362"/>
      <c r="U196" s="362"/>
      <c r="V196" s="362"/>
      <c r="W196" s="362"/>
      <c r="X196" s="362"/>
      <c r="Y196" s="362"/>
      <c r="Z196" s="362"/>
      <c r="AA196" s="362"/>
      <c r="AB196" s="362"/>
      <c r="AC196" s="362"/>
    </row>
    <row r="197" spans="6:29" x14ac:dyDescent="0.35">
      <c r="F197" s="362"/>
      <c r="G197" s="362"/>
      <c r="H197" s="362"/>
      <c r="I197" s="362"/>
      <c r="K197" s="362"/>
      <c r="L197" s="362"/>
      <c r="M197" s="362"/>
      <c r="N197" s="362"/>
      <c r="O197" s="362"/>
      <c r="P197" s="362"/>
      <c r="Q197" s="362"/>
      <c r="R197" s="362"/>
      <c r="S197" s="362"/>
      <c r="T197" s="362"/>
      <c r="U197" s="362"/>
      <c r="V197" s="362"/>
      <c r="W197" s="362"/>
      <c r="X197" s="362"/>
      <c r="Y197" s="362"/>
      <c r="Z197" s="362"/>
      <c r="AA197" s="362"/>
      <c r="AB197" s="362"/>
      <c r="AC197" s="362"/>
    </row>
    <row r="198" spans="6:29" x14ac:dyDescent="0.35">
      <c r="F198" s="362"/>
      <c r="G198" s="362"/>
      <c r="H198" s="362"/>
      <c r="I198" s="362"/>
      <c r="K198" s="362"/>
      <c r="L198" s="362"/>
      <c r="M198" s="362"/>
      <c r="N198" s="362"/>
      <c r="O198" s="362"/>
      <c r="P198" s="362"/>
      <c r="Q198" s="362"/>
      <c r="R198" s="362"/>
      <c r="S198" s="362"/>
      <c r="T198" s="362"/>
      <c r="U198" s="362"/>
      <c r="V198" s="362"/>
      <c r="W198" s="362"/>
      <c r="X198" s="362"/>
      <c r="Y198" s="362"/>
      <c r="Z198" s="362"/>
      <c r="AA198" s="362"/>
      <c r="AB198" s="362"/>
      <c r="AC198" s="362"/>
    </row>
    <row r="199" spans="6:29" x14ac:dyDescent="0.35">
      <c r="F199" s="362"/>
      <c r="G199" s="362"/>
      <c r="H199" s="362"/>
      <c r="I199" s="362"/>
      <c r="K199" s="362"/>
      <c r="L199" s="362"/>
      <c r="M199" s="362"/>
      <c r="N199" s="362"/>
      <c r="O199" s="362"/>
      <c r="P199" s="362"/>
      <c r="Q199" s="362"/>
      <c r="R199" s="362"/>
      <c r="S199" s="362"/>
      <c r="T199" s="362"/>
      <c r="U199" s="362"/>
      <c r="V199" s="362"/>
      <c r="W199" s="362"/>
      <c r="X199" s="362"/>
      <c r="Y199" s="362"/>
      <c r="Z199" s="362"/>
      <c r="AA199" s="362"/>
      <c r="AB199" s="362"/>
      <c r="AC199" s="362"/>
    </row>
    <row r="200" spans="6:29" x14ac:dyDescent="0.35">
      <c r="F200" s="362"/>
      <c r="G200" s="362"/>
      <c r="H200" s="362"/>
      <c r="I200" s="362"/>
      <c r="K200" s="362"/>
      <c r="L200" s="362"/>
      <c r="M200" s="362"/>
      <c r="N200" s="362"/>
      <c r="O200" s="362"/>
      <c r="P200" s="362"/>
      <c r="Q200" s="362"/>
      <c r="R200" s="362"/>
      <c r="S200" s="362"/>
      <c r="T200" s="362"/>
      <c r="U200" s="362"/>
      <c r="V200" s="362"/>
      <c r="W200" s="362"/>
      <c r="X200" s="362"/>
      <c r="Y200" s="362"/>
      <c r="Z200" s="362"/>
      <c r="AA200" s="362"/>
      <c r="AB200" s="362"/>
      <c r="AC200" s="362"/>
    </row>
    <row r="201" spans="6:29" x14ac:dyDescent="0.35">
      <c r="F201" s="362"/>
      <c r="G201" s="362"/>
      <c r="H201" s="362"/>
      <c r="I201" s="362"/>
      <c r="K201" s="362"/>
      <c r="L201" s="362"/>
      <c r="M201" s="362"/>
      <c r="N201" s="362"/>
      <c r="O201" s="362"/>
      <c r="P201" s="362"/>
      <c r="Q201" s="362"/>
      <c r="R201" s="362"/>
      <c r="S201" s="362"/>
      <c r="T201" s="362"/>
      <c r="U201" s="362"/>
      <c r="V201" s="362"/>
      <c r="W201" s="362"/>
      <c r="X201" s="362"/>
      <c r="Y201" s="362"/>
      <c r="Z201" s="362"/>
      <c r="AA201" s="362"/>
      <c r="AB201" s="362"/>
      <c r="AC201" s="362"/>
    </row>
    <row r="202" spans="6:29" x14ac:dyDescent="0.35">
      <c r="F202" s="362"/>
      <c r="G202" s="362"/>
      <c r="H202" s="362"/>
      <c r="I202" s="362"/>
      <c r="K202" s="362"/>
      <c r="L202" s="362"/>
      <c r="M202" s="362"/>
      <c r="N202" s="362"/>
      <c r="O202" s="362"/>
      <c r="P202" s="362"/>
      <c r="Q202" s="362"/>
      <c r="R202" s="362"/>
      <c r="S202" s="362"/>
      <c r="T202" s="362"/>
      <c r="U202" s="362"/>
      <c r="V202" s="362"/>
      <c r="W202" s="362"/>
      <c r="X202" s="362"/>
      <c r="Y202" s="362"/>
      <c r="Z202" s="362"/>
      <c r="AA202" s="362"/>
      <c r="AB202" s="362"/>
      <c r="AC202" s="362"/>
    </row>
    <row r="203" spans="6:29" x14ac:dyDescent="0.35">
      <c r="F203" s="362"/>
      <c r="G203" s="362"/>
      <c r="H203" s="362"/>
      <c r="I203" s="362"/>
      <c r="K203" s="362"/>
      <c r="L203" s="362"/>
      <c r="M203" s="362"/>
      <c r="N203" s="362"/>
      <c r="O203" s="362"/>
      <c r="P203" s="362"/>
      <c r="Q203" s="362"/>
      <c r="R203" s="362"/>
      <c r="S203" s="362"/>
      <c r="T203" s="362"/>
      <c r="U203" s="362"/>
      <c r="V203" s="362"/>
      <c r="W203" s="362"/>
      <c r="X203" s="362"/>
      <c r="Y203" s="362"/>
      <c r="Z203" s="362"/>
      <c r="AA203" s="362"/>
      <c r="AB203" s="362"/>
      <c r="AC203" s="362"/>
    </row>
    <row r="204" spans="6:29" x14ac:dyDescent="0.35">
      <c r="F204" s="362"/>
      <c r="G204" s="362"/>
      <c r="H204" s="362"/>
      <c r="I204" s="362"/>
      <c r="K204" s="362"/>
      <c r="L204" s="362"/>
      <c r="M204" s="362"/>
      <c r="N204" s="362"/>
      <c r="O204" s="362"/>
      <c r="P204" s="362"/>
      <c r="Q204" s="362"/>
      <c r="R204" s="362"/>
      <c r="S204" s="362"/>
      <c r="T204" s="362"/>
      <c r="U204" s="362"/>
      <c r="V204" s="362"/>
      <c r="W204" s="362"/>
      <c r="X204" s="362"/>
      <c r="Y204" s="362"/>
      <c r="Z204" s="362"/>
      <c r="AA204" s="362"/>
      <c r="AB204" s="362"/>
      <c r="AC204" s="362"/>
    </row>
    <row r="205" spans="6:29" x14ac:dyDescent="0.35">
      <c r="F205" s="362"/>
      <c r="G205" s="362"/>
      <c r="H205" s="362"/>
      <c r="I205" s="362"/>
      <c r="K205" s="362"/>
      <c r="L205" s="362"/>
      <c r="M205" s="362"/>
      <c r="N205" s="362"/>
      <c r="O205" s="362"/>
      <c r="P205" s="362"/>
      <c r="Q205" s="362"/>
      <c r="R205" s="362"/>
      <c r="S205" s="362"/>
      <c r="T205" s="362"/>
      <c r="U205" s="362"/>
      <c r="V205" s="362"/>
      <c r="W205" s="362"/>
      <c r="X205" s="362"/>
      <c r="Y205" s="362"/>
      <c r="Z205" s="362"/>
      <c r="AA205" s="362"/>
      <c r="AB205" s="362"/>
      <c r="AC205" s="362"/>
    </row>
    <row r="206" spans="6:29" x14ac:dyDescent="0.35">
      <c r="F206" s="362"/>
      <c r="G206" s="362"/>
      <c r="H206" s="362"/>
      <c r="I206" s="362"/>
      <c r="K206" s="362"/>
      <c r="L206" s="362"/>
      <c r="M206" s="362"/>
      <c r="N206" s="362"/>
      <c r="O206" s="362"/>
      <c r="P206" s="362"/>
      <c r="Q206" s="362"/>
      <c r="R206" s="362"/>
      <c r="S206" s="362"/>
      <c r="T206" s="362"/>
      <c r="U206" s="362"/>
      <c r="V206" s="362"/>
      <c r="W206" s="362"/>
      <c r="X206" s="362"/>
      <c r="Y206" s="362"/>
      <c r="Z206" s="362"/>
      <c r="AA206" s="362"/>
      <c r="AB206" s="362"/>
      <c r="AC206" s="362"/>
    </row>
    <row r="207" spans="6:29" x14ac:dyDescent="0.35">
      <c r="F207" s="362"/>
      <c r="G207" s="362"/>
      <c r="H207" s="362"/>
      <c r="I207" s="362"/>
      <c r="K207" s="362"/>
      <c r="L207" s="362"/>
      <c r="M207" s="362"/>
      <c r="N207" s="362"/>
      <c r="O207" s="362"/>
      <c r="P207" s="362"/>
      <c r="Q207" s="362"/>
      <c r="R207" s="362"/>
      <c r="S207" s="362"/>
      <c r="T207" s="362"/>
      <c r="U207" s="362"/>
      <c r="V207" s="362"/>
      <c r="W207" s="362"/>
      <c r="X207" s="362"/>
      <c r="Y207" s="362"/>
      <c r="Z207" s="362"/>
      <c r="AA207" s="362"/>
      <c r="AB207" s="362"/>
      <c r="AC207" s="362"/>
    </row>
    <row r="208" spans="6:29" x14ac:dyDescent="0.35">
      <c r="F208" s="362"/>
      <c r="G208" s="362"/>
      <c r="H208" s="362"/>
      <c r="I208" s="362"/>
      <c r="K208" s="362"/>
      <c r="L208" s="362"/>
      <c r="M208" s="362"/>
      <c r="N208" s="362"/>
      <c r="O208" s="362"/>
      <c r="P208" s="362"/>
      <c r="Q208" s="362"/>
      <c r="R208" s="362"/>
      <c r="S208" s="362"/>
      <c r="T208" s="362"/>
      <c r="U208" s="362"/>
      <c r="V208" s="362"/>
      <c r="W208" s="362"/>
      <c r="X208" s="362"/>
      <c r="Y208" s="362"/>
      <c r="Z208" s="362"/>
      <c r="AA208" s="362"/>
      <c r="AB208" s="362"/>
      <c r="AC208" s="362"/>
    </row>
    <row r="209" spans="6:29" x14ac:dyDescent="0.35">
      <c r="F209" s="362"/>
      <c r="G209" s="362"/>
      <c r="H209" s="362"/>
      <c r="I209" s="362"/>
      <c r="K209" s="362"/>
      <c r="L209" s="362"/>
      <c r="M209" s="362"/>
      <c r="N209" s="362"/>
      <c r="O209" s="362"/>
      <c r="P209" s="362"/>
      <c r="Q209" s="362"/>
      <c r="R209" s="362"/>
      <c r="S209" s="362"/>
      <c r="T209" s="362"/>
      <c r="U209" s="362"/>
      <c r="V209" s="362"/>
      <c r="W209" s="362"/>
      <c r="X209" s="362"/>
      <c r="Y209" s="362"/>
      <c r="Z209" s="362"/>
      <c r="AA209" s="362"/>
      <c r="AB209" s="362"/>
      <c r="AC209" s="362"/>
    </row>
    <row r="210" spans="6:29" x14ac:dyDescent="0.35">
      <c r="F210" s="362"/>
      <c r="G210" s="362"/>
      <c r="H210" s="362"/>
      <c r="I210" s="362"/>
      <c r="K210" s="362"/>
      <c r="L210" s="362"/>
      <c r="M210" s="362"/>
      <c r="N210" s="362"/>
      <c r="O210" s="362"/>
      <c r="P210" s="362"/>
      <c r="Q210" s="362"/>
      <c r="R210" s="362"/>
      <c r="S210" s="362"/>
      <c r="T210" s="362"/>
      <c r="U210" s="362"/>
      <c r="V210" s="362"/>
      <c r="W210" s="362"/>
      <c r="X210" s="362"/>
      <c r="Y210" s="362"/>
      <c r="Z210" s="362"/>
      <c r="AA210" s="362"/>
      <c r="AB210" s="362"/>
      <c r="AC210" s="362"/>
    </row>
    <row r="211" spans="6:29" x14ac:dyDescent="0.35">
      <c r="F211" s="362"/>
      <c r="G211" s="362"/>
      <c r="H211" s="362"/>
      <c r="I211" s="362"/>
      <c r="K211" s="362"/>
      <c r="L211" s="362"/>
      <c r="M211" s="362"/>
      <c r="N211" s="362"/>
      <c r="O211" s="362"/>
      <c r="P211" s="362"/>
      <c r="Q211" s="362"/>
      <c r="R211" s="362"/>
      <c r="S211" s="362"/>
      <c r="T211" s="362"/>
      <c r="U211" s="362"/>
      <c r="V211" s="362"/>
      <c r="W211" s="362"/>
      <c r="X211" s="362"/>
      <c r="Y211" s="362"/>
      <c r="Z211" s="362"/>
      <c r="AA211" s="362"/>
      <c r="AB211" s="362"/>
      <c r="AC211" s="362"/>
    </row>
    <row r="212" spans="6:29" x14ac:dyDescent="0.35">
      <c r="F212" s="362"/>
      <c r="G212" s="362"/>
      <c r="H212" s="362"/>
      <c r="I212" s="362"/>
      <c r="K212" s="362"/>
      <c r="L212" s="362"/>
      <c r="M212" s="362"/>
      <c r="N212" s="362"/>
      <c r="O212" s="362"/>
      <c r="P212" s="362"/>
      <c r="Q212" s="362"/>
      <c r="R212" s="362"/>
      <c r="S212" s="362"/>
      <c r="T212" s="362"/>
      <c r="U212" s="362"/>
      <c r="V212" s="362"/>
      <c r="W212" s="362"/>
      <c r="X212" s="362"/>
      <c r="Y212" s="362"/>
      <c r="Z212" s="362"/>
      <c r="AA212" s="362"/>
      <c r="AB212" s="362"/>
      <c r="AC212" s="362"/>
    </row>
    <row r="213" spans="6:29" x14ac:dyDescent="0.35">
      <c r="F213" s="362"/>
      <c r="G213" s="362"/>
      <c r="H213" s="362"/>
      <c r="I213" s="362"/>
      <c r="K213" s="362"/>
      <c r="L213" s="362"/>
      <c r="M213" s="362"/>
      <c r="N213" s="362"/>
      <c r="O213" s="362"/>
      <c r="P213" s="362"/>
      <c r="Q213" s="362"/>
      <c r="R213" s="362"/>
      <c r="S213" s="362"/>
      <c r="T213" s="362"/>
      <c r="U213" s="362"/>
      <c r="V213" s="362"/>
      <c r="W213" s="362"/>
      <c r="X213" s="362"/>
      <c r="Y213" s="362"/>
      <c r="Z213" s="362"/>
      <c r="AA213" s="362"/>
      <c r="AB213" s="362"/>
      <c r="AC213" s="362"/>
    </row>
    <row r="214" spans="6:29" x14ac:dyDescent="0.35">
      <c r="F214" s="362"/>
      <c r="G214" s="362"/>
      <c r="H214" s="362"/>
      <c r="I214" s="362"/>
      <c r="K214" s="362"/>
      <c r="L214" s="362"/>
      <c r="M214" s="362"/>
      <c r="N214" s="362"/>
      <c r="O214" s="362"/>
      <c r="P214" s="362"/>
      <c r="Q214" s="362"/>
      <c r="R214" s="362"/>
      <c r="S214" s="362"/>
      <c r="T214" s="362"/>
      <c r="U214" s="362"/>
      <c r="V214" s="362"/>
      <c r="W214" s="362"/>
      <c r="X214" s="362"/>
      <c r="Y214" s="362"/>
      <c r="Z214" s="362"/>
      <c r="AA214" s="362"/>
      <c r="AB214" s="362"/>
      <c r="AC214" s="362"/>
    </row>
    <row r="215" spans="6:29" x14ac:dyDescent="0.35">
      <c r="F215" s="362"/>
      <c r="G215" s="362"/>
      <c r="H215" s="362"/>
      <c r="I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62"/>
      <c r="Z215" s="362"/>
      <c r="AA215" s="362"/>
      <c r="AB215" s="362"/>
      <c r="AC215" s="362"/>
    </row>
    <row r="216" spans="6:29" x14ac:dyDescent="0.35">
      <c r="F216" s="362"/>
      <c r="G216" s="362"/>
      <c r="H216" s="362"/>
      <c r="I216" s="362"/>
      <c r="K216" s="362"/>
      <c r="L216" s="362"/>
      <c r="M216" s="362"/>
      <c r="N216" s="362"/>
      <c r="O216" s="362"/>
      <c r="P216" s="362"/>
      <c r="Q216" s="362"/>
      <c r="R216" s="362"/>
      <c r="S216" s="362"/>
      <c r="T216" s="362"/>
      <c r="U216" s="362"/>
      <c r="V216" s="362"/>
      <c r="W216" s="362"/>
      <c r="X216" s="362"/>
      <c r="Y216" s="362"/>
      <c r="Z216" s="362"/>
      <c r="AA216" s="362"/>
      <c r="AB216" s="362"/>
      <c r="AC216" s="362"/>
    </row>
    <row r="217" spans="6:29" x14ac:dyDescent="0.35">
      <c r="F217" s="362"/>
      <c r="G217" s="362"/>
      <c r="H217" s="362"/>
      <c r="I217" s="362"/>
      <c r="K217" s="362"/>
      <c r="L217" s="362"/>
      <c r="M217" s="362"/>
      <c r="N217" s="362"/>
      <c r="O217" s="362"/>
      <c r="P217" s="362"/>
      <c r="Q217" s="362"/>
      <c r="R217" s="362"/>
      <c r="S217" s="362"/>
      <c r="T217" s="362"/>
      <c r="U217" s="362"/>
      <c r="V217" s="362"/>
      <c r="W217" s="362"/>
      <c r="X217" s="362"/>
      <c r="Y217" s="362"/>
      <c r="Z217" s="362"/>
      <c r="AA217" s="362"/>
      <c r="AB217" s="362"/>
      <c r="AC217" s="362"/>
    </row>
    <row r="218" spans="6:29" x14ac:dyDescent="0.35">
      <c r="F218" s="362"/>
      <c r="G218" s="362"/>
      <c r="H218" s="362"/>
      <c r="I218" s="362"/>
      <c r="K218" s="362"/>
      <c r="L218" s="362"/>
      <c r="M218" s="362"/>
      <c r="N218" s="362"/>
      <c r="O218" s="362"/>
      <c r="P218" s="362"/>
      <c r="Q218" s="362"/>
      <c r="R218" s="362"/>
      <c r="S218" s="362"/>
      <c r="T218" s="362"/>
      <c r="U218" s="362"/>
      <c r="V218" s="362"/>
      <c r="W218" s="362"/>
      <c r="X218" s="362"/>
      <c r="Y218" s="362"/>
      <c r="Z218" s="362"/>
      <c r="AA218" s="362"/>
      <c r="AB218" s="362"/>
      <c r="AC218" s="362"/>
    </row>
    <row r="219" spans="6:29" x14ac:dyDescent="0.35">
      <c r="F219" s="362"/>
      <c r="G219" s="362"/>
      <c r="H219" s="362"/>
      <c r="I219" s="362"/>
      <c r="K219" s="362"/>
      <c r="L219" s="362"/>
      <c r="M219" s="362"/>
      <c r="N219" s="362"/>
      <c r="O219" s="362"/>
      <c r="P219" s="362"/>
      <c r="Q219" s="362"/>
      <c r="R219" s="362"/>
      <c r="S219" s="362"/>
      <c r="T219" s="362"/>
      <c r="U219" s="362"/>
      <c r="V219" s="362"/>
      <c r="W219" s="362"/>
      <c r="X219" s="362"/>
      <c r="Y219" s="362"/>
      <c r="Z219" s="362"/>
      <c r="AA219" s="362"/>
      <c r="AB219" s="362"/>
      <c r="AC219" s="362"/>
    </row>
    <row r="220" spans="6:29" x14ac:dyDescent="0.35">
      <c r="F220" s="362"/>
      <c r="G220" s="362"/>
      <c r="H220" s="362"/>
      <c r="I220" s="362"/>
      <c r="K220" s="362"/>
      <c r="L220" s="362"/>
      <c r="M220" s="362"/>
      <c r="N220" s="362"/>
      <c r="O220" s="362"/>
      <c r="P220" s="362"/>
      <c r="Q220" s="362"/>
      <c r="R220" s="362"/>
      <c r="S220" s="362"/>
      <c r="T220" s="362"/>
      <c r="U220" s="362"/>
      <c r="V220" s="362"/>
      <c r="W220" s="362"/>
      <c r="X220" s="362"/>
      <c r="Y220" s="362"/>
      <c r="Z220" s="362"/>
      <c r="AA220" s="362"/>
      <c r="AB220" s="362"/>
      <c r="AC220" s="362"/>
    </row>
    <row r="221" spans="6:29" x14ac:dyDescent="0.35">
      <c r="F221" s="362"/>
      <c r="G221" s="362"/>
      <c r="H221" s="362"/>
      <c r="I221" s="362"/>
      <c r="K221" s="362"/>
      <c r="L221" s="362"/>
      <c r="M221" s="362"/>
      <c r="N221" s="362"/>
      <c r="O221" s="362"/>
      <c r="P221" s="362"/>
      <c r="Q221" s="362"/>
      <c r="R221" s="362"/>
      <c r="S221" s="362"/>
      <c r="T221" s="362"/>
      <c r="U221" s="362"/>
      <c r="V221" s="362"/>
      <c r="W221" s="362"/>
      <c r="X221" s="362"/>
      <c r="Y221" s="362"/>
      <c r="Z221" s="362"/>
      <c r="AA221" s="362"/>
      <c r="AB221" s="362"/>
      <c r="AC221" s="362"/>
    </row>
    <row r="222" spans="6:29" x14ac:dyDescent="0.35">
      <c r="F222" s="362"/>
      <c r="G222" s="362"/>
      <c r="H222" s="362"/>
      <c r="I222" s="362"/>
      <c r="K222" s="362"/>
      <c r="L222" s="362"/>
      <c r="M222" s="362"/>
      <c r="N222" s="362"/>
      <c r="O222" s="362"/>
      <c r="P222" s="362"/>
      <c r="Q222" s="362"/>
      <c r="R222" s="362"/>
      <c r="S222" s="362"/>
      <c r="T222" s="362"/>
      <c r="U222" s="362"/>
      <c r="V222" s="362"/>
      <c r="W222" s="362"/>
      <c r="X222" s="362"/>
      <c r="Y222" s="362"/>
      <c r="Z222" s="362"/>
      <c r="AA222" s="362"/>
      <c r="AB222" s="362"/>
      <c r="AC222" s="362"/>
    </row>
    <row r="223" spans="6:29" x14ac:dyDescent="0.35">
      <c r="F223" s="362"/>
      <c r="G223" s="362"/>
      <c r="H223" s="362"/>
      <c r="I223" s="362"/>
      <c r="K223" s="362"/>
      <c r="L223" s="362"/>
      <c r="M223" s="362"/>
      <c r="N223" s="362"/>
      <c r="O223" s="362"/>
      <c r="P223" s="362"/>
      <c r="Q223" s="362"/>
      <c r="R223" s="362"/>
      <c r="S223" s="362"/>
      <c r="T223" s="362"/>
      <c r="U223" s="362"/>
      <c r="V223" s="362"/>
      <c r="W223" s="362"/>
      <c r="X223" s="362"/>
      <c r="Y223" s="362"/>
      <c r="Z223" s="362"/>
      <c r="AA223" s="362"/>
      <c r="AB223" s="362"/>
      <c r="AC223" s="362"/>
    </row>
    <row r="224" spans="6:29" x14ac:dyDescent="0.35">
      <c r="F224" s="362"/>
      <c r="G224" s="362"/>
      <c r="H224" s="362"/>
      <c r="I224" s="362"/>
      <c r="K224" s="362"/>
      <c r="L224" s="362"/>
      <c r="M224" s="362"/>
      <c r="N224" s="362"/>
      <c r="O224" s="362"/>
      <c r="P224" s="362"/>
      <c r="Q224" s="362"/>
      <c r="R224" s="362"/>
      <c r="S224" s="362"/>
      <c r="T224" s="362"/>
      <c r="U224" s="362"/>
      <c r="V224" s="362"/>
      <c r="W224" s="362"/>
      <c r="X224" s="362"/>
      <c r="Y224" s="362"/>
      <c r="Z224" s="362"/>
      <c r="AA224" s="362"/>
      <c r="AB224" s="362"/>
      <c r="AC224" s="362"/>
    </row>
    <row r="225" spans="6:29" x14ac:dyDescent="0.35">
      <c r="F225" s="362"/>
      <c r="G225" s="362"/>
      <c r="H225" s="362"/>
      <c r="I225" s="362"/>
      <c r="K225" s="362"/>
      <c r="L225" s="362"/>
      <c r="M225" s="362"/>
      <c r="N225" s="362"/>
      <c r="O225" s="362"/>
      <c r="P225" s="362"/>
      <c r="Q225" s="362"/>
      <c r="R225" s="362"/>
      <c r="S225" s="362"/>
      <c r="T225" s="362"/>
      <c r="U225" s="362"/>
      <c r="V225" s="362"/>
      <c r="W225" s="362"/>
      <c r="X225" s="362"/>
      <c r="Y225" s="362"/>
      <c r="Z225" s="362"/>
      <c r="AA225" s="362"/>
      <c r="AB225" s="362"/>
      <c r="AC225" s="362"/>
    </row>
    <row r="226" spans="6:29" x14ac:dyDescent="0.35">
      <c r="F226" s="362"/>
      <c r="G226" s="362"/>
      <c r="H226" s="362"/>
      <c r="I226" s="362"/>
      <c r="K226" s="362"/>
      <c r="L226" s="362"/>
      <c r="M226" s="362"/>
      <c r="N226" s="362"/>
      <c r="O226" s="362"/>
      <c r="P226" s="362"/>
      <c r="Q226" s="362"/>
      <c r="R226" s="362"/>
      <c r="S226" s="362"/>
      <c r="T226" s="362"/>
      <c r="U226" s="362"/>
      <c r="V226" s="362"/>
      <c r="W226" s="362"/>
      <c r="X226" s="362"/>
      <c r="Y226" s="362"/>
      <c r="Z226" s="362"/>
      <c r="AA226" s="362"/>
      <c r="AB226" s="362"/>
      <c r="AC226" s="362"/>
    </row>
    <row r="227" spans="6:29" x14ac:dyDescent="0.35">
      <c r="F227" s="362"/>
      <c r="G227" s="362"/>
      <c r="H227" s="362"/>
      <c r="I227" s="362"/>
      <c r="K227" s="362"/>
      <c r="L227" s="362"/>
      <c r="M227" s="362"/>
      <c r="N227" s="362"/>
      <c r="O227" s="362"/>
      <c r="P227" s="362"/>
      <c r="Q227" s="362"/>
      <c r="R227" s="362"/>
      <c r="S227" s="362"/>
      <c r="T227" s="362"/>
      <c r="U227" s="362"/>
      <c r="V227" s="362"/>
      <c r="W227" s="362"/>
      <c r="X227" s="362"/>
      <c r="Y227" s="362"/>
      <c r="Z227" s="362"/>
      <c r="AA227" s="362"/>
      <c r="AB227" s="362"/>
      <c r="AC227" s="362"/>
    </row>
  </sheetData>
  <sheetProtection selectLockedCells="1" selectUnlockedCells="1"/>
  <mergeCells count="41">
    <mergeCell ref="A1:AC1"/>
    <mergeCell ref="A2:AC2"/>
    <mergeCell ref="A4:A5"/>
    <mergeCell ref="B4:B5"/>
    <mergeCell ref="C4:C5"/>
    <mergeCell ref="D4:D5"/>
    <mergeCell ref="J4:J5"/>
    <mergeCell ref="K4:AB4"/>
    <mergeCell ref="E4:E5"/>
    <mergeCell ref="G4:G5"/>
    <mergeCell ref="AC4:AC5"/>
    <mergeCell ref="F4:F5"/>
    <mergeCell ref="H4:H5"/>
    <mergeCell ref="I4:I5"/>
    <mergeCell ref="A6:AC6"/>
    <mergeCell ref="A7:A34"/>
    <mergeCell ref="B7:B34"/>
    <mergeCell ref="C7:C34"/>
    <mergeCell ref="D7:D34"/>
    <mergeCell ref="A35:AC35"/>
    <mergeCell ref="I38:L38"/>
    <mergeCell ref="K51:AB51"/>
    <mergeCell ref="C51:C52"/>
    <mergeCell ref="I51:I52"/>
    <mergeCell ref="J51:J52"/>
    <mergeCell ref="H39:M39"/>
    <mergeCell ref="R38:AB38"/>
    <mergeCell ref="G51:G52"/>
    <mergeCell ref="H51:H52"/>
    <mergeCell ref="D51:D52"/>
    <mergeCell ref="F51:F52"/>
    <mergeCell ref="E51:E52"/>
    <mergeCell ref="A51:A52"/>
    <mergeCell ref="B51:B52"/>
    <mergeCell ref="AC51:AC52"/>
    <mergeCell ref="A53:AC53"/>
    <mergeCell ref="A54:A83"/>
    <mergeCell ref="A84:AC84"/>
    <mergeCell ref="B54:B83"/>
    <mergeCell ref="C54:C83"/>
    <mergeCell ref="D54:D83"/>
  </mergeCells>
  <conditionalFormatting sqref="K76:W77">
    <cfRule type="cellIs" dxfId="11" priority="1" stopIfTrue="1" operator="equal">
      <formula>0</formula>
    </cfRule>
  </conditionalFormatting>
  <pageMargins left="0.19685039370078741" right="0.19685039370078741" top="0.59055118110236227" bottom="0.39466666666666667" header="0.51181102362204722" footer="0.51181102362204722"/>
  <pageSetup paperSize="9" scale="74" firstPageNumber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C203"/>
  <sheetViews>
    <sheetView view="pageBreakPreview" topLeftCell="F2" zoomScale="80" zoomScaleNormal="75" zoomScaleSheetLayoutView="80" zoomScalePageLayoutView="75" workbookViewId="0">
      <selection activeCell="AC59" sqref="AC59:AC84"/>
    </sheetView>
  </sheetViews>
  <sheetFormatPr defaultColWidth="9.1328125" defaultRowHeight="12.75" x14ac:dyDescent="0.35"/>
  <cols>
    <col min="1" max="1" width="4.1328125" style="362" customWidth="1"/>
    <col min="2" max="2" width="16.73046875" style="362" customWidth="1"/>
    <col min="3" max="3" width="13.3984375" style="362" customWidth="1"/>
    <col min="4" max="4" width="4.73046875" style="362" customWidth="1"/>
    <col min="5" max="5" width="30.265625" style="362" customWidth="1"/>
    <col min="6" max="6" width="5.1328125" style="364" customWidth="1"/>
    <col min="7" max="7" width="9.265625" style="364" customWidth="1"/>
    <col min="8" max="8" width="11.86328125" style="364" customWidth="1"/>
    <col min="9" max="9" width="5.3984375" style="363" customWidth="1"/>
    <col min="10" max="10" width="4.86328125" style="362" customWidth="1"/>
    <col min="11" max="11" width="5" style="364" customWidth="1"/>
    <col min="12" max="12" width="7.265625" style="364" customWidth="1"/>
    <col min="13" max="13" width="3.3984375" style="364" customWidth="1"/>
    <col min="14" max="14" width="3.86328125" style="364" customWidth="1"/>
    <col min="15" max="15" width="5.73046875" style="364" customWidth="1"/>
    <col min="16" max="16" width="3.59765625" style="364" customWidth="1"/>
    <col min="17" max="17" width="5.1328125" style="364" customWidth="1"/>
    <col min="18" max="18" width="3.59765625" style="364" customWidth="1"/>
    <col min="19" max="19" width="3.86328125" style="364" customWidth="1"/>
    <col min="20" max="20" width="4.265625" style="364" customWidth="1"/>
    <col min="21" max="21" width="3.86328125" style="364" customWidth="1"/>
    <col min="22" max="22" width="3" style="364" customWidth="1"/>
    <col min="23" max="23" width="3.3984375" style="364" customWidth="1"/>
    <col min="24" max="24" width="4.59765625" style="364" customWidth="1"/>
    <col min="25" max="25" width="5.73046875" style="364" customWidth="1"/>
    <col min="26" max="26" width="5" style="364" customWidth="1"/>
    <col min="27" max="27" width="4.265625" style="364" customWidth="1"/>
    <col min="28" max="28" width="4.59765625" style="364" customWidth="1"/>
    <col min="29" max="29" width="5" style="363" customWidth="1"/>
    <col min="30" max="30" width="6.1328125" style="362" customWidth="1"/>
    <col min="31" max="31" width="4.3984375" style="362" customWidth="1"/>
    <col min="32" max="33" width="5.1328125" style="352" customWidth="1"/>
    <col min="34" max="34" width="8" style="352" customWidth="1"/>
    <col min="35" max="35" width="6.86328125" style="352" hidden="1" customWidth="1"/>
    <col min="36" max="36" width="6.265625" style="352" hidden="1" customWidth="1"/>
    <col min="37" max="16384" width="9.1328125" style="352"/>
  </cols>
  <sheetData>
    <row r="1" spans="1:32" s="377" customFormat="1" ht="15" customHeight="1" x14ac:dyDescent="0.35">
      <c r="A1" s="4363" t="s">
        <v>89</v>
      </c>
      <c r="B1" s="4363"/>
      <c r="C1" s="4363"/>
      <c r="D1" s="4363"/>
      <c r="E1" s="4363"/>
      <c r="F1" s="4363"/>
      <c r="G1" s="4363"/>
      <c r="H1" s="4363"/>
      <c r="I1" s="4363"/>
      <c r="J1" s="4363"/>
      <c r="K1" s="4363"/>
      <c r="L1" s="4363"/>
      <c r="M1" s="4363"/>
      <c r="N1" s="4363"/>
      <c r="O1" s="4363"/>
      <c r="P1" s="4363"/>
      <c r="Q1" s="4363"/>
      <c r="R1" s="4363"/>
      <c r="S1" s="4363"/>
      <c r="T1" s="4363"/>
      <c r="U1" s="4363"/>
      <c r="V1" s="4363"/>
      <c r="W1" s="4363"/>
      <c r="X1" s="4363"/>
      <c r="Y1" s="4363"/>
      <c r="Z1" s="4363"/>
      <c r="AA1" s="4363"/>
      <c r="AB1" s="4363"/>
      <c r="AC1" s="4363"/>
    </row>
    <row r="2" spans="1:32" s="377" customFormat="1" ht="17.25" customHeight="1" thickBot="1" x14ac:dyDescent="0.4">
      <c r="A2" s="4375" t="s">
        <v>380</v>
      </c>
      <c r="B2" s="4375"/>
      <c r="C2" s="4375"/>
      <c r="D2" s="4375"/>
      <c r="E2" s="4375"/>
      <c r="F2" s="4375"/>
      <c r="G2" s="4375"/>
      <c r="H2" s="4375"/>
      <c r="I2" s="4375"/>
      <c r="J2" s="4375"/>
      <c r="K2" s="4375"/>
      <c r="L2" s="4375"/>
      <c r="M2" s="4375"/>
      <c r="N2" s="4375"/>
      <c r="O2" s="4375"/>
      <c r="P2" s="4375"/>
      <c r="Q2" s="4375"/>
      <c r="R2" s="4375"/>
      <c r="S2" s="4375"/>
      <c r="T2" s="4375"/>
      <c r="U2" s="4375"/>
      <c r="V2" s="4375"/>
      <c r="W2" s="4375"/>
      <c r="X2" s="4375"/>
      <c r="Y2" s="4375"/>
      <c r="Z2" s="4375"/>
      <c r="AA2" s="4375"/>
      <c r="AB2" s="4375"/>
      <c r="AC2" s="4375"/>
    </row>
    <row r="3" spans="1:32" ht="8.25" hidden="1" customHeight="1" thickBot="1" x14ac:dyDescent="0.5">
      <c r="A3" s="373"/>
      <c r="B3" s="374"/>
      <c r="C3" s="374"/>
      <c r="D3" s="374"/>
      <c r="E3" s="376"/>
      <c r="F3" s="375"/>
      <c r="G3" s="375"/>
      <c r="H3" s="375"/>
      <c r="I3" s="372"/>
      <c r="J3" s="374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  <c r="Y3" s="373"/>
      <c r="Z3" s="373"/>
      <c r="AA3" s="373"/>
      <c r="AB3" s="373"/>
      <c r="AC3" s="372"/>
      <c r="AD3" s="333"/>
      <c r="AE3" s="333"/>
      <c r="AF3" s="333"/>
    </row>
    <row r="4" spans="1:32" ht="13.5" customHeight="1" thickBot="1" x14ac:dyDescent="0.5">
      <c r="A4" s="4492" t="s">
        <v>8</v>
      </c>
      <c r="B4" s="4493" t="s">
        <v>9</v>
      </c>
      <c r="C4" s="4493" t="s">
        <v>10</v>
      </c>
      <c r="D4" s="4494" t="s">
        <v>11</v>
      </c>
      <c r="E4" s="4499" t="s">
        <v>7</v>
      </c>
      <c r="F4" s="4505" t="s">
        <v>0</v>
      </c>
      <c r="G4" s="4501" t="s">
        <v>3</v>
      </c>
      <c r="H4" s="4501" t="s">
        <v>12</v>
      </c>
      <c r="I4" s="4507" t="s">
        <v>1</v>
      </c>
      <c r="J4" s="4495" t="s">
        <v>13</v>
      </c>
      <c r="K4" s="4497" t="s">
        <v>14</v>
      </c>
      <c r="L4" s="4498"/>
      <c r="M4" s="4498"/>
      <c r="N4" s="4498"/>
      <c r="O4" s="4498"/>
      <c r="P4" s="4498"/>
      <c r="Q4" s="4498"/>
      <c r="R4" s="4498"/>
      <c r="S4" s="4498"/>
      <c r="T4" s="4498"/>
      <c r="U4" s="4498"/>
      <c r="V4" s="4498"/>
      <c r="W4" s="4498"/>
      <c r="X4" s="4498"/>
      <c r="Y4" s="4498"/>
      <c r="Z4" s="4498"/>
      <c r="AA4" s="4498"/>
      <c r="AB4" s="4466"/>
      <c r="AC4" s="4503" t="s">
        <v>15</v>
      </c>
      <c r="AD4" s="333"/>
      <c r="AE4" s="333"/>
      <c r="AF4" s="333"/>
    </row>
    <row r="5" spans="1:32" s="368" customFormat="1" ht="116.25" customHeight="1" thickBot="1" x14ac:dyDescent="0.35">
      <c r="A5" s="4376"/>
      <c r="B5" s="4377"/>
      <c r="C5" s="4377"/>
      <c r="D5" s="4378"/>
      <c r="E5" s="4500"/>
      <c r="F5" s="4506"/>
      <c r="G5" s="4502"/>
      <c r="H5" s="4502"/>
      <c r="I5" s="4508"/>
      <c r="J5" s="4496"/>
      <c r="K5" s="370" t="s">
        <v>16</v>
      </c>
      <c r="L5" s="370" t="s">
        <v>17</v>
      </c>
      <c r="M5" s="370" t="s">
        <v>18</v>
      </c>
      <c r="N5" s="370" t="s">
        <v>19</v>
      </c>
      <c r="O5" s="370" t="s">
        <v>20</v>
      </c>
      <c r="P5" s="370" t="s">
        <v>21</v>
      </c>
      <c r="Q5" s="370" t="s">
        <v>166</v>
      </c>
      <c r="R5" s="371" t="s">
        <v>109</v>
      </c>
      <c r="S5" s="370" t="s">
        <v>23</v>
      </c>
      <c r="T5" s="370" t="s">
        <v>24</v>
      </c>
      <c r="U5" s="370" t="s">
        <v>25</v>
      </c>
      <c r="V5" s="370" t="s">
        <v>26</v>
      </c>
      <c r="W5" s="370" t="s">
        <v>27</v>
      </c>
      <c r="X5" s="370" t="s">
        <v>28</v>
      </c>
      <c r="Y5" s="370" t="s">
        <v>29</v>
      </c>
      <c r="Z5" s="370" t="s">
        <v>30</v>
      </c>
      <c r="AA5" s="370" t="s">
        <v>31</v>
      </c>
      <c r="AB5" s="370" t="s">
        <v>32</v>
      </c>
      <c r="AC5" s="4504"/>
      <c r="AD5" s="369"/>
      <c r="AE5" s="369"/>
      <c r="AF5" s="369"/>
    </row>
    <row r="6" spans="1:32" s="340" customFormat="1" ht="15" customHeight="1" thickBot="1" x14ac:dyDescent="0.4">
      <c r="A6" s="4509" t="s">
        <v>33</v>
      </c>
      <c r="B6" s="4510"/>
      <c r="C6" s="4510"/>
      <c r="D6" s="4510"/>
      <c r="E6" s="4510"/>
      <c r="F6" s="4510"/>
      <c r="G6" s="4510"/>
      <c r="H6" s="4510"/>
      <c r="I6" s="4510"/>
      <c r="J6" s="4510"/>
      <c r="K6" s="4510"/>
      <c r="L6" s="4510"/>
      <c r="M6" s="4510"/>
      <c r="N6" s="4510"/>
      <c r="O6" s="4510"/>
      <c r="P6" s="4510"/>
      <c r="Q6" s="4510"/>
      <c r="R6" s="4510"/>
      <c r="S6" s="4510"/>
      <c r="T6" s="4510"/>
      <c r="U6" s="4510"/>
      <c r="V6" s="4510"/>
      <c r="W6" s="4510"/>
      <c r="X6" s="4510"/>
      <c r="Y6" s="4510"/>
      <c r="Z6" s="4510"/>
      <c r="AA6" s="4510"/>
      <c r="AB6" s="4510"/>
      <c r="AC6" s="4511"/>
      <c r="AD6" s="339"/>
      <c r="AE6" s="339"/>
      <c r="AF6" s="339"/>
    </row>
    <row r="7" spans="1:32" s="340" customFormat="1" ht="18" hidden="1" customHeight="1" x14ac:dyDescent="0.4">
      <c r="A7" s="4483">
        <v>19</v>
      </c>
      <c r="B7" s="4486" t="s">
        <v>130</v>
      </c>
      <c r="C7" s="4486" t="s">
        <v>400</v>
      </c>
      <c r="D7" s="4489">
        <v>0.5</v>
      </c>
      <c r="E7" s="991"/>
      <c r="F7" s="992"/>
      <c r="G7" s="992"/>
      <c r="H7" s="992"/>
      <c r="I7" s="992"/>
      <c r="J7" s="993"/>
      <c r="K7" s="989"/>
      <c r="L7" s="471"/>
      <c r="M7" s="471"/>
      <c r="N7" s="471"/>
      <c r="O7" s="471"/>
      <c r="P7" s="471"/>
      <c r="Q7" s="472"/>
      <c r="R7" s="472"/>
      <c r="S7" s="472"/>
      <c r="T7" s="472"/>
      <c r="U7" s="472"/>
      <c r="V7" s="472"/>
      <c r="W7" s="472"/>
      <c r="X7" s="472"/>
      <c r="Y7" s="472"/>
      <c r="Z7" s="472"/>
      <c r="AA7" s="472"/>
      <c r="AB7" s="473"/>
      <c r="AC7" s="474">
        <f t="shared" ref="AC7:AC34" si="0">SUM(K7:AB7)</f>
        <v>0</v>
      </c>
      <c r="AD7" s="339"/>
      <c r="AE7" s="339"/>
      <c r="AF7" s="339"/>
    </row>
    <row r="8" spans="1:32" s="340" customFormat="1" ht="39.6" hidden="1" customHeight="1" x14ac:dyDescent="0.4">
      <c r="A8" s="4484"/>
      <c r="B8" s="4487"/>
      <c r="C8" s="4487"/>
      <c r="D8" s="4490"/>
      <c r="E8" s="2894"/>
      <c r="F8" s="404"/>
      <c r="G8" s="405"/>
      <c r="H8" s="953"/>
      <c r="I8" s="996"/>
      <c r="J8" s="470"/>
      <c r="K8" s="754"/>
      <c r="L8" s="457"/>
      <c r="M8" s="457"/>
      <c r="N8" s="457"/>
      <c r="O8" s="457"/>
      <c r="P8" s="457"/>
      <c r="Q8" s="457"/>
      <c r="R8" s="457"/>
      <c r="S8" s="457"/>
      <c r="T8" s="457"/>
      <c r="U8" s="457"/>
      <c r="V8" s="2576"/>
      <c r="W8" s="2576"/>
      <c r="X8" s="2576"/>
      <c r="Y8" s="2576"/>
      <c r="Z8" s="2576"/>
      <c r="AA8" s="2576"/>
      <c r="AB8" s="2895"/>
      <c r="AC8" s="3821">
        <f t="shared" si="0"/>
        <v>0</v>
      </c>
      <c r="AD8" s="339"/>
      <c r="AE8" s="339"/>
      <c r="AF8" s="339"/>
    </row>
    <row r="9" spans="1:32" s="340" customFormat="1" ht="30.6" customHeight="1" x14ac:dyDescent="0.35">
      <c r="A9" s="4484"/>
      <c r="B9" s="4487"/>
      <c r="C9" s="4487"/>
      <c r="D9" s="4490"/>
      <c r="E9" s="2896" t="s">
        <v>204</v>
      </c>
      <c r="F9" s="457" t="s">
        <v>5</v>
      </c>
      <c r="G9" s="1725" t="s">
        <v>110</v>
      </c>
      <c r="H9" s="953" t="s">
        <v>155</v>
      </c>
      <c r="I9" s="457">
        <v>4</v>
      </c>
      <c r="J9" s="1727">
        <v>11</v>
      </c>
      <c r="K9" s="754">
        <v>16</v>
      </c>
      <c r="L9" s="457">
        <v>16</v>
      </c>
      <c r="M9" s="476"/>
      <c r="N9" s="476"/>
      <c r="O9" s="476"/>
      <c r="P9" s="476"/>
      <c r="Q9" s="476"/>
      <c r="R9" s="476"/>
      <c r="S9" s="476"/>
      <c r="T9" s="476"/>
      <c r="U9" s="476">
        <v>1</v>
      </c>
      <c r="V9" s="2897"/>
      <c r="W9" s="2305"/>
      <c r="X9" s="2305"/>
      <c r="Y9" s="2305"/>
      <c r="Z9" s="2305"/>
      <c r="AA9" s="2305"/>
      <c r="AB9" s="3808"/>
      <c r="AC9" s="3822">
        <f t="shared" si="0"/>
        <v>33</v>
      </c>
      <c r="AD9" s="339"/>
      <c r="AE9" s="339"/>
      <c r="AF9" s="339"/>
    </row>
    <row r="10" spans="1:32" s="340" customFormat="1" ht="18.75" hidden="1" customHeight="1" x14ac:dyDescent="0.4">
      <c r="A10" s="4484"/>
      <c r="B10" s="4487"/>
      <c r="C10" s="4487"/>
      <c r="D10" s="4490"/>
      <c r="E10" s="918"/>
      <c r="F10" s="404"/>
      <c r="G10" s="1656"/>
      <c r="H10" s="1656"/>
      <c r="I10" s="313"/>
      <c r="J10" s="470"/>
      <c r="K10" s="1657"/>
      <c r="L10" s="1658"/>
      <c r="M10" s="1600"/>
      <c r="N10" s="1601"/>
      <c r="O10" s="1601"/>
      <c r="P10" s="1601"/>
      <c r="Q10" s="1601"/>
      <c r="R10" s="1601"/>
      <c r="S10" s="1601"/>
      <c r="T10" s="1601"/>
      <c r="U10" s="1601"/>
      <c r="V10" s="1654"/>
      <c r="W10" s="1655"/>
      <c r="X10" s="1655"/>
      <c r="Y10" s="1655"/>
      <c r="Z10" s="1655"/>
      <c r="AA10" s="1655"/>
      <c r="AB10" s="3809"/>
      <c r="AC10" s="3823">
        <f t="shared" si="0"/>
        <v>0</v>
      </c>
      <c r="AD10" s="339"/>
      <c r="AE10" s="339"/>
      <c r="AF10" s="339"/>
    </row>
    <row r="11" spans="1:32" s="340" customFormat="1" ht="16.5" hidden="1" customHeight="1" x14ac:dyDescent="0.4">
      <c r="A11" s="4484"/>
      <c r="B11" s="4487"/>
      <c r="C11" s="4487"/>
      <c r="D11" s="4490"/>
      <c r="E11" s="918"/>
      <c r="F11" s="404"/>
      <c r="G11" s="405"/>
      <c r="H11" s="953"/>
      <c r="I11" s="404"/>
      <c r="J11" s="470"/>
      <c r="K11" s="1657"/>
      <c r="L11" s="1600"/>
      <c r="M11" s="1600"/>
      <c r="N11" s="404"/>
      <c r="O11" s="313"/>
      <c r="P11" s="1600"/>
      <c r="Q11" s="1600"/>
      <c r="R11" s="1600"/>
      <c r="S11" s="1600"/>
      <c r="T11" s="1600"/>
      <c r="U11" s="1600"/>
      <c r="V11" s="1654"/>
      <c r="W11" s="1600"/>
      <c r="X11" s="1600"/>
      <c r="Y11" s="1600"/>
      <c r="Z11" s="1600"/>
      <c r="AA11" s="1600"/>
      <c r="AB11" s="1230"/>
      <c r="AC11" s="3823">
        <f t="shared" si="0"/>
        <v>0</v>
      </c>
      <c r="AD11" s="339"/>
      <c r="AE11" s="339"/>
      <c r="AF11" s="339"/>
    </row>
    <row r="12" spans="1:32" s="340" customFormat="1" ht="16.5" customHeight="1" x14ac:dyDescent="0.4">
      <c r="A12" s="4484"/>
      <c r="B12" s="4487"/>
      <c r="C12" s="4487"/>
      <c r="D12" s="4490"/>
      <c r="E12" s="1659" t="s">
        <v>103</v>
      </c>
      <c r="F12" s="1660" t="s">
        <v>5</v>
      </c>
      <c r="G12" s="405" t="s">
        <v>110</v>
      </c>
      <c r="H12" s="457" t="s">
        <v>212</v>
      </c>
      <c r="I12" s="996" t="s">
        <v>69</v>
      </c>
      <c r="J12" s="1661">
        <v>4</v>
      </c>
      <c r="K12" s="1662"/>
      <c r="L12" s="1663"/>
      <c r="M12" s="1664"/>
      <c r="N12" s="1664"/>
      <c r="O12" s="1664"/>
      <c r="P12" s="1663"/>
      <c r="Q12" s="1664">
        <v>42</v>
      </c>
      <c r="R12" s="1664"/>
      <c r="S12" s="1664"/>
      <c r="T12" s="1600"/>
      <c r="U12" s="404"/>
      <c r="V12" s="1600"/>
      <c r="W12" s="1601"/>
      <c r="X12" s="1601"/>
      <c r="Y12" s="1601"/>
      <c r="Z12" s="1601"/>
      <c r="AA12" s="1601"/>
      <c r="AB12" s="3810"/>
      <c r="AC12" s="3823">
        <f t="shared" si="0"/>
        <v>42</v>
      </c>
      <c r="AD12" s="339"/>
      <c r="AE12" s="339"/>
      <c r="AF12" s="339"/>
    </row>
    <row r="13" spans="1:32" s="340" customFormat="1" ht="16.5" customHeight="1" x14ac:dyDescent="0.4">
      <c r="A13" s="4484"/>
      <c r="B13" s="4487"/>
      <c r="C13" s="4487"/>
      <c r="D13" s="4490"/>
      <c r="E13" s="1659" t="s">
        <v>115</v>
      </c>
      <c r="F13" s="1660" t="s">
        <v>5</v>
      </c>
      <c r="G13" s="405" t="s">
        <v>110</v>
      </c>
      <c r="H13" s="457" t="s">
        <v>212</v>
      </c>
      <c r="I13" s="996" t="s">
        <v>69</v>
      </c>
      <c r="J13" s="470">
        <v>4</v>
      </c>
      <c r="K13" s="1495"/>
      <c r="L13" s="77"/>
      <c r="M13" s="77"/>
      <c r="N13" s="77"/>
      <c r="O13" s="77"/>
      <c r="P13" s="77"/>
      <c r="Q13" s="77"/>
      <c r="R13" s="77"/>
      <c r="S13" s="77">
        <v>12</v>
      </c>
      <c r="T13" s="1600"/>
      <c r="U13" s="404"/>
      <c r="V13" s="1600"/>
      <c r="W13" s="1601"/>
      <c r="X13" s="1601"/>
      <c r="Y13" s="1601"/>
      <c r="Z13" s="1601"/>
      <c r="AA13" s="1601"/>
      <c r="AB13" s="3810"/>
      <c r="AC13" s="3823">
        <f>SUM(K13:AB13)</f>
        <v>12</v>
      </c>
      <c r="AD13" s="339"/>
      <c r="AE13" s="339"/>
      <c r="AF13" s="339"/>
    </row>
    <row r="14" spans="1:32" s="340" customFormat="1" ht="16.5" hidden="1" customHeight="1" x14ac:dyDescent="0.4">
      <c r="A14" s="4484"/>
      <c r="B14" s="4487"/>
      <c r="C14" s="4487"/>
      <c r="D14" s="4490"/>
      <c r="E14" s="2352"/>
      <c r="F14" s="404"/>
      <c r="G14" s="405"/>
      <c r="H14" s="457"/>
      <c r="I14" s="996"/>
      <c r="J14" s="2898"/>
      <c r="K14" s="2899"/>
      <c r="L14" s="2899"/>
      <c r="M14" s="1600"/>
      <c r="N14" s="1600"/>
      <c r="O14" s="1600"/>
      <c r="P14" s="404"/>
      <c r="Q14" s="1600"/>
      <c r="R14" s="1600"/>
      <c r="S14" s="1600"/>
      <c r="T14" s="1600"/>
      <c r="U14" s="2898"/>
      <c r="V14" s="1600"/>
      <c r="W14" s="1601"/>
      <c r="X14" s="1601"/>
      <c r="Y14" s="1601"/>
      <c r="Z14" s="1601"/>
      <c r="AA14" s="1601"/>
      <c r="AB14" s="3810"/>
      <c r="AC14" s="3823">
        <f>SUM(K14:AB14)</f>
        <v>0</v>
      </c>
      <c r="AD14" s="339"/>
      <c r="AE14" s="339"/>
      <c r="AF14" s="339"/>
    </row>
    <row r="15" spans="1:32" s="340" customFormat="1" ht="16.5" hidden="1" customHeight="1" x14ac:dyDescent="0.4">
      <c r="A15" s="4484"/>
      <c r="B15" s="4487"/>
      <c r="C15" s="4487"/>
      <c r="D15" s="4490"/>
      <c r="E15" s="2352"/>
      <c r="F15" s="404"/>
      <c r="G15" s="405"/>
      <c r="H15" s="457"/>
      <c r="I15" s="996"/>
      <c r="J15" s="2898"/>
      <c r="K15" s="2899"/>
      <c r="L15" s="2899"/>
      <c r="M15" s="77"/>
      <c r="N15" s="77"/>
      <c r="O15" s="77"/>
      <c r="P15" s="171"/>
      <c r="Q15" s="1665"/>
      <c r="R15" s="77"/>
      <c r="S15" s="77"/>
      <c r="T15" s="1600"/>
      <c r="U15" s="2898"/>
      <c r="V15" s="1600"/>
      <c r="W15" s="1601"/>
      <c r="X15" s="1601"/>
      <c r="Y15" s="1601"/>
      <c r="Z15" s="1601"/>
      <c r="AA15" s="1601"/>
      <c r="AB15" s="3810"/>
      <c r="AC15" s="3823">
        <f t="shared" si="0"/>
        <v>0</v>
      </c>
      <c r="AD15" s="339"/>
      <c r="AE15" s="339"/>
      <c r="AF15" s="339"/>
    </row>
    <row r="16" spans="1:32" s="340" customFormat="1" ht="16.5" hidden="1" customHeight="1" x14ac:dyDescent="0.4">
      <c r="A16" s="4484"/>
      <c r="B16" s="4487"/>
      <c r="C16" s="4487"/>
      <c r="D16" s="4490"/>
      <c r="E16" s="2352"/>
      <c r="F16" s="404"/>
      <c r="G16" s="405"/>
      <c r="H16" s="457"/>
      <c r="I16" s="996"/>
      <c r="J16" s="2898"/>
      <c r="K16" s="2899"/>
      <c r="L16" s="2899"/>
      <c r="M16" s="77"/>
      <c r="N16" s="77"/>
      <c r="O16" s="77"/>
      <c r="P16" s="77"/>
      <c r="Q16" s="77"/>
      <c r="R16" s="77"/>
      <c r="S16" s="77"/>
      <c r="T16" s="1600"/>
      <c r="U16" s="2898"/>
      <c r="V16" s="1600"/>
      <c r="W16" s="1601"/>
      <c r="X16" s="1601"/>
      <c r="Y16" s="1601"/>
      <c r="Z16" s="1601"/>
      <c r="AA16" s="1601"/>
      <c r="AB16" s="3810"/>
      <c r="AC16" s="3823">
        <f t="shared" si="0"/>
        <v>0</v>
      </c>
      <c r="AD16" s="339"/>
      <c r="AE16" s="339"/>
      <c r="AF16" s="339"/>
    </row>
    <row r="17" spans="1:32" s="340" customFormat="1" ht="16.5" hidden="1" customHeight="1" x14ac:dyDescent="0.4">
      <c r="A17" s="4484"/>
      <c r="B17" s="4487"/>
      <c r="C17" s="4487"/>
      <c r="D17" s="4490"/>
      <c r="E17" s="2352"/>
      <c r="F17" s="404"/>
      <c r="G17" s="405"/>
      <c r="H17" s="457"/>
      <c r="I17" s="996"/>
      <c r="J17" s="2898"/>
      <c r="K17" s="2899"/>
      <c r="L17" s="2899"/>
      <c r="M17" s="1600"/>
      <c r="N17" s="1600"/>
      <c r="O17" s="1600"/>
      <c r="P17" s="404"/>
      <c r="Q17" s="1600"/>
      <c r="R17" s="1600"/>
      <c r="S17" s="1600"/>
      <c r="T17" s="1600"/>
      <c r="U17" s="2898"/>
      <c r="V17" s="1600"/>
      <c r="W17" s="1601"/>
      <c r="X17" s="1601"/>
      <c r="Y17" s="1601"/>
      <c r="Z17" s="1601"/>
      <c r="AA17" s="1601"/>
      <c r="AB17" s="3810"/>
      <c r="AC17" s="3823">
        <f t="shared" si="0"/>
        <v>0</v>
      </c>
      <c r="AD17" s="339"/>
      <c r="AE17" s="339"/>
      <c r="AF17" s="339"/>
    </row>
    <row r="18" spans="1:32" s="340" customFormat="1" ht="16.5" hidden="1" customHeight="1" x14ac:dyDescent="0.4">
      <c r="A18" s="4484"/>
      <c r="B18" s="4487"/>
      <c r="C18" s="4487"/>
      <c r="D18" s="4490"/>
      <c r="E18" s="2352"/>
      <c r="F18" s="1660"/>
      <c r="G18" s="405"/>
      <c r="H18" s="457"/>
      <c r="I18" s="996"/>
      <c r="J18" s="2898"/>
      <c r="K18" s="2899"/>
      <c r="L18" s="2899"/>
      <c r="M18" s="1600"/>
      <c r="N18" s="1600"/>
      <c r="O18" s="1600"/>
      <c r="P18" s="404"/>
      <c r="Q18" s="1600"/>
      <c r="R18" s="1600"/>
      <c r="S18" s="1600"/>
      <c r="T18" s="1600"/>
      <c r="U18" s="2898"/>
      <c r="V18" s="1600"/>
      <c r="W18" s="1601"/>
      <c r="X18" s="1601"/>
      <c r="Y18" s="1601"/>
      <c r="Z18" s="1601"/>
      <c r="AA18" s="1601"/>
      <c r="AB18" s="3810"/>
      <c r="AC18" s="3823">
        <f t="shared" si="0"/>
        <v>0</v>
      </c>
      <c r="AD18" s="339"/>
      <c r="AE18" s="339"/>
      <c r="AF18" s="339"/>
    </row>
    <row r="19" spans="1:32" s="340" customFormat="1" ht="16.5" hidden="1" customHeight="1" x14ac:dyDescent="0.4">
      <c r="A19" s="4484"/>
      <c r="B19" s="4487"/>
      <c r="C19" s="4487"/>
      <c r="D19" s="4490"/>
      <c r="E19" s="2352"/>
      <c r="F19" s="1660"/>
      <c r="G19" s="405"/>
      <c r="H19" s="457"/>
      <c r="I19" s="996"/>
      <c r="J19" s="2898"/>
      <c r="K19" s="2899"/>
      <c r="L19" s="2899"/>
      <c r="M19" s="1600"/>
      <c r="N19" s="1600"/>
      <c r="O19" s="1600"/>
      <c r="P19" s="404"/>
      <c r="Q19" s="1600"/>
      <c r="R19" s="1600"/>
      <c r="S19" s="1600"/>
      <c r="T19" s="1600"/>
      <c r="U19" s="2898"/>
      <c r="V19" s="1600"/>
      <c r="W19" s="1601"/>
      <c r="X19" s="1601"/>
      <c r="Y19" s="1601"/>
      <c r="Z19" s="1601"/>
      <c r="AA19" s="1601"/>
      <c r="AB19" s="3810"/>
      <c r="AC19" s="3823">
        <f t="shared" si="0"/>
        <v>0</v>
      </c>
      <c r="AD19" s="339"/>
      <c r="AE19" s="339"/>
      <c r="AF19" s="339"/>
    </row>
    <row r="20" spans="1:32" s="340" customFormat="1" ht="16.5" hidden="1" customHeight="1" x14ac:dyDescent="0.4">
      <c r="A20" s="4484"/>
      <c r="B20" s="4487"/>
      <c r="C20" s="4487"/>
      <c r="D20" s="4490"/>
      <c r="E20" s="2352"/>
      <c r="F20" s="404"/>
      <c r="G20" s="405"/>
      <c r="H20" s="457"/>
      <c r="I20" s="996"/>
      <c r="J20" s="2898"/>
      <c r="K20" s="2898"/>
      <c r="L20" s="2898"/>
      <c r="M20" s="1600"/>
      <c r="N20" s="1600"/>
      <c r="O20" s="1600"/>
      <c r="P20" s="404"/>
      <c r="Q20" s="1600"/>
      <c r="R20" s="1600"/>
      <c r="S20" s="1600"/>
      <c r="T20" s="1600"/>
      <c r="U20" s="2898"/>
      <c r="V20" s="1600"/>
      <c r="W20" s="1601"/>
      <c r="X20" s="1601"/>
      <c r="Y20" s="1601"/>
      <c r="Z20" s="1601"/>
      <c r="AA20" s="1601"/>
      <c r="AB20" s="3810"/>
      <c r="AC20" s="3823">
        <f t="shared" si="0"/>
        <v>0</v>
      </c>
      <c r="AD20" s="339"/>
      <c r="AE20" s="339"/>
      <c r="AF20" s="339"/>
    </row>
    <row r="21" spans="1:32" s="340" customFormat="1" ht="15.75" hidden="1" customHeight="1" thickBot="1" x14ac:dyDescent="0.45">
      <c r="A21" s="4484"/>
      <c r="B21" s="4487"/>
      <c r="C21" s="4487"/>
      <c r="D21" s="4490"/>
      <c r="E21" s="2352"/>
      <c r="F21" s="433"/>
      <c r="G21" s="994"/>
      <c r="H21" s="1666"/>
      <c r="I21" s="1304"/>
      <c r="J21" s="2898"/>
      <c r="K21" s="2898"/>
      <c r="L21" s="2898"/>
      <c r="M21" s="2900"/>
      <c r="N21" s="2900"/>
      <c r="O21" s="2900"/>
      <c r="P21" s="433"/>
      <c r="Q21" s="2900"/>
      <c r="R21" s="2900"/>
      <c r="S21" s="2900"/>
      <c r="T21" s="2900"/>
      <c r="U21" s="2898"/>
      <c r="V21" s="2900"/>
      <c r="W21" s="2901"/>
      <c r="X21" s="2901"/>
      <c r="Y21" s="2901"/>
      <c r="Z21" s="2901"/>
      <c r="AA21" s="2901"/>
      <c r="AB21" s="3811"/>
      <c r="AC21" s="3824">
        <f t="shared" si="0"/>
        <v>0</v>
      </c>
      <c r="AD21" s="339"/>
      <c r="AE21" s="339"/>
      <c r="AF21" s="339"/>
    </row>
    <row r="22" spans="1:32" s="339" customFormat="1" ht="16.5" customHeight="1" thickBot="1" x14ac:dyDescent="0.4">
      <c r="A22" s="4484"/>
      <c r="B22" s="4487"/>
      <c r="C22" s="4487"/>
      <c r="D22" s="4490"/>
      <c r="E22" s="1667" t="s">
        <v>38</v>
      </c>
      <c r="F22" s="1668"/>
      <c r="G22" s="1669"/>
      <c r="H22" s="1670"/>
      <c r="I22" s="1671"/>
      <c r="J22" s="1672"/>
      <c r="K22" s="1673">
        <f>SUM(K7:K21)</f>
        <v>16</v>
      </c>
      <c r="L22" s="1673">
        <f>SUM(L7:L21)</f>
        <v>16</v>
      </c>
      <c r="M22" s="1673">
        <f t="shared" ref="M22:AB22" si="1">SUM(M7:M21)</f>
        <v>0</v>
      </c>
      <c r="N22" s="1673">
        <f t="shared" si="1"/>
        <v>0</v>
      </c>
      <c r="O22" s="1673">
        <f t="shared" si="1"/>
        <v>0</v>
      </c>
      <c r="P22" s="1673">
        <f t="shared" si="1"/>
        <v>0</v>
      </c>
      <c r="Q22" s="1673">
        <f t="shared" si="1"/>
        <v>42</v>
      </c>
      <c r="R22" s="1673">
        <f t="shared" si="1"/>
        <v>0</v>
      </c>
      <c r="S22" s="1673">
        <f t="shared" si="1"/>
        <v>12</v>
      </c>
      <c r="T22" s="1673">
        <f t="shared" si="1"/>
        <v>0</v>
      </c>
      <c r="U22" s="1673">
        <f t="shared" si="1"/>
        <v>1</v>
      </c>
      <c r="V22" s="1673">
        <f t="shared" si="1"/>
        <v>0</v>
      </c>
      <c r="W22" s="1673">
        <f t="shared" si="1"/>
        <v>0</v>
      </c>
      <c r="X22" s="1673">
        <f t="shared" si="1"/>
        <v>0</v>
      </c>
      <c r="Y22" s="1673">
        <f t="shared" si="1"/>
        <v>0</v>
      </c>
      <c r="Z22" s="1673">
        <f t="shared" si="1"/>
        <v>0</v>
      </c>
      <c r="AA22" s="1673">
        <f t="shared" si="1"/>
        <v>0</v>
      </c>
      <c r="AB22" s="3812">
        <f t="shared" si="1"/>
        <v>0</v>
      </c>
      <c r="AC22" s="3825">
        <f>SUM(K22:AB22)</f>
        <v>87</v>
      </c>
    </row>
    <row r="23" spans="1:32" s="1605" customFormat="1" ht="17.25" hidden="1" customHeight="1" thickBot="1" x14ac:dyDescent="0.45">
      <c r="A23" s="4484"/>
      <c r="B23" s="4487"/>
      <c r="C23" s="4487"/>
      <c r="D23" s="4490"/>
      <c r="K23" s="1675"/>
      <c r="L23" s="1676"/>
      <c r="M23" s="1676"/>
      <c r="N23" s="1676"/>
      <c r="O23" s="1676"/>
      <c r="P23" s="1677"/>
      <c r="Q23" s="1676"/>
      <c r="R23" s="1676"/>
      <c r="S23" s="1676"/>
      <c r="T23" s="1676"/>
      <c r="U23" s="1677"/>
      <c r="V23" s="1676"/>
      <c r="W23" s="1676"/>
      <c r="X23" s="1678"/>
      <c r="Y23" s="1678"/>
      <c r="Z23" s="1678"/>
      <c r="AA23" s="1678"/>
      <c r="AB23" s="3813"/>
      <c r="AC23" s="3826">
        <f t="shared" si="0"/>
        <v>0</v>
      </c>
      <c r="AD23" s="1604"/>
      <c r="AE23" s="1604"/>
      <c r="AF23" s="1604"/>
    </row>
    <row r="24" spans="1:32" s="1605" customFormat="1" ht="17.25" hidden="1" customHeight="1" thickBot="1" x14ac:dyDescent="0.45">
      <c r="A24" s="4484"/>
      <c r="B24" s="4487"/>
      <c r="C24" s="4487"/>
      <c r="D24" s="4490"/>
      <c r="E24" s="2577"/>
      <c r="F24" s="2633"/>
      <c r="G24" s="2633"/>
      <c r="H24" s="2633"/>
      <c r="I24" s="2633"/>
      <c r="J24" s="2634"/>
      <c r="K24" s="2902"/>
      <c r="L24" s="2680"/>
      <c r="M24" s="2680"/>
      <c r="N24" s="2680"/>
      <c r="O24" s="2680"/>
      <c r="P24" s="2680"/>
      <c r="Q24" s="2680"/>
      <c r="R24" s="2680"/>
      <c r="S24" s="2903"/>
      <c r="T24" s="2354"/>
      <c r="U24" s="2354"/>
      <c r="V24" s="2904"/>
      <c r="W24" s="2904"/>
      <c r="X24" s="1655"/>
      <c r="Y24" s="1655"/>
      <c r="Z24" s="1655"/>
      <c r="AA24" s="1655"/>
      <c r="AB24" s="3809"/>
      <c r="AC24" s="3826">
        <f t="shared" si="0"/>
        <v>0</v>
      </c>
      <c r="AD24" s="1604"/>
      <c r="AE24" s="1604"/>
      <c r="AF24" s="1604"/>
    </row>
    <row r="25" spans="1:32" s="1605" customFormat="1" ht="21" hidden="1" customHeight="1" thickBot="1" x14ac:dyDescent="0.45">
      <c r="A25" s="4484"/>
      <c r="B25" s="4487"/>
      <c r="C25" s="4487"/>
      <c r="D25" s="4490"/>
      <c r="E25" s="1680"/>
      <c r="F25" s="76"/>
      <c r="G25" s="76"/>
      <c r="H25" s="76"/>
      <c r="I25" s="76"/>
      <c r="J25" s="144"/>
      <c r="K25" s="1681"/>
      <c r="L25" s="110"/>
      <c r="M25" s="111"/>
      <c r="N25" s="111"/>
      <c r="O25" s="111"/>
      <c r="P25" s="111"/>
      <c r="Q25" s="111"/>
      <c r="R25" s="111"/>
      <c r="S25" s="111"/>
      <c r="T25" s="1602"/>
      <c r="U25" s="1602"/>
      <c r="V25" s="1602"/>
      <c r="W25" s="1602"/>
      <c r="X25" s="1602"/>
      <c r="Y25" s="1602"/>
      <c r="Z25" s="1602"/>
      <c r="AA25" s="1602"/>
      <c r="AB25" s="3814"/>
      <c r="AC25" s="3826">
        <f t="shared" si="0"/>
        <v>0</v>
      </c>
      <c r="AD25" s="1604"/>
      <c r="AE25" s="1604"/>
      <c r="AF25" s="1604"/>
    </row>
    <row r="26" spans="1:32" s="1605" customFormat="1" ht="21" hidden="1" customHeight="1" thickBot="1" x14ac:dyDescent="0.45">
      <c r="A26" s="4484"/>
      <c r="B26" s="4487"/>
      <c r="C26" s="4487"/>
      <c r="D26" s="4490"/>
      <c r="E26" s="1682"/>
      <c r="F26" s="1683"/>
      <c r="G26" s="2347"/>
      <c r="H26" s="475"/>
      <c r="I26" s="1666"/>
      <c r="J26" s="2872"/>
      <c r="K26" s="1684"/>
      <c r="L26" s="145"/>
      <c r="M26" s="146"/>
      <c r="N26" s="146"/>
      <c r="O26" s="146"/>
      <c r="P26" s="146"/>
      <c r="Q26" s="146"/>
      <c r="R26" s="146"/>
      <c r="S26" s="146"/>
      <c r="T26" s="1602"/>
      <c r="U26" s="1602"/>
      <c r="V26" s="1602"/>
      <c r="W26" s="1602"/>
      <c r="X26" s="1602"/>
      <c r="Y26" s="1602"/>
      <c r="Z26" s="1602"/>
      <c r="AA26" s="1602"/>
      <c r="AB26" s="3814"/>
      <c r="AC26" s="3826">
        <f t="shared" si="0"/>
        <v>0</v>
      </c>
      <c r="AD26" s="1604"/>
      <c r="AE26" s="1604"/>
      <c r="AF26" s="1604"/>
    </row>
    <row r="27" spans="1:32" s="1605" customFormat="1" ht="21" customHeight="1" thickBot="1" x14ac:dyDescent="0.45">
      <c r="A27" s="4484"/>
      <c r="B27" s="4487"/>
      <c r="C27" s="4487"/>
      <c r="D27" s="4490"/>
      <c r="E27" s="2650" t="s">
        <v>76</v>
      </c>
      <c r="F27" s="1724" t="s">
        <v>6</v>
      </c>
      <c r="G27" s="405" t="s">
        <v>110</v>
      </c>
      <c r="H27" s="953" t="s">
        <v>102</v>
      </c>
      <c r="I27" s="404">
        <v>1</v>
      </c>
      <c r="J27" s="470">
        <v>55</v>
      </c>
      <c r="K27" s="1599">
        <v>10</v>
      </c>
      <c r="L27" s="404">
        <v>12</v>
      </c>
      <c r="M27" s="404"/>
      <c r="N27" s="404">
        <v>14</v>
      </c>
      <c r="O27" s="404">
        <v>2</v>
      </c>
      <c r="P27" s="313"/>
      <c r="Q27" s="404"/>
      <c r="R27" s="404"/>
      <c r="S27" s="404"/>
      <c r="T27" s="404"/>
      <c r="U27" s="313">
        <v>34</v>
      </c>
      <c r="V27" s="463"/>
      <c r="W27" s="463"/>
      <c r="X27" s="503"/>
      <c r="Y27" s="503"/>
      <c r="Z27" s="503"/>
      <c r="AA27" s="503"/>
      <c r="AB27" s="3815"/>
      <c r="AC27" s="3826">
        <f t="shared" si="0"/>
        <v>72</v>
      </c>
      <c r="AD27" s="1604"/>
      <c r="AE27" s="1604"/>
      <c r="AF27" s="1604"/>
    </row>
    <row r="28" spans="1:32" s="1605" customFormat="1" ht="18" hidden="1" customHeight="1" thickBot="1" x14ac:dyDescent="0.45">
      <c r="A28" s="4484"/>
      <c r="B28" s="4487"/>
      <c r="C28" s="4487"/>
      <c r="D28" s="4490"/>
      <c r="E28" s="1688"/>
      <c r="F28" s="1689"/>
      <c r="G28" s="460"/>
      <c r="H28" s="1686"/>
      <c r="I28" s="459"/>
      <c r="J28" s="824"/>
      <c r="K28" s="1690"/>
      <c r="L28" s="1602"/>
      <c r="M28" s="1602"/>
      <c r="N28" s="1602"/>
      <c r="O28" s="1602"/>
      <c r="P28" s="1602"/>
      <c r="Q28" s="1602"/>
      <c r="R28" s="1602"/>
      <c r="S28" s="1602"/>
      <c r="T28" s="1602"/>
      <c r="U28" s="1602"/>
      <c r="V28" s="1602"/>
      <c r="W28" s="1602"/>
      <c r="X28" s="1602"/>
      <c r="Y28" s="1602"/>
      <c r="Z28" s="1602"/>
      <c r="AA28" s="1602"/>
      <c r="AB28" s="3814"/>
      <c r="AC28" s="3826">
        <f t="shared" si="0"/>
        <v>0</v>
      </c>
      <c r="AD28" s="1604"/>
      <c r="AE28" s="1604"/>
      <c r="AF28" s="1604"/>
    </row>
    <row r="29" spans="1:32" s="1605" customFormat="1" ht="21.75" hidden="1" customHeight="1" thickBot="1" x14ac:dyDescent="0.45">
      <c r="A29" s="4484"/>
      <c r="B29" s="4487"/>
      <c r="C29" s="4487"/>
      <c r="D29" s="4490"/>
      <c r="E29" s="2905"/>
      <c r="F29" s="1660"/>
      <c r="G29" s="405"/>
      <c r="H29" s="404"/>
      <c r="I29" s="404"/>
      <c r="J29" s="470"/>
      <c r="K29" s="1657"/>
      <c r="L29" s="1600"/>
      <c r="M29" s="1600"/>
      <c r="N29" s="404"/>
      <c r="O29" s="404"/>
      <c r="P29" s="1600"/>
      <c r="Q29" s="1600"/>
      <c r="R29" s="1600"/>
      <c r="S29" s="1600"/>
      <c r="T29" s="1600"/>
      <c r="U29" s="404"/>
      <c r="V29" s="404"/>
      <c r="W29" s="1600"/>
      <c r="X29" s="1600"/>
      <c r="Y29" s="1600"/>
      <c r="Z29" s="1600"/>
      <c r="AA29" s="1600"/>
      <c r="AB29" s="1230"/>
      <c r="AC29" s="3826">
        <f t="shared" si="0"/>
        <v>0</v>
      </c>
      <c r="AD29" s="1604"/>
      <c r="AE29" s="1604"/>
      <c r="AF29" s="1604"/>
    </row>
    <row r="30" spans="1:32" s="339" customFormat="1" ht="14.25" thickBot="1" x14ac:dyDescent="0.45">
      <c r="A30" s="4484"/>
      <c r="B30" s="4487"/>
      <c r="C30" s="4487"/>
      <c r="D30" s="4490"/>
      <c r="E30" s="2906" t="s">
        <v>161</v>
      </c>
      <c r="F30" s="2907"/>
      <c r="G30" s="2744"/>
      <c r="H30" s="462"/>
      <c r="I30" s="462"/>
      <c r="J30" s="2737"/>
      <c r="K30" s="2908">
        <f t="shared" ref="K30:AB30" si="2">SUM(K23:K29)</f>
        <v>10</v>
      </c>
      <c r="L30" s="2908">
        <f t="shared" si="2"/>
        <v>12</v>
      </c>
      <c r="M30" s="2908">
        <f t="shared" si="2"/>
        <v>0</v>
      </c>
      <c r="N30" s="2908">
        <f t="shared" si="2"/>
        <v>14</v>
      </c>
      <c r="O30" s="2908">
        <f t="shared" si="2"/>
        <v>2</v>
      </c>
      <c r="P30" s="2908">
        <f t="shared" si="2"/>
        <v>0</v>
      </c>
      <c r="Q30" s="2908">
        <f t="shared" si="2"/>
        <v>0</v>
      </c>
      <c r="R30" s="2908">
        <f t="shared" si="2"/>
        <v>0</v>
      </c>
      <c r="S30" s="2908">
        <f t="shared" si="2"/>
        <v>0</v>
      </c>
      <c r="T30" s="2908">
        <f t="shared" si="2"/>
        <v>0</v>
      </c>
      <c r="U30" s="2908">
        <f t="shared" si="2"/>
        <v>34</v>
      </c>
      <c r="V30" s="2908">
        <f t="shared" si="2"/>
        <v>0</v>
      </c>
      <c r="W30" s="2908">
        <f t="shared" si="2"/>
        <v>0</v>
      </c>
      <c r="X30" s="2908">
        <f t="shared" si="2"/>
        <v>0</v>
      </c>
      <c r="Y30" s="2908">
        <f t="shared" si="2"/>
        <v>0</v>
      </c>
      <c r="Z30" s="2908">
        <f t="shared" si="2"/>
        <v>0</v>
      </c>
      <c r="AA30" s="2908">
        <f t="shared" si="2"/>
        <v>0</v>
      </c>
      <c r="AB30" s="3816">
        <f t="shared" si="2"/>
        <v>0</v>
      </c>
      <c r="AC30" s="3827">
        <f t="shared" si="0"/>
        <v>72</v>
      </c>
    </row>
    <row r="31" spans="1:32" s="1605" customFormat="1" ht="16.5" hidden="1" customHeight="1" thickBot="1" x14ac:dyDescent="0.45">
      <c r="A31" s="4484"/>
      <c r="B31" s="4487"/>
      <c r="C31" s="4487"/>
      <c r="D31" s="4490"/>
      <c r="E31" s="2910"/>
      <c r="F31" s="469"/>
      <c r="G31" s="460"/>
      <c r="H31" s="459"/>
      <c r="I31" s="1677"/>
      <c r="J31" s="2911"/>
      <c r="K31" s="2912"/>
      <c r="L31" s="1677"/>
      <c r="M31" s="2913"/>
      <c r="N31" s="1677"/>
      <c r="O31" s="1677"/>
      <c r="P31" s="459"/>
      <c r="Q31" s="2913"/>
      <c r="R31" s="2913"/>
      <c r="S31" s="2913"/>
      <c r="T31" s="2913"/>
      <c r="U31" s="1677"/>
      <c r="V31" s="459"/>
      <c r="W31" s="2913"/>
      <c r="X31" s="2913"/>
      <c r="Y31" s="2913"/>
      <c r="Z31" s="2913"/>
      <c r="AA31" s="2913"/>
      <c r="AB31" s="3817"/>
      <c r="AC31" s="3826">
        <f t="shared" si="0"/>
        <v>0</v>
      </c>
      <c r="AD31" s="1604"/>
      <c r="AE31" s="1604"/>
      <c r="AF31" s="1604"/>
    </row>
    <row r="32" spans="1:32" s="1605" customFormat="1" ht="16.5" hidden="1" customHeight="1" thickBot="1" x14ac:dyDescent="0.45">
      <c r="A32" s="4484"/>
      <c r="B32" s="4487"/>
      <c r="C32" s="4487"/>
      <c r="D32" s="4490"/>
      <c r="E32" s="2914"/>
      <c r="F32" s="2249"/>
      <c r="G32" s="1732"/>
      <c r="H32" s="463"/>
      <c r="I32" s="463"/>
      <c r="J32" s="2915"/>
      <c r="K32" s="2916"/>
      <c r="L32" s="463"/>
      <c r="M32" s="2917"/>
      <c r="N32" s="463"/>
      <c r="O32" s="463"/>
      <c r="P32" s="2917"/>
      <c r="Q32" s="2917"/>
      <c r="R32" s="2917"/>
      <c r="S32" s="2917"/>
      <c r="T32" s="2917"/>
      <c r="U32" s="463"/>
      <c r="V32" s="2917"/>
      <c r="W32" s="2917"/>
      <c r="X32" s="2917"/>
      <c r="Y32" s="2917"/>
      <c r="Z32" s="2917"/>
      <c r="AA32" s="2917"/>
      <c r="AB32" s="3818"/>
      <c r="AC32" s="3828">
        <f t="shared" si="0"/>
        <v>0</v>
      </c>
      <c r="AD32" s="1604"/>
      <c r="AE32" s="1604"/>
      <c r="AF32" s="1604"/>
    </row>
    <row r="33" spans="1:55" s="2923" customFormat="1" ht="15" hidden="1" customHeight="1" x14ac:dyDescent="0.35">
      <c r="A33" s="4484"/>
      <c r="B33" s="4487"/>
      <c r="C33" s="4487"/>
      <c r="D33" s="4490"/>
      <c r="E33" s="2918" t="s">
        <v>35</v>
      </c>
      <c r="F33" s="2919"/>
      <c r="G33" s="2920"/>
      <c r="H33" s="2920"/>
      <c r="I33" s="2920"/>
      <c r="J33" s="2921"/>
      <c r="K33" s="2922">
        <f>SUM(K31:K32)</f>
        <v>0</v>
      </c>
      <c r="L33" s="2922">
        <f t="shared" ref="L33:AB33" si="3">SUM(L31:L32)</f>
        <v>0</v>
      </c>
      <c r="M33" s="2922">
        <f t="shared" si="3"/>
        <v>0</v>
      </c>
      <c r="N33" s="2922">
        <f t="shared" si="3"/>
        <v>0</v>
      </c>
      <c r="O33" s="2922">
        <f t="shared" si="3"/>
        <v>0</v>
      </c>
      <c r="P33" s="2922">
        <f t="shared" si="3"/>
        <v>0</v>
      </c>
      <c r="Q33" s="2922">
        <f t="shared" si="3"/>
        <v>0</v>
      </c>
      <c r="R33" s="2922">
        <f t="shared" si="3"/>
        <v>0</v>
      </c>
      <c r="S33" s="2922">
        <f t="shared" si="3"/>
        <v>0</v>
      </c>
      <c r="T33" s="2922">
        <f t="shared" si="3"/>
        <v>0</v>
      </c>
      <c r="U33" s="2922">
        <f t="shared" si="3"/>
        <v>0</v>
      </c>
      <c r="V33" s="2922">
        <f t="shared" si="3"/>
        <v>0</v>
      </c>
      <c r="W33" s="2922">
        <f t="shared" si="3"/>
        <v>0</v>
      </c>
      <c r="X33" s="2922">
        <f t="shared" si="3"/>
        <v>0</v>
      </c>
      <c r="Y33" s="2922">
        <f t="shared" si="3"/>
        <v>0</v>
      </c>
      <c r="Z33" s="2922">
        <f t="shared" si="3"/>
        <v>0</v>
      </c>
      <c r="AA33" s="2922">
        <f t="shared" si="3"/>
        <v>0</v>
      </c>
      <c r="AB33" s="3819">
        <f t="shared" si="3"/>
        <v>0</v>
      </c>
      <c r="AC33" s="3827">
        <f t="shared" si="0"/>
        <v>0</v>
      </c>
      <c r="AD33" s="339"/>
      <c r="AE33" s="339"/>
      <c r="AF33" s="339"/>
      <c r="AG33" s="339"/>
      <c r="AH33" s="339"/>
      <c r="AI33" s="339"/>
      <c r="AJ33" s="339"/>
      <c r="AK33" s="339"/>
      <c r="AL33" s="339"/>
      <c r="AM33" s="339"/>
      <c r="AN33" s="339"/>
      <c r="AO33" s="339"/>
      <c r="AP33" s="339"/>
      <c r="AQ33" s="339"/>
      <c r="AR33" s="339"/>
      <c r="AS33" s="339"/>
      <c r="AT33" s="339"/>
      <c r="AU33" s="339"/>
      <c r="AV33" s="339"/>
      <c r="AW33" s="339"/>
      <c r="AX33" s="339"/>
      <c r="AY33" s="339"/>
      <c r="AZ33" s="339"/>
      <c r="BA33" s="339"/>
      <c r="BB33" s="339"/>
      <c r="BC33" s="339"/>
    </row>
    <row r="34" spans="1:55" s="339" customFormat="1" ht="17.25" customHeight="1" thickBot="1" x14ac:dyDescent="0.4">
      <c r="A34" s="4485"/>
      <c r="B34" s="4488"/>
      <c r="C34" s="4488"/>
      <c r="D34" s="4491"/>
      <c r="E34" s="2924" t="s">
        <v>152</v>
      </c>
      <c r="F34" s="2925"/>
      <c r="G34" s="2926"/>
      <c r="H34" s="2927"/>
      <c r="I34" s="2928"/>
      <c r="J34" s="2929"/>
      <c r="K34" s="2930">
        <f t="shared" ref="K34:AB34" si="4">K22+K30+K33</f>
        <v>26</v>
      </c>
      <c r="L34" s="2930">
        <f t="shared" si="4"/>
        <v>28</v>
      </c>
      <c r="M34" s="2930">
        <f t="shared" si="4"/>
        <v>0</v>
      </c>
      <c r="N34" s="2930">
        <f t="shared" si="4"/>
        <v>14</v>
      </c>
      <c r="O34" s="2930">
        <f t="shared" si="4"/>
        <v>2</v>
      </c>
      <c r="P34" s="2930">
        <f t="shared" si="4"/>
        <v>0</v>
      </c>
      <c r="Q34" s="2930">
        <f t="shared" si="4"/>
        <v>42</v>
      </c>
      <c r="R34" s="2930">
        <f t="shared" si="4"/>
        <v>0</v>
      </c>
      <c r="S34" s="2930">
        <f t="shared" si="4"/>
        <v>12</v>
      </c>
      <c r="T34" s="2930">
        <f t="shared" si="4"/>
        <v>0</v>
      </c>
      <c r="U34" s="2930">
        <f t="shared" si="4"/>
        <v>35</v>
      </c>
      <c r="V34" s="2930">
        <f t="shared" si="4"/>
        <v>0</v>
      </c>
      <c r="W34" s="2930">
        <f t="shared" si="4"/>
        <v>0</v>
      </c>
      <c r="X34" s="2930">
        <f t="shared" si="4"/>
        <v>0</v>
      </c>
      <c r="Y34" s="2930">
        <f t="shared" si="4"/>
        <v>0</v>
      </c>
      <c r="Z34" s="2930">
        <f t="shared" si="4"/>
        <v>0</v>
      </c>
      <c r="AA34" s="2930">
        <f t="shared" si="4"/>
        <v>0</v>
      </c>
      <c r="AB34" s="3820">
        <f t="shared" si="4"/>
        <v>0</v>
      </c>
      <c r="AC34" s="3829">
        <f t="shared" si="0"/>
        <v>159</v>
      </c>
    </row>
    <row r="35" spans="1:55" s="346" customFormat="1" ht="15" hidden="1" customHeight="1" x14ac:dyDescent="0.4">
      <c r="A35" s="4391"/>
      <c r="B35" s="4391"/>
      <c r="C35" s="4391"/>
      <c r="D35" s="4391"/>
      <c r="E35" s="4391"/>
      <c r="F35" s="4391"/>
      <c r="G35" s="4391"/>
      <c r="H35" s="4391"/>
      <c r="I35" s="4391"/>
      <c r="J35" s="4391"/>
      <c r="K35" s="4391"/>
      <c r="L35" s="4391"/>
      <c r="M35" s="4391"/>
      <c r="N35" s="4391"/>
      <c r="O35" s="4391"/>
      <c r="P35" s="4391"/>
      <c r="Q35" s="4391"/>
      <c r="R35" s="4391"/>
      <c r="S35" s="4391"/>
      <c r="T35" s="4391"/>
      <c r="U35" s="4391"/>
      <c r="V35" s="4391"/>
      <c r="W35" s="4391"/>
      <c r="X35" s="4391"/>
      <c r="Y35" s="4391"/>
      <c r="Z35" s="4391"/>
      <c r="AA35" s="4391"/>
      <c r="AB35" s="4391"/>
      <c r="AC35" s="4391"/>
      <c r="AD35" s="345"/>
      <c r="AE35" s="345"/>
      <c r="AF35" s="345"/>
    </row>
    <row r="36" spans="1:55" s="346" customFormat="1" ht="12.75" hidden="1" customHeight="1" x14ac:dyDescent="0.4">
      <c r="A36" s="347"/>
      <c r="B36" s="347"/>
      <c r="C36" s="347"/>
      <c r="D36" s="347"/>
      <c r="E36" s="347"/>
      <c r="F36" s="347"/>
      <c r="G36" s="347"/>
      <c r="H36" s="347"/>
      <c r="I36" s="347"/>
      <c r="J36" s="347"/>
      <c r="K36" s="347"/>
      <c r="L36" s="347"/>
      <c r="M36" s="347"/>
      <c r="N36" s="347"/>
      <c r="O36" s="347"/>
      <c r="P36" s="347"/>
      <c r="Q36" s="347"/>
      <c r="R36" s="347"/>
      <c r="S36" s="2641"/>
      <c r="T36" s="2641"/>
      <c r="U36" s="2641"/>
      <c r="V36" s="2641"/>
      <c r="W36" s="2641"/>
      <c r="X36" s="2641"/>
      <c r="Y36" s="2641"/>
      <c r="Z36" s="2641"/>
      <c r="AA36" s="2641"/>
      <c r="AB36" s="2641"/>
      <c r="AC36" s="347"/>
      <c r="AD36" s="345"/>
      <c r="AE36" s="345"/>
      <c r="AF36" s="345"/>
    </row>
    <row r="37" spans="1:55" s="346" customFormat="1" ht="14.25" hidden="1" customHeight="1" x14ac:dyDescent="0.4">
      <c r="A37" s="347"/>
      <c r="B37" s="347"/>
      <c r="C37" s="347"/>
      <c r="D37" s="347"/>
      <c r="P37" s="347"/>
      <c r="Q37" s="347"/>
      <c r="R37" s="2642"/>
      <c r="S37" s="2642"/>
      <c r="T37" s="2642"/>
      <c r="U37" s="2642"/>
      <c r="V37" s="2642"/>
      <c r="W37" s="348"/>
      <c r="X37" s="348"/>
      <c r="Y37" s="348"/>
      <c r="Z37" s="2642"/>
      <c r="AA37" s="2642"/>
      <c r="AB37" s="2642"/>
      <c r="AC37" s="347"/>
      <c r="AD37" s="345"/>
      <c r="AE37" s="345"/>
      <c r="AF37" s="345"/>
    </row>
    <row r="38" spans="1:55" s="346" customFormat="1" ht="12" hidden="1" customHeight="1" x14ac:dyDescent="0.4">
      <c r="A38" s="347"/>
      <c r="B38" s="347"/>
      <c r="C38" s="347"/>
      <c r="D38" s="347"/>
      <c r="E38" s="350"/>
      <c r="F38" s="350"/>
      <c r="G38" s="350"/>
      <c r="H38" s="350"/>
      <c r="I38" s="4346"/>
      <c r="J38" s="4346"/>
      <c r="K38" s="4346"/>
      <c r="L38" s="4346"/>
      <c r="M38" s="350"/>
      <c r="N38" s="350"/>
      <c r="O38" s="350"/>
      <c r="P38" s="347"/>
      <c r="Q38" s="347"/>
      <c r="R38" s="4384"/>
      <c r="S38" s="4384"/>
      <c r="T38" s="4384"/>
      <c r="U38" s="4384"/>
      <c r="V38" s="4384"/>
      <c r="W38" s="4384"/>
      <c r="X38" s="4384"/>
      <c r="Y38" s="4384"/>
      <c r="Z38" s="4384"/>
      <c r="AA38" s="4384"/>
      <c r="AB38" s="4384"/>
      <c r="AC38" s="347"/>
      <c r="AD38" s="345"/>
      <c r="AE38" s="345"/>
      <c r="AF38" s="345"/>
    </row>
    <row r="39" spans="1:55" s="346" customFormat="1" ht="5.25" hidden="1" customHeight="1" x14ac:dyDescent="0.4">
      <c r="A39" s="347"/>
      <c r="B39" s="347"/>
      <c r="C39" s="347"/>
      <c r="D39" s="347"/>
      <c r="E39" s="351"/>
      <c r="F39" s="352"/>
      <c r="G39" s="352"/>
      <c r="H39" s="4347"/>
      <c r="I39" s="4347"/>
      <c r="J39" s="4347"/>
      <c r="K39" s="4347"/>
      <c r="L39" s="4347"/>
      <c r="M39" s="4347"/>
      <c r="N39" s="348"/>
      <c r="O39" s="351"/>
      <c r="P39" s="347"/>
      <c r="Q39" s="347"/>
      <c r="R39" s="349"/>
      <c r="S39" s="349"/>
      <c r="T39" s="349"/>
      <c r="U39" s="349"/>
      <c r="V39" s="349"/>
      <c r="W39" s="349"/>
      <c r="X39" s="349"/>
      <c r="Y39" s="349"/>
      <c r="Z39" s="349"/>
      <c r="AA39" s="349"/>
      <c r="AB39" s="349"/>
      <c r="AC39" s="347"/>
      <c r="AD39" s="345"/>
      <c r="AE39" s="345"/>
      <c r="AF39" s="345"/>
    </row>
    <row r="40" spans="1:55" s="346" customFormat="1" ht="12.75" hidden="1" customHeight="1" x14ac:dyDescent="0.4">
      <c r="A40" s="347"/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AC40" s="347"/>
      <c r="AD40" s="345"/>
      <c r="AE40" s="345"/>
      <c r="AF40" s="345"/>
    </row>
    <row r="41" spans="1:55" s="346" customFormat="1" ht="12.75" hidden="1" customHeight="1" x14ac:dyDescent="0.4">
      <c r="A41" s="347"/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7"/>
      <c r="P41" s="347"/>
      <c r="Q41" s="347"/>
      <c r="AC41" s="347"/>
      <c r="AD41" s="345"/>
      <c r="AE41" s="345"/>
      <c r="AF41" s="345"/>
    </row>
    <row r="42" spans="1:55" s="346" customFormat="1" ht="15" hidden="1" customHeight="1" x14ac:dyDescent="0.4">
      <c r="AD42" s="345"/>
      <c r="AE42" s="345"/>
      <c r="AF42" s="345"/>
    </row>
    <row r="43" spans="1:55" s="340" customFormat="1" ht="13.5" hidden="1" customHeight="1" x14ac:dyDescent="0.35">
      <c r="A43" s="353"/>
      <c r="B43" s="353"/>
      <c r="C43" s="353"/>
      <c r="D43" s="353"/>
      <c r="E43" s="353"/>
      <c r="F43" s="353"/>
      <c r="G43" s="353"/>
      <c r="H43" s="353"/>
      <c r="I43" s="353"/>
      <c r="J43" s="353"/>
      <c r="K43" s="353"/>
      <c r="L43" s="353"/>
      <c r="M43" s="353"/>
      <c r="N43" s="353"/>
      <c r="O43" s="353"/>
      <c r="P43" s="353"/>
      <c r="Q43" s="353"/>
      <c r="R43" s="353"/>
      <c r="S43" s="353"/>
      <c r="T43" s="353"/>
      <c r="U43" s="353"/>
      <c r="V43" s="353"/>
      <c r="W43" s="353"/>
      <c r="X43" s="353"/>
      <c r="Y43" s="353"/>
      <c r="Z43" s="353"/>
      <c r="AA43" s="353"/>
      <c r="AB43" s="353"/>
      <c r="AC43" s="353"/>
      <c r="AD43" s="339"/>
      <c r="AE43" s="339"/>
      <c r="AF43" s="339"/>
    </row>
    <row r="44" spans="1:55" s="340" customFormat="1" ht="13.5" hidden="1" customHeight="1" x14ac:dyDescent="0.35">
      <c r="A44" s="353"/>
      <c r="B44" s="353"/>
      <c r="C44" s="353"/>
      <c r="D44" s="353"/>
      <c r="E44" s="353"/>
      <c r="F44" s="353"/>
      <c r="G44" s="353"/>
      <c r="H44" s="353"/>
      <c r="I44" s="353"/>
      <c r="J44" s="353"/>
      <c r="K44" s="353"/>
      <c r="L44" s="353"/>
      <c r="M44" s="353"/>
      <c r="N44" s="353"/>
      <c r="O44" s="353"/>
      <c r="P44" s="353"/>
      <c r="Q44" s="353"/>
      <c r="R44" s="353"/>
      <c r="S44" s="353"/>
      <c r="T44" s="353"/>
      <c r="U44" s="353"/>
      <c r="V44" s="353"/>
      <c r="W44" s="353"/>
      <c r="X44" s="353"/>
      <c r="Y44" s="353"/>
      <c r="Z44" s="353"/>
      <c r="AA44" s="353"/>
      <c r="AB44" s="353"/>
      <c r="AC44" s="353"/>
      <c r="AD44" s="339"/>
      <c r="AE44" s="339"/>
      <c r="AF44" s="339"/>
    </row>
    <row r="45" spans="1:55" s="340" customFormat="1" ht="13.5" hidden="1" customHeight="1" x14ac:dyDescent="0.35">
      <c r="A45" s="353"/>
      <c r="B45" s="353"/>
      <c r="C45" s="353"/>
      <c r="D45" s="353"/>
      <c r="E45" s="353"/>
      <c r="F45" s="353"/>
      <c r="G45" s="353"/>
      <c r="H45" s="353"/>
      <c r="I45" s="353"/>
      <c r="J45" s="353"/>
      <c r="K45" s="353"/>
      <c r="L45" s="353"/>
      <c r="M45" s="353"/>
      <c r="N45" s="353"/>
      <c r="O45" s="353"/>
      <c r="P45" s="353"/>
      <c r="Q45" s="353"/>
      <c r="R45" s="353"/>
      <c r="S45" s="353"/>
      <c r="T45" s="353"/>
      <c r="U45" s="353"/>
      <c r="V45" s="353"/>
      <c r="W45" s="353"/>
      <c r="X45" s="353"/>
      <c r="Y45" s="353"/>
      <c r="Z45" s="353"/>
      <c r="AA45" s="353"/>
      <c r="AB45" s="353"/>
      <c r="AC45" s="353"/>
      <c r="AD45" s="339"/>
      <c r="AE45" s="339"/>
      <c r="AF45" s="339"/>
    </row>
    <row r="46" spans="1:55" s="340" customFormat="1" ht="13.5" hidden="1" customHeight="1" x14ac:dyDescent="0.35">
      <c r="A46" s="353"/>
      <c r="B46" s="353"/>
      <c r="C46" s="353"/>
      <c r="D46" s="353"/>
      <c r="E46" s="353"/>
      <c r="F46" s="353"/>
      <c r="G46" s="353"/>
      <c r="H46" s="353"/>
      <c r="I46" s="353"/>
      <c r="J46" s="353"/>
      <c r="K46" s="353"/>
      <c r="L46" s="353"/>
      <c r="M46" s="353"/>
      <c r="N46" s="353"/>
      <c r="O46" s="353"/>
      <c r="P46" s="353"/>
      <c r="Q46" s="353"/>
      <c r="R46" s="353"/>
      <c r="S46" s="353"/>
      <c r="T46" s="353"/>
      <c r="U46" s="353"/>
      <c r="V46" s="353"/>
      <c r="W46" s="353"/>
      <c r="X46" s="353"/>
      <c r="Y46" s="353"/>
      <c r="Z46" s="353"/>
      <c r="AA46" s="353"/>
      <c r="AB46" s="353"/>
      <c r="AC46" s="353"/>
      <c r="AD46" s="339"/>
      <c r="AE46" s="339"/>
      <c r="AF46" s="339"/>
    </row>
    <row r="47" spans="1:55" s="340" customFormat="1" ht="13.5" hidden="1" customHeight="1" x14ac:dyDescent="0.35">
      <c r="A47" s="353"/>
      <c r="B47" s="353"/>
      <c r="C47" s="353"/>
      <c r="D47" s="353"/>
      <c r="E47" s="353"/>
      <c r="F47" s="353"/>
      <c r="G47" s="353"/>
      <c r="H47" s="353"/>
      <c r="I47" s="353"/>
      <c r="J47" s="353"/>
      <c r="K47" s="353"/>
      <c r="L47" s="353"/>
      <c r="M47" s="353"/>
      <c r="N47" s="353"/>
      <c r="O47" s="353"/>
      <c r="P47" s="353"/>
      <c r="Q47" s="353"/>
      <c r="R47" s="353"/>
      <c r="S47" s="353"/>
      <c r="T47" s="353"/>
      <c r="U47" s="353"/>
      <c r="V47" s="353"/>
      <c r="W47" s="353"/>
      <c r="X47" s="353"/>
      <c r="Y47" s="353"/>
      <c r="Z47" s="353"/>
      <c r="AA47" s="353"/>
      <c r="AB47" s="353"/>
      <c r="AC47" s="353"/>
      <c r="AD47" s="339"/>
      <c r="AE47" s="339"/>
      <c r="AF47" s="339"/>
    </row>
    <row r="48" spans="1:55" s="340" customFormat="1" ht="13.5" hidden="1" customHeight="1" x14ac:dyDescent="0.35">
      <c r="A48" s="353"/>
      <c r="B48" s="353"/>
      <c r="C48" s="353"/>
      <c r="D48" s="353"/>
      <c r="E48" s="353"/>
      <c r="F48" s="353"/>
      <c r="G48" s="353"/>
      <c r="H48" s="353"/>
      <c r="I48" s="353"/>
      <c r="J48" s="353"/>
      <c r="K48" s="353"/>
      <c r="L48" s="353"/>
      <c r="M48" s="353"/>
      <c r="N48" s="353"/>
      <c r="O48" s="353"/>
      <c r="P48" s="353"/>
      <c r="Q48" s="353"/>
      <c r="R48" s="353"/>
      <c r="S48" s="353"/>
      <c r="T48" s="353"/>
      <c r="U48" s="353"/>
      <c r="V48" s="353"/>
      <c r="W48" s="353"/>
      <c r="X48" s="353"/>
      <c r="Y48" s="353"/>
      <c r="Z48" s="353"/>
      <c r="AA48" s="353"/>
      <c r="AB48" s="353"/>
      <c r="AC48" s="353"/>
      <c r="AD48" s="339"/>
      <c r="AE48" s="339"/>
      <c r="AF48" s="339"/>
    </row>
    <row r="49" spans="1:32" s="340" customFormat="1" ht="13.5" hidden="1" customHeight="1" x14ac:dyDescent="0.35">
      <c r="A49" s="353"/>
      <c r="B49" s="353"/>
      <c r="C49" s="353"/>
      <c r="D49" s="353"/>
      <c r="E49" s="353"/>
      <c r="F49" s="353"/>
      <c r="G49" s="353"/>
      <c r="H49" s="353"/>
      <c r="I49" s="353"/>
      <c r="J49" s="353"/>
      <c r="K49" s="353"/>
      <c r="L49" s="353"/>
      <c r="M49" s="353"/>
      <c r="N49" s="353"/>
      <c r="O49" s="353"/>
      <c r="P49" s="353"/>
      <c r="Q49" s="353"/>
      <c r="R49" s="353"/>
      <c r="S49" s="353"/>
      <c r="T49" s="353"/>
      <c r="U49" s="353"/>
      <c r="V49" s="353"/>
      <c r="W49" s="353"/>
      <c r="X49" s="353"/>
      <c r="Y49" s="353"/>
      <c r="Z49" s="353"/>
      <c r="AA49" s="353"/>
      <c r="AB49" s="353"/>
      <c r="AC49" s="353"/>
      <c r="AD49" s="339"/>
      <c r="AE49" s="339"/>
      <c r="AF49" s="339"/>
    </row>
    <row r="50" spans="1:32" s="340" customFormat="1" ht="13.5" hidden="1" customHeight="1" thickBot="1" x14ac:dyDescent="0.4">
      <c r="A50" s="353"/>
      <c r="B50" s="353"/>
      <c r="C50" s="353"/>
      <c r="D50" s="353"/>
      <c r="E50" s="353"/>
      <c r="F50" s="353"/>
      <c r="G50" s="353"/>
      <c r="H50" s="353"/>
      <c r="I50" s="353"/>
      <c r="J50" s="353"/>
      <c r="K50" s="353"/>
      <c r="L50" s="353"/>
      <c r="M50" s="353"/>
      <c r="N50" s="353"/>
      <c r="O50" s="353"/>
      <c r="P50" s="353"/>
      <c r="Q50" s="353"/>
      <c r="R50" s="353"/>
      <c r="S50" s="353"/>
      <c r="T50" s="353"/>
      <c r="U50" s="353"/>
      <c r="V50" s="353"/>
      <c r="W50" s="353"/>
      <c r="X50" s="353"/>
      <c r="Y50" s="353"/>
      <c r="Z50" s="353"/>
      <c r="AA50" s="353"/>
      <c r="AB50" s="353"/>
      <c r="AC50" s="353"/>
      <c r="AD50" s="339"/>
      <c r="AE50" s="339"/>
      <c r="AF50" s="339"/>
    </row>
    <row r="51" spans="1:32" ht="14.25" hidden="1" customHeight="1" thickBot="1" x14ac:dyDescent="0.5">
      <c r="A51" s="4477" t="s">
        <v>8</v>
      </c>
      <c r="B51" s="4467" t="s">
        <v>9</v>
      </c>
      <c r="C51" s="4467" t="s">
        <v>10</v>
      </c>
      <c r="D51" s="4473" t="s">
        <v>11</v>
      </c>
      <c r="E51" s="4475" t="s">
        <v>7</v>
      </c>
      <c r="F51" s="4469" t="s">
        <v>0</v>
      </c>
      <c r="G51" s="4471" t="s">
        <v>3</v>
      </c>
      <c r="H51" s="4471" t="s">
        <v>12</v>
      </c>
      <c r="I51" s="4469" t="s">
        <v>1</v>
      </c>
      <c r="J51" s="4469" t="s">
        <v>13</v>
      </c>
      <c r="K51" s="4464" t="s">
        <v>14</v>
      </c>
      <c r="L51" s="4465"/>
      <c r="M51" s="4465"/>
      <c r="N51" s="4465"/>
      <c r="O51" s="4465"/>
      <c r="P51" s="4465"/>
      <c r="Q51" s="4465"/>
      <c r="R51" s="4465"/>
      <c r="S51" s="4465"/>
      <c r="T51" s="4465"/>
      <c r="U51" s="4465"/>
      <c r="V51" s="4465"/>
      <c r="W51" s="4465"/>
      <c r="X51" s="4465"/>
      <c r="Y51" s="4465"/>
      <c r="Z51" s="4465"/>
      <c r="AA51" s="4465"/>
      <c r="AB51" s="4466"/>
      <c r="AC51" s="4479" t="s">
        <v>15</v>
      </c>
      <c r="AD51" s="333"/>
      <c r="AE51" s="333"/>
      <c r="AF51" s="333"/>
    </row>
    <row r="52" spans="1:32" s="368" customFormat="1" ht="116.25" hidden="1" customHeight="1" thickBot="1" x14ac:dyDescent="0.35">
      <c r="A52" s="4478"/>
      <c r="B52" s="4468"/>
      <c r="C52" s="4468"/>
      <c r="D52" s="4474"/>
      <c r="E52" s="4476"/>
      <c r="F52" s="4470"/>
      <c r="G52" s="4472"/>
      <c r="H52" s="4472"/>
      <c r="I52" s="4470"/>
      <c r="J52" s="4470"/>
      <c r="K52" s="2932" t="s">
        <v>16</v>
      </c>
      <c r="L52" s="2933" t="s">
        <v>17</v>
      </c>
      <c r="M52" s="2933" t="s">
        <v>18</v>
      </c>
      <c r="N52" s="2933" t="s">
        <v>19</v>
      </c>
      <c r="O52" s="2933" t="s">
        <v>20</v>
      </c>
      <c r="P52" s="2933" t="s">
        <v>21</v>
      </c>
      <c r="Q52" s="2933" t="s">
        <v>153</v>
      </c>
      <c r="R52" s="2934" t="s">
        <v>160</v>
      </c>
      <c r="S52" s="2933" t="s">
        <v>23</v>
      </c>
      <c r="T52" s="2933" t="s">
        <v>24</v>
      </c>
      <c r="U52" s="2933" t="s">
        <v>25</v>
      </c>
      <c r="V52" s="2933" t="s">
        <v>26</v>
      </c>
      <c r="W52" s="2933" t="s">
        <v>27</v>
      </c>
      <c r="X52" s="2933" t="s">
        <v>28</v>
      </c>
      <c r="Y52" s="2933" t="s">
        <v>29</v>
      </c>
      <c r="Z52" s="2933" t="s">
        <v>30</v>
      </c>
      <c r="AA52" s="2933" t="s">
        <v>31</v>
      </c>
      <c r="AB52" s="2935" t="s">
        <v>32</v>
      </c>
      <c r="AC52" s="4480"/>
      <c r="AD52" s="369"/>
      <c r="AE52" s="369"/>
      <c r="AF52" s="369"/>
    </row>
    <row r="53" spans="1:32" s="2937" customFormat="1" ht="19.899999999999999" customHeight="1" thickBot="1" x14ac:dyDescent="0.4">
      <c r="A53" s="4396" t="s">
        <v>4</v>
      </c>
      <c r="B53" s="4396"/>
      <c r="C53" s="4396"/>
      <c r="D53" s="4396"/>
      <c r="E53" s="4396"/>
      <c r="F53" s="4396"/>
      <c r="G53" s="4396"/>
      <c r="H53" s="4396"/>
      <c r="I53" s="4396"/>
      <c r="J53" s="4396"/>
      <c r="K53" s="4396"/>
      <c r="L53" s="4396"/>
      <c r="M53" s="4396"/>
      <c r="N53" s="4396"/>
      <c r="O53" s="4396"/>
      <c r="P53" s="4396"/>
      <c r="Q53" s="4396"/>
      <c r="R53" s="4396"/>
      <c r="S53" s="4396"/>
      <c r="T53" s="4396"/>
      <c r="U53" s="4396"/>
      <c r="V53" s="4396"/>
      <c r="W53" s="4396"/>
      <c r="X53" s="4396"/>
      <c r="Y53" s="4396"/>
      <c r="Z53" s="4396"/>
      <c r="AA53" s="4396"/>
      <c r="AB53" s="4396"/>
      <c r="AC53" s="4396"/>
      <c r="AD53" s="2936"/>
      <c r="AE53" s="2936"/>
      <c r="AF53" s="2936"/>
    </row>
    <row r="54" spans="1:32" s="1807" customFormat="1" ht="0.75" hidden="1" customHeight="1" thickBot="1" x14ac:dyDescent="0.4">
      <c r="A54" s="4397">
        <v>19</v>
      </c>
      <c r="B54" s="4353" t="s">
        <v>130</v>
      </c>
      <c r="C54" s="4353" t="s">
        <v>400</v>
      </c>
      <c r="D54" s="4399">
        <v>0.5</v>
      </c>
      <c r="E54" s="2938"/>
      <c r="F54" s="1845"/>
      <c r="G54" s="2939"/>
      <c r="H54" s="1845"/>
      <c r="I54" s="1845"/>
      <c r="J54" s="1845"/>
      <c r="K54" s="1845"/>
      <c r="L54" s="1845"/>
      <c r="M54" s="1845"/>
      <c r="N54" s="1845"/>
      <c r="O54" s="1845"/>
      <c r="P54" s="1845"/>
      <c r="Q54" s="1845"/>
      <c r="R54" s="1845"/>
      <c r="S54" s="1845"/>
      <c r="T54" s="1845"/>
      <c r="U54" s="1845"/>
      <c r="V54" s="1845"/>
      <c r="W54" s="1845"/>
      <c r="X54" s="1845"/>
      <c r="Y54" s="2181"/>
      <c r="Z54" s="2181"/>
      <c r="AA54" s="2181"/>
      <c r="AB54" s="2181"/>
      <c r="AC54" s="1842"/>
      <c r="AD54" s="1806"/>
      <c r="AE54" s="1806"/>
      <c r="AF54" s="1806"/>
    </row>
    <row r="55" spans="1:32" s="365" customFormat="1" ht="24.75" hidden="1" customHeight="1" x14ac:dyDescent="0.45">
      <c r="A55" s="4397"/>
      <c r="B55" s="4353"/>
      <c r="C55" s="4353"/>
      <c r="D55" s="4398"/>
      <c r="E55" s="2940"/>
      <c r="F55" s="1386"/>
      <c r="G55" s="1386"/>
      <c r="H55" s="1386"/>
      <c r="I55" s="1386"/>
      <c r="J55" s="2653"/>
      <c r="K55" s="2941"/>
      <c r="L55" s="1386"/>
      <c r="M55" s="1386"/>
      <c r="N55" s="1386"/>
      <c r="O55" s="1386"/>
      <c r="P55" s="1386"/>
      <c r="Q55" s="1386"/>
      <c r="R55" s="1386"/>
      <c r="S55" s="1386"/>
      <c r="T55" s="1386"/>
      <c r="U55" s="1386"/>
      <c r="V55" s="1386"/>
      <c r="W55" s="1386"/>
      <c r="X55" s="1386"/>
      <c r="Y55" s="1386"/>
      <c r="Z55" s="1386"/>
      <c r="AA55" s="1386"/>
      <c r="AB55" s="1387"/>
      <c r="AC55" s="2942">
        <f>SUM(K55:AB55)</f>
        <v>0</v>
      </c>
      <c r="AD55" s="366"/>
      <c r="AE55" s="366"/>
      <c r="AF55" s="366"/>
    </row>
    <row r="56" spans="1:32" s="365" customFormat="1" ht="15.6" hidden="1" customHeight="1" x14ac:dyDescent="0.45">
      <c r="A56" s="4397"/>
      <c r="B56" s="4353"/>
      <c r="C56" s="4353"/>
      <c r="D56" s="4398"/>
      <c r="E56" s="1390"/>
      <c r="F56" s="2943"/>
      <c r="G56" s="2943"/>
      <c r="H56" s="2943"/>
      <c r="I56" s="2943"/>
      <c r="J56" s="2944"/>
      <c r="K56" s="1830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218"/>
      <c r="AC56" s="2942"/>
      <c r="AD56" s="366"/>
      <c r="AE56" s="366"/>
      <c r="AF56" s="366"/>
    </row>
    <row r="57" spans="1:32" s="365" customFormat="1" ht="14.45" hidden="1" customHeight="1" x14ac:dyDescent="0.45">
      <c r="A57" s="4397"/>
      <c r="B57" s="4353"/>
      <c r="C57" s="4353"/>
      <c r="D57" s="4398"/>
      <c r="E57" s="1390"/>
      <c r="F57" s="2943"/>
      <c r="G57" s="2943"/>
      <c r="H57" s="2943"/>
      <c r="I57" s="2943"/>
      <c r="J57" s="2944"/>
      <c r="K57" s="1830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218"/>
      <c r="AC57" s="2942"/>
      <c r="AD57" s="366"/>
      <c r="AE57" s="366"/>
      <c r="AF57" s="366"/>
    </row>
    <row r="58" spans="1:32" s="365" customFormat="1" ht="15" hidden="1" customHeight="1" x14ac:dyDescent="0.45">
      <c r="A58" s="4397"/>
      <c r="B58" s="4353"/>
      <c r="C58" s="4353"/>
      <c r="D58" s="4398"/>
      <c r="E58" s="1390"/>
      <c r="F58" s="2943"/>
      <c r="G58" s="2943"/>
      <c r="H58" s="2943"/>
      <c r="I58" s="2943"/>
      <c r="J58" s="2944"/>
      <c r="K58" s="1830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218"/>
      <c r="AC58" s="3838"/>
      <c r="AD58" s="366"/>
      <c r="AE58" s="366"/>
      <c r="AF58" s="366"/>
    </row>
    <row r="59" spans="1:32" s="365" customFormat="1" ht="18.75" customHeight="1" x14ac:dyDescent="0.45">
      <c r="A59" s="4397"/>
      <c r="B59" s="4353"/>
      <c r="C59" s="4353"/>
      <c r="D59" s="4398"/>
      <c r="E59" s="1330" t="s">
        <v>263</v>
      </c>
      <c r="F59" s="1096" t="s">
        <v>5</v>
      </c>
      <c r="G59" s="1091" t="s">
        <v>94</v>
      </c>
      <c r="H59" s="1091" t="s">
        <v>337</v>
      </c>
      <c r="I59" s="1096">
        <v>1</v>
      </c>
      <c r="J59" s="2726">
        <v>109</v>
      </c>
      <c r="K59" s="1729">
        <v>32</v>
      </c>
      <c r="L59" s="1096">
        <v>64</v>
      </c>
      <c r="M59" s="1091"/>
      <c r="N59" s="1091"/>
      <c r="O59" s="1091"/>
      <c r="P59" s="1096"/>
      <c r="Q59" s="1091"/>
      <c r="R59" s="1091"/>
      <c r="S59" s="1096"/>
      <c r="T59" s="1092"/>
      <c r="U59" s="761">
        <v>10</v>
      </c>
      <c r="V59" s="1092"/>
      <c r="W59" s="1814"/>
      <c r="X59" s="1350"/>
      <c r="Y59" s="1350"/>
      <c r="Z59" s="1350"/>
      <c r="AA59" s="1350"/>
      <c r="AB59" s="1352"/>
      <c r="AC59" s="3839">
        <f>SUM(K59:AB59)</f>
        <v>106</v>
      </c>
      <c r="AD59" s="366"/>
      <c r="AE59" s="366"/>
      <c r="AF59" s="366"/>
    </row>
    <row r="60" spans="1:32" s="365" customFormat="1" ht="16.5" hidden="1" customHeight="1" x14ac:dyDescent="0.45">
      <c r="A60" s="4397"/>
      <c r="B60" s="4353"/>
      <c r="C60" s="4353"/>
      <c r="D60" s="4398"/>
      <c r="E60" s="1680"/>
      <c r="F60" s="457"/>
      <c r="G60" s="171"/>
      <c r="H60" s="171"/>
      <c r="I60" s="457"/>
      <c r="J60" s="2726"/>
      <c r="K60" s="1252"/>
      <c r="L60" s="457"/>
      <c r="M60" s="171"/>
      <c r="N60" s="171"/>
      <c r="O60" s="171"/>
      <c r="P60" s="457"/>
      <c r="Q60" s="171"/>
      <c r="R60" s="171"/>
      <c r="S60" s="457"/>
      <c r="T60" s="146"/>
      <c r="U60" s="145"/>
      <c r="V60" s="146"/>
      <c r="W60" s="1814"/>
      <c r="X60" s="167"/>
      <c r="Y60" s="167"/>
      <c r="Z60" s="167"/>
      <c r="AA60" s="167"/>
      <c r="AB60" s="659"/>
      <c r="AC60" s="3840">
        <f>SUM(K60:AB60)</f>
        <v>0</v>
      </c>
      <c r="AD60" s="366"/>
      <c r="AE60" s="366"/>
      <c r="AF60" s="366"/>
    </row>
    <row r="61" spans="1:32" s="365" customFormat="1" ht="18.75" hidden="1" customHeight="1" x14ac:dyDescent="0.4">
      <c r="A61" s="4397"/>
      <c r="B61" s="4353"/>
      <c r="C61" s="4353"/>
      <c r="D61" s="4398"/>
      <c r="E61" s="1831"/>
      <c r="F61" s="1832"/>
      <c r="G61" s="1833"/>
      <c r="H61" s="1833"/>
      <c r="I61" s="1832"/>
      <c r="J61" s="1834"/>
      <c r="K61" s="1835"/>
      <c r="L61" s="1836"/>
      <c r="M61" s="1832"/>
      <c r="N61" s="1837"/>
      <c r="O61" s="1837"/>
      <c r="P61" s="1832"/>
      <c r="Q61" s="1832"/>
      <c r="R61" s="1832"/>
      <c r="S61" s="1832"/>
      <c r="T61" s="1832"/>
      <c r="U61" s="1832"/>
      <c r="V61" s="1837"/>
      <c r="W61" s="1832"/>
      <c r="X61" s="1832"/>
      <c r="Y61" s="1832"/>
      <c r="Z61" s="1832"/>
      <c r="AA61" s="1832"/>
      <c r="AB61" s="1834"/>
      <c r="AC61" s="2966">
        <f t="shared" ref="AC61:AC84" si="5">SUM(K61:AB61)</f>
        <v>0</v>
      </c>
      <c r="AD61" s="366"/>
      <c r="AE61" s="366"/>
      <c r="AF61" s="366"/>
    </row>
    <row r="62" spans="1:32" s="365" customFormat="1" ht="18.75" hidden="1" customHeight="1" x14ac:dyDescent="0.35">
      <c r="A62" s="4397"/>
      <c r="B62" s="4353"/>
      <c r="C62" s="4353"/>
      <c r="D62" s="4398"/>
      <c r="E62" s="1680"/>
      <c r="F62" s="76"/>
      <c r="G62" s="76"/>
      <c r="H62" s="76"/>
      <c r="I62" s="76"/>
      <c r="J62" s="158"/>
      <c r="K62" s="1681"/>
      <c r="L62" s="173"/>
      <c r="M62" s="111"/>
      <c r="N62" s="110"/>
      <c r="O62" s="110"/>
      <c r="P62" s="111"/>
      <c r="Q62" s="111"/>
      <c r="R62" s="111"/>
      <c r="S62" s="111"/>
      <c r="T62" s="1832"/>
      <c r="U62" s="1832"/>
      <c r="V62" s="1837"/>
      <c r="W62" s="1832"/>
      <c r="X62" s="1832"/>
      <c r="Y62" s="1832"/>
      <c r="Z62" s="1832"/>
      <c r="AA62" s="1832"/>
      <c r="AB62" s="1834"/>
      <c r="AC62" s="2966">
        <f t="shared" si="5"/>
        <v>0</v>
      </c>
      <c r="AD62" s="366"/>
      <c r="AE62" s="366"/>
      <c r="AF62" s="366"/>
    </row>
    <row r="63" spans="1:32" s="365" customFormat="1" ht="18.75" hidden="1" customHeight="1" x14ac:dyDescent="0.35">
      <c r="A63" s="4397"/>
      <c r="B63" s="4353"/>
      <c r="C63" s="4353"/>
      <c r="D63" s="4398"/>
      <c r="E63" s="1285"/>
      <c r="F63" s="76"/>
      <c r="G63" s="76"/>
      <c r="H63" s="76"/>
      <c r="I63" s="76"/>
      <c r="J63" s="158"/>
      <c r="K63" s="1684"/>
      <c r="L63" s="911"/>
      <c r="M63" s="146"/>
      <c r="N63" s="146"/>
      <c r="O63" s="146"/>
      <c r="P63" s="145"/>
      <c r="Q63" s="146"/>
      <c r="R63" s="146"/>
      <c r="S63" s="146"/>
      <c r="T63" s="1832"/>
      <c r="U63" s="1832"/>
      <c r="V63" s="1837"/>
      <c r="W63" s="1832"/>
      <c r="X63" s="1832"/>
      <c r="Y63" s="1832"/>
      <c r="Z63" s="1832"/>
      <c r="AA63" s="1832"/>
      <c r="AB63" s="1834"/>
      <c r="AC63" s="2966">
        <f t="shared" si="5"/>
        <v>0</v>
      </c>
      <c r="AD63" s="366"/>
      <c r="AE63" s="366"/>
      <c r="AF63" s="366"/>
    </row>
    <row r="64" spans="1:32" s="365" customFormat="1" ht="18.75" hidden="1" customHeight="1" x14ac:dyDescent="0.35">
      <c r="A64" s="4397"/>
      <c r="B64" s="4353"/>
      <c r="C64" s="4353"/>
      <c r="D64" s="4398"/>
      <c r="E64" s="1680"/>
      <c r="F64" s="76"/>
      <c r="G64" s="76"/>
      <c r="H64" s="76"/>
      <c r="I64" s="76"/>
      <c r="J64" s="158"/>
      <c r="K64" s="1681"/>
      <c r="L64" s="173"/>
      <c r="M64" s="111"/>
      <c r="N64" s="110"/>
      <c r="O64" s="110"/>
      <c r="P64" s="111"/>
      <c r="Q64" s="111"/>
      <c r="R64" s="111"/>
      <c r="S64" s="111"/>
      <c r="T64" s="1832"/>
      <c r="U64" s="1832"/>
      <c r="V64" s="1837"/>
      <c r="W64" s="1832"/>
      <c r="X64" s="1832"/>
      <c r="Y64" s="1832"/>
      <c r="Z64" s="1832"/>
      <c r="AA64" s="1832"/>
      <c r="AB64" s="1834"/>
      <c r="AC64" s="2966">
        <f t="shared" si="5"/>
        <v>0</v>
      </c>
      <c r="AD64" s="366"/>
      <c r="AE64" s="366"/>
      <c r="AF64" s="366"/>
    </row>
    <row r="65" spans="1:32" s="365" customFormat="1" ht="18.75" hidden="1" customHeight="1" x14ac:dyDescent="0.35">
      <c r="A65" s="4397"/>
      <c r="B65" s="4353"/>
      <c r="C65" s="4353"/>
      <c r="D65" s="4398"/>
      <c r="E65" s="1285"/>
      <c r="F65" s="76"/>
      <c r="G65" s="76"/>
      <c r="H65" s="76"/>
      <c r="I65" s="76"/>
      <c r="J65" s="158"/>
      <c r="K65" s="1684"/>
      <c r="L65" s="911"/>
      <c r="M65" s="146"/>
      <c r="N65" s="146"/>
      <c r="O65" s="146"/>
      <c r="P65" s="145"/>
      <c r="Q65" s="146"/>
      <c r="R65" s="146"/>
      <c r="S65" s="146"/>
      <c r="T65" s="1832"/>
      <c r="U65" s="1832"/>
      <c r="V65" s="1837"/>
      <c r="W65" s="1832"/>
      <c r="X65" s="1832"/>
      <c r="Y65" s="1832"/>
      <c r="Z65" s="1832"/>
      <c r="AA65" s="1832"/>
      <c r="AB65" s="1834"/>
      <c r="AC65" s="2966">
        <f t="shared" si="5"/>
        <v>0</v>
      </c>
      <c r="AD65" s="366"/>
      <c r="AE65" s="366"/>
      <c r="AF65" s="366"/>
    </row>
    <row r="66" spans="1:32" s="365" customFormat="1" ht="18.75" customHeight="1" thickBot="1" x14ac:dyDescent="0.4">
      <c r="A66" s="4397"/>
      <c r="B66" s="4353"/>
      <c r="C66" s="4353"/>
      <c r="D66" s="4398"/>
      <c r="E66" s="1285" t="s">
        <v>81</v>
      </c>
      <c r="F66" s="76" t="s">
        <v>5</v>
      </c>
      <c r="G66" s="76" t="s">
        <v>110</v>
      </c>
      <c r="H66" s="76" t="s">
        <v>70</v>
      </c>
      <c r="I66" s="76" t="s">
        <v>37</v>
      </c>
      <c r="J66" s="158">
        <v>7</v>
      </c>
      <c r="K66" s="1684"/>
      <c r="L66" s="911"/>
      <c r="M66" s="146"/>
      <c r="N66" s="146"/>
      <c r="O66" s="146"/>
      <c r="P66" s="145"/>
      <c r="Q66" s="146"/>
      <c r="R66" s="146"/>
      <c r="S66" s="146"/>
      <c r="T66" s="1832"/>
      <c r="U66" s="1832"/>
      <c r="V66" s="1837"/>
      <c r="W66" s="1832">
        <v>21</v>
      </c>
      <c r="X66" s="1832"/>
      <c r="Y66" s="1832"/>
      <c r="Z66" s="1832"/>
      <c r="AA66" s="1832"/>
      <c r="AB66" s="1834"/>
      <c r="AC66" s="2966">
        <f t="shared" si="5"/>
        <v>21</v>
      </c>
      <c r="AD66" s="366"/>
      <c r="AE66" s="366"/>
      <c r="AF66" s="366"/>
    </row>
    <row r="67" spans="1:32" s="365" customFormat="1" ht="18.75" hidden="1" customHeight="1" thickBot="1" x14ac:dyDescent="0.4">
      <c r="A67" s="4397"/>
      <c r="B67" s="4353"/>
      <c r="C67" s="4353"/>
      <c r="D67" s="4398"/>
      <c r="E67" s="1285"/>
      <c r="F67" s="76"/>
      <c r="G67" s="76"/>
      <c r="H67" s="76"/>
      <c r="I67" s="76"/>
      <c r="J67" s="158"/>
      <c r="K67" s="1684"/>
      <c r="L67" s="911"/>
      <c r="M67" s="146"/>
      <c r="N67" s="146"/>
      <c r="O67" s="146"/>
      <c r="P67" s="145"/>
      <c r="Q67" s="146"/>
      <c r="R67" s="146"/>
      <c r="S67" s="146"/>
      <c r="T67" s="1832"/>
      <c r="U67" s="1832"/>
      <c r="V67" s="1837"/>
      <c r="W67" s="1832"/>
      <c r="X67" s="1832"/>
      <c r="Y67" s="1832"/>
      <c r="Z67" s="1832"/>
      <c r="AA67" s="1832"/>
      <c r="AB67" s="1834"/>
      <c r="AC67" s="2966">
        <f t="shared" si="5"/>
        <v>0</v>
      </c>
      <c r="AD67" s="366"/>
      <c r="AE67" s="366"/>
      <c r="AF67" s="366"/>
    </row>
    <row r="68" spans="1:32" s="334" customFormat="1" ht="15.75" hidden="1" customHeight="1" x14ac:dyDescent="0.4">
      <c r="A68" s="4397"/>
      <c r="B68" s="4353"/>
      <c r="C68" s="4353"/>
      <c r="D68" s="4398"/>
      <c r="E68" s="918"/>
      <c r="F68" s="1832"/>
      <c r="G68" s="2745"/>
      <c r="H68" s="1832"/>
      <c r="I68" s="1832"/>
      <c r="J68" s="1834"/>
      <c r="K68" s="1835"/>
      <c r="L68" s="1832"/>
      <c r="M68" s="1832"/>
      <c r="N68" s="1832"/>
      <c r="O68" s="1832"/>
      <c r="P68" s="1832"/>
      <c r="Q68" s="1832"/>
      <c r="R68" s="1832"/>
      <c r="S68" s="1832"/>
      <c r="T68" s="1832"/>
      <c r="U68" s="1832"/>
      <c r="V68" s="1832"/>
      <c r="W68" s="1841"/>
      <c r="X68" s="2746"/>
      <c r="Y68" s="1842"/>
      <c r="Z68" s="1842"/>
      <c r="AA68" s="1842"/>
      <c r="AB68" s="3830"/>
      <c r="AC68" s="2966">
        <f t="shared" si="5"/>
        <v>0</v>
      </c>
    </row>
    <row r="69" spans="1:32" s="334" customFormat="1" ht="15.75" hidden="1" customHeight="1" x14ac:dyDescent="0.45">
      <c r="A69" s="4397"/>
      <c r="B69" s="4353"/>
      <c r="C69" s="4353"/>
      <c r="D69" s="4398"/>
      <c r="E69" s="1844"/>
      <c r="F69" s="1845"/>
      <c r="G69" s="1846"/>
      <c r="H69" s="1845"/>
      <c r="I69" s="1845"/>
      <c r="J69" s="1847"/>
      <c r="K69" s="1835"/>
      <c r="L69" s="1832"/>
      <c r="M69" s="1832"/>
      <c r="N69" s="1832"/>
      <c r="O69" s="1832"/>
      <c r="P69" s="1832"/>
      <c r="Q69" s="1832"/>
      <c r="R69" s="1832"/>
      <c r="S69" s="1832"/>
      <c r="T69" s="1832"/>
      <c r="U69" s="1832"/>
      <c r="V69" s="1832"/>
      <c r="W69" s="1841"/>
      <c r="X69" s="1832"/>
      <c r="Y69" s="1842"/>
      <c r="Z69" s="1842"/>
      <c r="AA69" s="1842"/>
      <c r="AB69" s="3830"/>
      <c r="AC69" s="3841"/>
    </row>
    <row r="70" spans="1:32" s="334" customFormat="1" ht="18" hidden="1" customHeight="1" thickBot="1" x14ac:dyDescent="0.45">
      <c r="A70" s="4397"/>
      <c r="B70" s="4353"/>
      <c r="C70" s="4353"/>
      <c r="D70" s="4398"/>
      <c r="E70" s="1849"/>
      <c r="F70" s="1850"/>
      <c r="G70" s="1851"/>
      <c r="H70" s="1850"/>
      <c r="I70" s="1851"/>
      <c r="J70" s="1852"/>
      <c r="K70" s="1853"/>
      <c r="L70" s="181"/>
      <c r="M70" s="181"/>
      <c r="N70" s="181"/>
      <c r="O70" s="181"/>
      <c r="P70" s="181"/>
      <c r="Q70" s="181"/>
      <c r="R70" s="181"/>
      <c r="S70" s="181"/>
      <c r="T70" s="181"/>
      <c r="U70" s="976"/>
      <c r="V70" s="1854"/>
      <c r="W70" s="1854"/>
      <c r="X70" s="1855"/>
      <c r="Y70" s="1856"/>
      <c r="Z70" s="1856"/>
      <c r="AA70" s="1856"/>
      <c r="AB70" s="3831"/>
      <c r="AC70" s="3841">
        <f t="shared" si="5"/>
        <v>0</v>
      </c>
    </row>
    <row r="71" spans="1:32" s="366" customFormat="1" ht="18.75" customHeight="1" thickBot="1" x14ac:dyDescent="0.4">
      <c r="A71" s="4397"/>
      <c r="B71" s="4353"/>
      <c r="C71" s="4353"/>
      <c r="D71" s="4398"/>
      <c r="E71" s="1858" t="s">
        <v>38</v>
      </c>
      <c r="F71" s="1859"/>
      <c r="G71" s="1860"/>
      <c r="H71" s="1861"/>
      <c r="I71" s="1861"/>
      <c r="J71" s="1862"/>
      <c r="K71" s="1863">
        <f>SUM(K55:K70)</f>
        <v>32</v>
      </c>
      <c r="L71" s="1863">
        <f t="shared" ref="L71:AB71" si="6">SUM(L55:L70)</f>
        <v>64</v>
      </c>
      <c r="M71" s="1863">
        <f t="shared" si="6"/>
        <v>0</v>
      </c>
      <c r="N71" s="1863">
        <f t="shared" si="6"/>
        <v>0</v>
      </c>
      <c r="O71" s="1863">
        <f t="shared" si="6"/>
        <v>0</v>
      </c>
      <c r="P71" s="1863">
        <f t="shared" si="6"/>
        <v>0</v>
      </c>
      <c r="Q71" s="1863">
        <f t="shared" si="6"/>
        <v>0</v>
      </c>
      <c r="R71" s="1863">
        <f t="shared" si="6"/>
        <v>0</v>
      </c>
      <c r="S71" s="1863">
        <f t="shared" si="6"/>
        <v>0</v>
      </c>
      <c r="T71" s="1863">
        <f t="shared" si="6"/>
        <v>0</v>
      </c>
      <c r="U71" s="1863">
        <f t="shared" si="6"/>
        <v>10</v>
      </c>
      <c r="V71" s="1863">
        <f t="shared" si="6"/>
        <v>0</v>
      </c>
      <c r="W71" s="1863">
        <f t="shared" si="6"/>
        <v>21</v>
      </c>
      <c r="X71" s="1863">
        <f t="shared" si="6"/>
        <v>0</v>
      </c>
      <c r="Y71" s="1863">
        <f t="shared" si="6"/>
        <v>0</v>
      </c>
      <c r="Z71" s="1863">
        <f t="shared" si="6"/>
        <v>0</v>
      </c>
      <c r="AA71" s="1863">
        <f t="shared" si="6"/>
        <v>0</v>
      </c>
      <c r="AB71" s="3832">
        <f t="shared" si="6"/>
        <v>0</v>
      </c>
      <c r="AC71" s="3842">
        <f t="shared" si="5"/>
        <v>127</v>
      </c>
    </row>
    <row r="72" spans="1:32" s="365" customFormat="1" ht="17.25" hidden="1" customHeight="1" thickBot="1" x14ac:dyDescent="0.45">
      <c r="A72" s="4397"/>
      <c r="B72" s="4353"/>
      <c r="C72" s="4353"/>
      <c r="D72" s="4398"/>
      <c r="E72" s="1865"/>
      <c r="F72" s="1866"/>
      <c r="G72" s="1792"/>
      <c r="H72" s="1793"/>
      <c r="I72" s="1746"/>
      <c r="J72" s="1795"/>
      <c r="K72" s="1867"/>
      <c r="L72" s="1746"/>
      <c r="M72" s="1746"/>
      <c r="N72" s="1746"/>
      <c r="O72" s="1746"/>
      <c r="P72" s="1868"/>
      <c r="Q72" s="1746"/>
      <c r="R72" s="1746"/>
      <c r="S72" s="1746"/>
      <c r="T72" s="1746"/>
      <c r="U72" s="1868"/>
      <c r="V72" s="1738"/>
      <c r="W72" s="1738"/>
      <c r="X72" s="1793"/>
      <c r="Y72" s="1608"/>
      <c r="Z72" s="1608"/>
      <c r="AA72" s="1608"/>
      <c r="AB72" s="3833"/>
      <c r="AC72" s="3843">
        <f t="shared" si="5"/>
        <v>0</v>
      </c>
      <c r="AD72" s="366"/>
      <c r="AE72" s="366"/>
      <c r="AF72" s="366"/>
    </row>
    <row r="73" spans="1:32" s="365" customFormat="1" ht="18.75" hidden="1" customHeight="1" thickBot="1" x14ac:dyDescent="0.45">
      <c r="A73" s="4397"/>
      <c r="B73" s="4353"/>
      <c r="C73" s="4353"/>
      <c r="D73" s="4398"/>
      <c r="E73" s="1390"/>
      <c r="F73" s="1870"/>
      <c r="G73" s="405"/>
      <c r="H73" s="953"/>
      <c r="I73" s="404"/>
      <c r="J73" s="470"/>
      <c r="K73" s="754"/>
      <c r="L73" s="457"/>
      <c r="M73" s="457"/>
      <c r="N73" s="457"/>
      <c r="O73" s="457"/>
      <c r="P73" s="457"/>
      <c r="Q73" s="457"/>
      <c r="R73" s="457"/>
      <c r="S73" s="457"/>
      <c r="T73" s="457"/>
      <c r="U73" s="457"/>
      <c r="V73" s="457"/>
      <c r="W73" s="476"/>
      <c r="X73" s="476"/>
      <c r="Y73" s="476"/>
      <c r="Z73" s="476"/>
      <c r="AA73" s="476"/>
      <c r="AB73" s="3834"/>
      <c r="AC73" s="3822">
        <f t="shared" si="5"/>
        <v>0</v>
      </c>
      <c r="AD73" s="366"/>
      <c r="AE73" s="366"/>
      <c r="AF73" s="366"/>
    </row>
    <row r="74" spans="1:32" s="365" customFormat="1" ht="24" hidden="1" customHeight="1" thickBot="1" x14ac:dyDescent="0.4">
      <c r="A74" s="4397"/>
      <c r="B74" s="4353"/>
      <c r="C74" s="4353"/>
      <c r="D74" s="4398"/>
      <c r="E74" s="2896"/>
      <c r="F74" s="1870"/>
      <c r="G74" s="1725"/>
      <c r="H74" s="953"/>
      <c r="I74" s="457"/>
      <c r="J74" s="1727"/>
      <c r="K74" s="754"/>
      <c r="L74" s="457"/>
      <c r="M74" s="457"/>
      <c r="N74" s="457"/>
      <c r="O74" s="457"/>
      <c r="P74" s="457"/>
      <c r="Q74" s="457"/>
      <c r="R74" s="457"/>
      <c r="S74" s="457"/>
      <c r="T74" s="457"/>
      <c r="U74" s="457"/>
      <c r="V74" s="457"/>
      <c r="W74" s="476"/>
      <c r="X74" s="476"/>
      <c r="Y74" s="476"/>
      <c r="Z74" s="476"/>
      <c r="AA74" s="476"/>
      <c r="AB74" s="3834"/>
      <c r="AC74" s="3822">
        <f t="shared" si="5"/>
        <v>0</v>
      </c>
      <c r="AD74" s="366"/>
      <c r="AE74" s="366"/>
      <c r="AF74" s="366"/>
    </row>
    <row r="75" spans="1:32" s="365" customFormat="1" ht="18.75" hidden="1" customHeight="1" thickBot="1" x14ac:dyDescent="0.4">
      <c r="A75" s="4397"/>
      <c r="B75" s="4353"/>
      <c r="C75" s="4353"/>
      <c r="D75" s="4398"/>
      <c r="E75" s="2945"/>
      <c r="F75" s="2946"/>
      <c r="G75" s="2947"/>
      <c r="H75" s="1832"/>
      <c r="I75" s="751"/>
      <c r="J75" s="677"/>
      <c r="K75" s="754"/>
      <c r="L75" s="457"/>
      <c r="M75" s="457"/>
      <c r="N75" s="457"/>
      <c r="O75" s="457"/>
      <c r="P75" s="457"/>
      <c r="Q75" s="457"/>
      <c r="R75" s="457"/>
      <c r="S75" s="457"/>
      <c r="T75" s="457"/>
      <c r="U75" s="457"/>
      <c r="V75" s="457"/>
      <c r="W75" s="476"/>
      <c r="X75" s="476"/>
      <c r="Y75" s="476"/>
      <c r="Z75" s="476"/>
      <c r="AA75" s="476"/>
      <c r="AB75" s="3834"/>
      <c r="AC75" s="3822">
        <f t="shared" si="5"/>
        <v>0</v>
      </c>
      <c r="AD75" s="366"/>
      <c r="AE75" s="366"/>
      <c r="AF75" s="366"/>
    </row>
    <row r="76" spans="1:32" s="365" customFormat="1" ht="18.75" hidden="1" customHeight="1" thickBot="1" x14ac:dyDescent="0.45">
      <c r="A76" s="4397"/>
      <c r="B76" s="4353"/>
      <c r="C76" s="4353"/>
      <c r="D76" s="4398"/>
      <c r="E76" s="2948"/>
      <c r="F76" s="2949"/>
      <c r="G76" s="2947"/>
      <c r="H76" s="1832"/>
      <c r="I76" s="1810"/>
      <c r="J76" s="2950"/>
      <c r="K76" s="754"/>
      <c r="L76" s="457"/>
      <c r="M76" s="457"/>
      <c r="N76" s="457"/>
      <c r="O76" s="457"/>
      <c r="P76" s="457"/>
      <c r="Q76" s="457"/>
      <c r="R76" s="457"/>
      <c r="S76" s="457"/>
      <c r="T76" s="457"/>
      <c r="U76" s="457"/>
      <c r="V76" s="457"/>
      <c r="W76" s="476"/>
      <c r="X76" s="476"/>
      <c r="Y76" s="476"/>
      <c r="Z76" s="476"/>
      <c r="AA76" s="476"/>
      <c r="AB76" s="3834"/>
      <c r="AC76" s="3822">
        <f t="shared" si="5"/>
        <v>0</v>
      </c>
      <c r="AD76" s="366"/>
      <c r="AE76" s="366"/>
      <c r="AF76" s="366"/>
    </row>
    <row r="77" spans="1:32" s="365" customFormat="1" ht="18.75" hidden="1" customHeight="1" x14ac:dyDescent="0.35">
      <c r="A77" s="4397"/>
      <c r="B77" s="4353"/>
      <c r="C77" s="4353"/>
      <c r="D77" s="4398"/>
      <c r="E77" s="1285"/>
      <c r="F77" s="76"/>
      <c r="G77" s="76"/>
      <c r="H77" s="76"/>
      <c r="I77" s="76"/>
      <c r="J77" s="1840"/>
      <c r="K77" s="1252"/>
      <c r="L77" s="457"/>
      <c r="M77" s="457"/>
      <c r="N77" s="457"/>
      <c r="O77" s="457"/>
      <c r="P77" s="457"/>
      <c r="Q77" s="457"/>
      <c r="R77" s="457"/>
      <c r="S77" s="457"/>
      <c r="T77" s="457"/>
      <c r="U77" s="457"/>
      <c r="V77" s="457"/>
      <c r="W77" s="2951"/>
      <c r="X77" s="476"/>
      <c r="Y77" s="476"/>
      <c r="Z77" s="476"/>
      <c r="AA77" s="476"/>
      <c r="AB77" s="3834"/>
      <c r="AC77" s="3822">
        <f t="shared" si="5"/>
        <v>0</v>
      </c>
      <c r="AD77" s="366"/>
      <c r="AE77" s="366"/>
      <c r="AF77" s="366"/>
    </row>
    <row r="78" spans="1:32" s="365" customFormat="1" ht="14.25" hidden="1" customHeight="1" x14ac:dyDescent="0.35">
      <c r="A78" s="4397"/>
      <c r="B78" s="4353"/>
      <c r="C78" s="4353"/>
      <c r="D78" s="4398"/>
      <c r="E78" s="1285"/>
      <c r="F78" s="76"/>
      <c r="G78" s="76"/>
      <c r="H78" s="76"/>
      <c r="I78" s="76"/>
      <c r="J78" s="1840"/>
      <c r="K78" s="1252"/>
      <c r="L78" s="457"/>
      <c r="M78" s="457"/>
      <c r="N78" s="457"/>
      <c r="O78" s="457"/>
      <c r="P78" s="457"/>
      <c r="Q78" s="457"/>
      <c r="R78" s="457"/>
      <c r="S78" s="457"/>
      <c r="T78" s="457"/>
      <c r="U78" s="457"/>
      <c r="V78" s="457"/>
      <c r="W78" s="1946"/>
      <c r="X78" s="314"/>
      <c r="Y78" s="314"/>
      <c r="Z78" s="314"/>
      <c r="AA78" s="314"/>
      <c r="AB78" s="3835"/>
      <c r="AC78" s="2966">
        <f t="shared" si="5"/>
        <v>0</v>
      </c>
      <c r="AD78" s="366"/>
      <c r="AE78" s="366"/>
      <c r="AF78" s="366"/>
    </row>
    <row r="79" spans="1:32" s="385" customFormat="1" ht="15.4" hidden="1" thickBot="1" x14ac:dyDescent="0.45">
      <c r="A79" s="4397"/>
      <c r="B79" s="4353"/>
      <c r="C79" s="4353"/>
      <c r="D79" s="4398"/>
      <c r="E79" s="2953"/>
      <c r="F79" s="2954"/>
      <c r="G79" s="75"/>
      <c r="H79" s="75"/>
      <c r="I79" s="75"/>
      <c r="J79" s="2955"/>
      <c r="K79" s="2956"/>
      <c r="L79" s="1666"/>
      <c r="M79" s="1666"/>
      <c r="N79" s="1666"/>
      <c r="O79" s="1666"/>
      <c r="P79" s="1666"/>
      <c r="Q79" s="1666"/>
      <c r="R79" s="1666"/>
      <c r="S79" s="1666"/>
      <c r="T79" s="1666"/>
      <c r="U79" s="1666"/>
      <c r="V79" s="1666"/>
      <c r="W79" s="475"/>
      <c r="X79" s="1855"/>
      <c r="Y79" s="1856"/>
      <c r="Z79" s="1856"/>
      <c r="AA79" s="1856"/>
      <c r="AB79" s="3831"/>
      <c r="AC79" s="2966">
        <f t="shared" si="5"/>
        <v>0</v>
      </c>
    </row>
    <row r="80" spans="1:32" s="385" customFormat="1" ht="15.4" hidden="1" thickBot="1" x14ac:dyDescent="0.45">
      <c r="A80" s="4397"/>
      <c r="B80" s="4353"/>
      <c r="C80" s="4353"/>
      <c r="D80" s="4398"/>
      <c r="E80" s="2236"/>
      <c r="F80" s="2957"/>
      <c r="G80" s="2958"/>
      <c r="H80" s="2959"/>
      <c r="I80" s="2959"/>
      <c r="J80" s="2960"/>
      <c r="K80" s="2961"/>
      <c r="L80" s="2959"/>
      <c r="M80" s="2959"/>
      <c r="N80" s="2959"/>
      <c r="O80" s="2959"/>
      <c r="P80" s="2962"/>
      <c r="Q80" s="2959"/>
      <c r="R80" s="2959"/>
      <c r="S80" s="2959"/>
      <c r="T80" s="2959"/>
      <c r="U80" s="2959"/>
      <c r="V80" s="2959"/>
      <c r="W80" s="2959"/>
      <c r="X80" s="2963"/>
      <c r="Y80" s="2964"/>
      <c r="Z80" s="2964"/>
      <c r="AA80" s="2964"/>
      <c r="AB80" s="2965"/>
      <c r="AC80" s="2966"/>
    </row>
    <row r="81" spans="1:32" s="385" customFormat="1" ht="19.5" hidden="1" customHeight="1" thickBot="1" x14ac:dyDescent="0.45">
      <c r="A81" s="4397"/>
      <c r="B81" s="4353"/>
      <c r="C81" s="4353"/>
      <c r="D81" s="4398"/>
      <c r="E81" s="515"/>
      <c r="F81" s="2178"/>
      <c r="G81" s="2939"/>
      <c r="H81" s="1845"/>
      <c r="I81" s="1845"/>
      <c r="J81" s="2180"/>
      <c r="K81" s="1977"/>
      <c r="L81" s="1845"/>
      <c r="M81" s="1845"/>
      <c r="N81" s="2967"/>
      <c r="O81" s="2967"/>
      <c r="P81" s="1845"/>
      <c r="Q81" s="1845"/>
      <c r="R81" s="1845"/>
      <c r="S81" s="1845"/>
      <c r="T81" s="1845"/>
      <c r="U81" s="2967"/>
      <c r="V81" s="1845"/>
      <c r="W81" s="1845"/>
      <c r="X81" s="2179"/>
      <c r="Y81" s="2181"/>
      <c r="Z81" s="2181"/>
      <c r="AA81" s="2181"/>
      <c r="AB81" s="2968"/>
      <c r="AC81" s="2966"/>
    </row>
    <row r="82" spans="1:32" s="366" customFormat="1" ht="21" customHeight="1" thickBot="1" x14ac:dyDescent="0.4">
      <c r="A82" s="4397"/>
      <c r="B82" s="4353"/>
      <c r="C82" s="4353"/>
      <c r="D82" s="4398"/>
      <c r="E82" s="1697" t="s">
        <v>150</v>
      </c>
      <c r="F82" s="2969"/>
      <c r="G82" s="2970"/>
      <c r="H82" s="2971"/>
      <c r="I82" s="2971"/>
      <c r="J82" s="2972"/>
      <c r="K82" s="2973">
        <f t="shared" ref="K82:AB82" si="7">SUM(K72:K81)</f>
        <v>0</v>
      </c>
      <c r="L82" s="2973">
        <f t="shared" si="7"/>
        <v>0</v>
      </c>
      <c r="M82" s="2973">
        <f t="shared" si="7"/>
        <v>0</v>
      </c>
      <c r="N82" s="2973">
        <f t="shared" si="7"/>
        <v>0</v>
      </c>
      <c r="O82" s="2973">
        <f t="shared" si="7"/>
        <v>0</v>
      </c>
      <c r="P82" s="2973">
        <f t="shared" si="7"/>
        <v>0</v>
      </c>
      <c r="Q82" s="2973">
        <f t="shared" si="7"/>
        <v>0</v>
      </c>
      <c r="R82" s="2973">
        <f t="shared" si="7"/>
        <v>0</v>
      </c>
      <c r="S82" s="2973">
        <f t="shared" si="7"/>
        <v>0</v>
      </c>
      <c r="T82" s="2973">
        <f t="shared" si="7"/>
        <v>0</v>
      </c>
      <c r="U82" s="2973">
        <f t="shared" si="7"/>
        <v>0</v>
      </c>
      <c r="V82" s="2973">
        <f t="shared" si="7"/>
        <v>0</v>
      </c>
      <c r="W82" s="2973">
        <f t="shared" si="7"/>
        <v>0</v>
      </c>
      <c r="X82" s="2973">
        <f t="shared" si="7"/>
        <v>0</v>
      </c>
      <c r="Y82" s="2973">
        <f t="shared" si="7"/>
        <v>0</v>
      </c>
      <c r="Z82" s="2973">
        <f t="shared" si="7"/>
        <v>0</v>
      </c>
      <c r="AA82" s="2973">
        <f t="shared" si="7"/>
        <v>0</v>
      </c>
      <c r="AB82" s="2974">
        <f t="shared" si="7"/>
        <v>0</v>
      </c>
      <c r="AC82" s="2966">
        <f t="shared" si="5"/>
        <v>0</v>
      </c>
    </row>
    <row r="83" spans="1:32" s="366" customFormat="1" ht="19.5" customHeight="1" x14ac:dyDescent="0.35">
      <c r="A83" s="4397"/>
      <c r="B83" s="4353"/>
      <c r="C83" s="4353"/>
      <c r="D83" s="4398"/>
      <c r="E83" s="2975" t="s">
        <v>39</v>
      </c>
      <c r="F83" s="2976"/>
      <c r="G83" s="2977"/>
      <c r="H83" s="2978"/>
      <c r="I83" s="2978"/>
      <c r="J83" s="2979"/>
      <c r="K83" s="2980">
        <f>K71+K82</f>
        <v>32</v>
      </c>
      <c r="L83" s="2980">
        <f t="shared" ref="L83:AB83" si="8">L71+L82</f>
        <v>64</v>
      </c>
      <c r="M83" s="2980">
        <f t="shared" si="8"/>
        <v>0</v>
      </c>
      <c r="N83" s="2980">
        <f t="shared" si="8"/>
        <v>0</v>
      </c>
      <c r="O83" s="2980">
        <f t="shared" si="8"/>
        <v>0</v>
      </c>
      <c r="P83" s="2980">
        <f t="shared" si="8"/>
        <v>0</v>
      </c>
      <c r="Q83" s="2980">
        <f t="shared" si="8"/>
        <v>0</v>
      </c>
      <c r="R83" s="2980">
        <f t="shared" si="8"/>
        <v>0</v>
      </c>
      <c r="S83" s="2980">
        <f t="shared" si="8"/>
        <v>0</v>
      </c>
      <c r="T83" s="2980">
        <f t="shared" si="8"/>
        <v>0</v>
      </c>
      <c r="U83" s="2980">
        <f t="shared" si="8"/>
        <v>10</v>
      </c>
      <c r="V83" s="2980">
        <f t="shared" si="8"/>
        <v>0</v>
      </c>
      <c r="W83" s="2980">
        <f t="shared" si="8"/>
        <v>21</v>
      </c>
      <c r="X83" s="2980">
        <f t="shared" si="8"/>
        <v>0</v>
      </c>
      <c r="Y83" s="2980">
        <f t="shared" si="8"/>
        <v>0</v>
      </c>
      <c r="Z83" s="2980">
        <f t="shared" si="8"/>
        <v>0</v>
      </c>
      <c r="AA83" s="2980">
        <f t="shared" si="8"/>
        <v>0</v>
      </c>
      <c r="AB83" s="3836">
        <f t="shared" si="8"/>
        <v>0</v>
      </c>
      <c r="AC83" s="2981">
        <f t="shared" si="5"/>
        <v>127</v>
      </c>
    </row>
    <row r="84" spans="1:32" s="366" customFormat="1" ht="21.6" customHeight="1" thickBot="1" x14ac:dyDescent="0.4">
      <c r="A84" s="4397"/>
      <c r="B84" s="4353"/>
      <c r="C84" s="4353"/>
      <c r="D84" s="4398"/>
      <c r="E84" s="2982" t="s">
        <v>40</v>
      </c>
      <c r="F84" s="2983"/>
      <c r="G84" s="2984"/>
      <c r="H84" s="2984"/>
      <c r="I84" s="2984"/>
      <c r="J84" s="2985"/>
      <c r="K84" s="2986">
        <f>K34+K83</f>
        <v>58</v>
      </c>
      <c r="L84" s="2986">
        <f t="shared" ref="L84:AB84" si="9">L34+L83</f>
        <v>92</v>
      </c>
      <c r="M84" s="2986">
        <f t="shared" si="9"/>
        <v>0</v>
      </c>
      <c r="N84" s="2986">
        <f t="shared" si="9"/>
        <v>14</v>
      </c>
      <c r="O84" s="2986">
        <f t="shared" si="9"/>
        <v>2</v>
      </c>
      <c r="P84" s="2986">
        <f t="shared" si="9"/>
        <v>0</v>
      </c>
      <c r="Q84" s="2986">
        <f t="shared" si="9"/>
        <v>42</v>
      </c>
      <c r="R84" s="2986">
        <f t="shared" si="9"/>
        <v>0</v>
      </c>
      <c r="S84" s="2986">
        <f t="shared" si="9"/>
        <v>12</v>
      </c>
      <c r="T84" s="2986">
        <f t="shared" si="9"/>
        <v>0</v>
      </c>
      <c r="U84" s="2986">
        <f t="shared" si="9"/>
        <v>45</v>
      </c>
      <c r="V84" s="2986">
        <f t="shared" si="9"/>
        <v>0</v>
      </c>
      <c r="W84" s="2986">
        <f t="shared" si="9"/>
        <v>21</v>
      </c>
      <c r="X84" s="2986">
        <f t="shared" si="9"/>
        <v>0</v>
      </c>
      <c r="Y84" s="2986">
        <f t="shared" si="9"/>
        <v>0</v>
      </c>
      <c r="Z84" s="2986">
        <f t="shared" si="9"/>
        <v>0</v>
      </c>
      <c r="AA84" s="2986">
        <f t="shared" si="9"/>
        <v>0</v>
      </c>
      <c r="AB84" s="3837">
        <f t="shared" si="9"/>
        <v>0</v>
      </c>
      <c r="AC84" s="2987">
        <f t="shared" si="5"/>
        <v>286</v>
      </c>
    </row>
    <row r="85" spans="1:32" s="365" customFormat="1" ht="16.5" customHeight="1" thickBot="1" x14ac:dyDescent="0.5">
      <c r="A85" s="4397"/>
      <c r="B85" s="4353"/>
      <c r="C85" s="4353"/>
      <c r="D85" s="4398"/>
      <c r="E85" s="2988"/>
      <c r="F85" s="2989"/>
      <c r="G85" s="2990"/>
      <c r="H85" s="2990"/>
      <c r="I85" s="2991"/>
      <c r="J85" s="2992"/>
      <c r="K85" s="2993"/>
      <c r="L85" s="2994"/>
      <c r="M85" s="2994"/>
      <c r="N85" s="2994"/>
      <c r="O85" s="2994"/>
      <c r="P85" s="2994"/>
      <c r="Q85" s="2994"/>
      <c r="R85" s="2994"/>
      <c r="S85" s="2994"/>
      <c r="T85" s="2994"/>
      <c r="U85" s="2994"/>
      <c r="V85" s="2994"/>
      <c r="W85" s="2994"/>
      <c r="X85" s="2994"/>
      <c r="Y85" s="2994"/>
      <c r="Z85" s="2994"/>
      <c r="AA85" s="2994"/>
      <c r="AB85" s="2994"/>
      <c r="AC85" s="533"/>
      <c r="AD85" s="366"/>
      <c r="AE85" s="366"/>
      <c r="AF85" s="366"/>
    </row>
    <row r="86" spans="1:32" ht="12.75" customHeight="1" x14ac:dyDescent="0.35">
      <c r="F86" s="362"/>
      <c r="G86" s="362"/>
      <c r="H86" s="362"/>
      <c r="I86" s="362"/>
      <c r="K86" s="362"/>
      <c r="L86" s="362"/>
      <c r="M86" s="362"/>
      <c r="N86" s="362"/>
      <c r="O86" s="362"/>
      <c r="P86" s="362"/>
      <c r="Q86" s="362"/>
      <c r="R86" s="362"/>
      <c r="S86" s="362"/>
      <c r="T86" s="362"/>
      <c r="U86" s="362"/>
      <c r="V86" s="362"/>
      <c r="W86" s="362"/>
      <c r="X86" s="362"/>
      <c r="Y86" s="362"/>
      <c r="Z86" s="362"/>
      <c r="AA86" s="362"/>
      <c r="AB86" s="362"/>
      <c r="AC86" s="362"/>
    </row>
    <row r="87" spans="1:32" s="346" customFormat="1" ht="13.9" x14ac:dyDescent="0.4">
      <c r="A87" s="3993" t="s">
        <v>443</v>
      </c>
      <c r="B87" s="3993"/>
      <c r="C87" s="3993"/>
      <c r="D87" s="3993"/>
      <c r="E87" s="3993"/>
      <c r="F87" s="3993"/>
      <c r="G87" s="3993"/>
      <c r="H87" s="3993"/>
      <c r="I87" s="3993"/>
      <c r="J87" s="3993"/>
      <c r="K87" s="3993"/>
      <c r="L87" s="3993"/>
      <c r="M87" s="3993"/>
      <c r="N87" s="3993"/>
      <c r="O87" s="3993"/>
      <c r="P87" s="3993"/>
      <c r="Q87" s="3993"/>
      <c r="R87" s="3993"/>
      <c r="S87" s="3993"/>
      <c r="T87" s="3993"/>
      <c r="U87" s="3993"/>
      <c r="V87" s="3993"/>
      <c r="W87" s="3993"/>
      <c r="X87" s="3993"/>
      <c r="Y87" s="3993"/>
      <c r="Z87" s="3993"/>
      <c r="AA87" s="3993"/>
      <c r="AB87" s="3993"/>
      <c r="AC87" s="3993"/>
      <c r="AD87" s="345"/>
      <c r="AE87" s="345"/>
      <c r="AF87" s="345"/>
    </row>
    <row r="88" spans="1:32" s="346" customFormat="1" ht="13.9" x14ac:dyDescent="0.4">
      <c r="A88" s="27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7" t="s">
        <v>201</v>
      </c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27"/>
      <c r="AD88" s="345"/>
      <c r="AE88" s="345"/>
      <c r="AF88" s="345"/>
    </row>
    <row r="89" spans="1:32" s="346" customFormat="1" ht="13.9" x14ac:dyDescent="0.4">
      <c r="A89" s="27"/>
      <c r="B89" s="29"/>
      <c r="C89" s="29"/>
      <c r="D89" s="294"/>
      <c r="E89" s="29"/>
      <c r="F89" s="29"/>
      <c r="G89" s="29"/>
      <c r="H89" s="29"/>
      <c r="I89" s="29"/>
      <c r="J89" s="29"/>
      <c r="K89" s="29"/>
      <c r="L89" s="31"/>
      <c r="M89" s="31"/>
      <c r="N89" s="31"/>
      <c r="O89" s="31"/>
      <c r="P89" s="31"/>
      <c r="Q89" s="79"/>
      <c r="R89" s="79"/>
      <c r="S89" s="79"/>
      <c r="T89" s="31"/>
      <c r="U89" s="31"/>
      <c r="V89" s="31"/>
      <c r="W89" s="27"/>
      <c r="AD89" s="345"/>
      <c r="AE89" s="345"/>
      <c r="AF89" s="345"/>
    </row>
    <row r="90" spans="1:32" s="346" customFormat="1" ht="24.75" customHeight="1" x14ac:dyDescent="0.4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160" t="s">
        <v>190</v>
      </c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80"/>
      <c r="AD90" s="345"/>
      <c r="AE90" s="345"/>
      <c r="AF90" s="345"/>
    </row>
    <row r="91" spans="1:32" x14ac:dyDescent="0.35">
      <c r="F91" s="362"/>
      <c r="G91" s="362"/>
      <c r="H91" s="362"/>
      <c r="I91" s="362"/>
      <c r="K91" s="362"/>
      <c r="L91" s="362"/>
      <c r="M91" s="362"/>
      <c r="N91" s="362"/>
      <c r="O91" s="362"/>
      <c r="P91" s="362"/>
      <c r="Q91" s="362"/>
      <c r="R91" s="362"/>
      <c r="S91" s="362"/>
      <c r="T91" s="362"/>
      <c r="U91" s="362"/>
      <c r="V91" s="362"/>
      <c r="W91" s="362"/>
      <c r="X91" s="362"/>
      <c r="Y91" s="362"/>
      <c r="Z91" s="362"/>
      <c r="AA91" s="362"/>
      <c r="AB91" s="362"/>
      <c r="AC91" s="362"/>
    </row>
    <row r="92" spans="1:32" x14ac:dyDescent="0.35">
      <c r="F92" s="362"/>
      <c r="G92" s="362"/>
      <c r="H92" s="362"/>
      <c r="I92" s="362"/>
      <c r="K92" s="362"/>
      <c r="L92" s="362"/>
      <c r="M92" s="362"/>
      <c r="N92" s="362"/>
      <c r="O92" s="362"/>
      <c r="P92" s="362"/>
      <c r="Q92" s="362"/>
      <c r="R92" s="362"/>
      <c r="S92" s="362"/>
      <c r="T92" s="362"/>
      <c r="U92" s="362"/>
      <c r="V92" s="362"/>
      <c r="W92" s="362"/>
      <c r="X92" s="362"/>
      <c r="Y92" s="362"/>
      <c r="Z92" s="362"/>
      <c r="AA92" s="362"/>
      <c r="AB92" s="362"/>
      <c r="AC92" s="362"/>
    </row>
    <row r="93" spans="1:32" x14ac:dyDescent="0.35">
      <c r="F93" s="362"/>
      <c r="G93" s="362"/>
      <c r="H93" s="362"/>
      <c r="I93" s="362"/>
      <c r="K93" s="362"/>
      <c r="L93" s="362"/>
      <c r="M93" s="362"/>
      <c r="N93" s="362"/>
      <c r="O93" s="362"/>
      <c r="P93" s="362"/>
      <c r="Q93" s="362"/>
      <c r="R93" s="362"/>
      <c r="S93" s="362"/>
      <c r="T93" s="362"/>
      <c r="U93" s="362"/>
      <c r="V93" s="362"/>
      <c r="W93" s="362"/>
      <c r="X93" s="362"/>
      <c r="Y93" s="362"/>
      <c r="Z93" s="362"/>
      <c r="AA93" s="362"/>
      <c r="AB93" s="362"/>
      <c r="AC93" s="362"/>
    </row>
    <row r="94" spans="1:32" x14ac:dyDescent="0.35">
      <c r="F94" s="362"/>
      <c r="G94" s="362"/>
      <c r="H94" s="362"/>
      <c r="I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62"/>
      <c r="Z94" s="362"/>
      <c r="AA94" s="362"/>
      <c r="AB94" s="362"/>
      <c r="AC94" s="362"/>
    </row>
    <row r="95" spans="1:32" x14ac:dyDescent="0.35">
      <c r="F95" s="362"/>
      <c r="G95" s="362"/>
      <c r="H95" s="362"/>
      <c r="I95" s="362"/>
      <c r="K95" s="362"/>
      <c r="L95" s="362"/>
      <c r="M95" s="362"/>
      <c r="N95" s="362"/>
      <c r="O95" s="362"/>
      <c r="P95" s="362"/>
      <c r="Q95" s="362"/>
      <c r="R95" s="362"/>
      <c r="S95" s="362"/>
      <c r="T95" s="362"/>
      <c r="U95" s="362"/>
      <c r="V95" s="362"/>
      <c r="W95" s="362"/>
      <c r="X95" s="362"/>
      <c r="Y95" s="362"/>
      <c r="Z95" s="362"/>
      <c r="AA95" s="362"/>
      <c r="AB95" s="362"/>
      <c r="AC95" s="362"/>
    </row>
    <row r="96" spans="1:32" x14ac:dyDescent="0.35">
      <c r="F96" s="362"/>
      <c r="G96" s="362"/>
      <c r="H96" s="362"/>
      <c r="I96" s="362"/>
      <c r="K96" s="362"/>
      <c r="L96" s="362"/>
      <c r="M96" s="362"/>
      <c r="N96" s="362"/>
      <c r="O96" s="362"/>
      <c r="P96" s="362"/>
      <c r="Q96" s="362"/>
      <c r="R96" s="362"/>
      <c r="S96" s="362"/>
      <c r="T96" s="362"/>
      <c r="U96" s="362"/>
      <c r="V96" s="362"/>
      <c r="W96" s="362"/>
      <c r="X96" s="362"/>
      <c r="Y96" s="362"/>
      <c r="Z96" s="362"/>
      <c r="AA96" s="362"/>
      <c r="AB96" s="362"/>
      <c r="AC96" s="362"/>
    </row>
    <row r="97" spans="6:29" x14ac:dyDescent="0.35">
      <c r="F97" s="362"/>
      <c r="G97" s="362"/>
      <c r="H97" s="362"/>
      <c r="I97" s="362"/>
      <c r="K97" s="362"/>
      <c r="L97" s="362"/>
      <c r="M97" s="362"/>
      <c r="N97" s="362"/>
      <c r="O97" s="362"/>
      <c r="P97" s="362"/>
      <c r="Q97" s="362"/>
      <c r="R97" s="362"/>
      <c r="S97" s="362"/>
      <c r="T97" s="362"/>
      <c r="U97" s="362"/>
      <c r="V97" s="362"/>
      <c r="W97" s="362"/>
      <c r="X97" s="362"/>
      <c r="Y97" s="362"/>
      <c r="Z97" s="362"/>
      <c r="AA97" s="362"/>
      <c r="AB97" s="362"/>
      <c r="AC97" s="362"/>
    </row>
    <row r="98" spans="6:29" x14ac:dyDescent="0.35">
      <c r="F98" s="362"/>
      <c r="G98" s="362"/>
      <c r="H98" s="362"/>
      <c r="I98" s="362"/>
      <c r="K98" s="362"/>
      <c r="L98" s="362"/>
      <c r="M98" s="362"/>
      <c r="N98" s="362"/>
      <c r="O98" s="362"/>
      <c r="P98" s="362"/>
      <c r="Q98" s="362"/>
      <c r="R98" s="362"/>
      <c r="S98" s="362"/>
      <c r="T98" s="362"/>
      <c r="U98" s="362"/>
      <c r="V98" s="362"/>
      <c r="W98" s="362"/>
      <c r="X98" s="362"/>
      <c r="Y98" s="362"/>
      <c r="Z98" s="362"/>
      <c r="AA98" s="362"/>
      <c r="AB98" s="362"/>
      <c r="AC98" s="362"/>
    </row>
    <row r="99" spans="6:29" x14ac:dyDescent="0.35">
      <c r="F99" s="362"/>
      <c r="G99" s="362"/>
      <c r="H99" s="362"/>
      <c r="I99" s="362"/>
      <c r="K99" s="362"/>
      <c r="L99" s="362"/>
      <c r="M99" s="362"/>
      <c r="N99" s="362"/>
      <c r="O99" s="362"/>
      <c r="P99" s="362"/>
      <c r="Q99" s="362"/>
      <c r="R99" s="362"/>
      <c r="S99" s="362"/>
      <c r="T99" s="362"/>
      <c r="U99" s="362"/>
      <c r="V99" s="362"/>
      <c r="W99" s="362"/>
      <c r="X99" s="362"/>
      <c r="Y99" s="362"/>
      <c r="Z99" s="362"/>
      <c r="AA99" s="362"/>
      <c r="AB99" s="362"/>
      <c r="AC99" s="362"/>
    </row>
    <row r="100" spans="6:29" x14ac:dyDescent="0.35">
      <c r="F100" s="362"/>
      <c r="G100" s="362"/>
      <c r="H100" s="362"/>
      <c r="I100" s="362"/>
      <c r="K100" s="362"/>
      <c r="L100" s="362"/>
      <c r="M100" s="362"/>
      <c r="N100" s="362"/>
      <c r="O100" s="362"/>
      <c r="P100" s="362"/>
      <c r="Q100" s="362"/>
      <c r="R100" s="362"/>
      <c r="S100" s="362"/>
      <c r="T100" s="362"/>
      <c r="U100" s="362"/>
      <c r="V100" s="362"/>
      <c r="W100" s="362"/>
      <c r="X100" s="362"/>
      <c r="Y100" s="362"/>
      <c r="Z100" s="362"/>
      <c r="AA100" s="362"/>
      <c r="AB100" s="362"/>
      <c r="AC100" s="362"/>
    </row>
    <row r="101" spans="6:29" x14ac:dyDescent="0.35">
      <c r="F101" s="362"/>
      <c r="G101" s="362"/>
      <c r="H101" s="362"/>
      <c r="I101" s="362"/>
      <c r="K101" s="362"/>
      <c r="L101" s="362"/>
      <c r="M101" s="362"/>
      <c r="N101" s="362"/>
      <c r="O101" s="362"/>
      <c r="P101" s="362"/>
      <c r="Q101" s="362"/>
      <c r="R101" s="362"/>
      <c r="S101" s="362"/>
      <c r="T101" s="362"/>
      <c r="U101" s="362"/>
      <c r="V101" s="362"/>
      <c r="W101" s="362"/>
      <c r="X101" s="362"/>
      <c r="Y101" s="362"/>
      <c r="Z101" s="362"/>
      <c r="AA101" s="362"/>
      <c r="AB101" s="362"/>
      <c r="AC101" s="362"/>
    </row>
    <row r="102" spans="6:29" x14ac:dyDescent="0.35">
      <c r="F102" s="362"/>
      <c r="G102" s="362"/>
      <c r="H102" s="362"/>
      <c r="I102" s="362"/>
      <c r="K102" s="362"/>
      <c r="L102" s="362"/>
      <c r="M102" s="362"/>
      <c r="N102" s="362"/>
      <c r="O102" s="362"/>
      <c r="P102" s="362"/>
      <c r="Q102" s="362"/>
      <c r="R102" s="362"/>
      <c r="S102" s="362"/>
      <c r="T102" s="362"/>
      <c r="U102" s="362"/>
      <c r="V102" s="362"/>
      <c r="W102" s="362"/>
      <c r="X102" s="362"/>
      <c r="Y102" s="362"/>
      <c r="Z102" s="362"/>
      <c r="AA102" s="362"/>
      <c r="AB102" s="362"/>
      <c r="AC102" s="362"/>
    </row>
    <row r="103" spans="6:29" x14ac:dyDescent="0.35">
      <c r="F103" s="362"/>
      <c r="G103" s="362"/>
      <c r="H103" s="362"/>
      <c r="I103" s="362"/>
      <c r="K103" s="362"/>
      <c r="L103" s="362"/>
      <c r="M103" s="362"/>
      <c r="N103" s="362"/>
      <c r="O103" s="362"/>
      <c r="P103" s="362"/>
      <c r="Q103" s="362"/>
      <c r="R103" s="362"/>
      <c r="S103" s="362"/>
      <c r="T103" s="362"/>
      <c r="U103" s="362"/>
      <c r="V103" s="362"/>
      <c r="W103" s="362"/>
      <c r="X103" s="362"/>
      <c r="Y103" s="362"/>
      <c r="Z103" s="362"/>
      <c r="AA103" s="362"/>
      <c r="AB103" s="362"/>
      <c r="AC103" s="362"/>
    </row>
    <row r="104" spans="6:29" x14ac:dyDescent="0.35">
      <c r="F104" s="362"/>
      <c r="G104" s="362"/>
      <c r="H104" s="362"/>
      <c r="I104" s="362"/>
      <c r="K104" s="362"/>
      <c r="L104" s="362"/>
      <c r="M104" s="362"/>
      <c r="N104" s="362"/>
      <c r="O104" s="362"/>
      <c r="P104" s="362"/>
      <c r="Q104" s="362"/>
      <c r="R104" s="362"/>
      <c r="S104" s="362"/>
      <c r="T104" s="362"/>
      <c r="U104" s="362"/>
      <c r="V104" s="362"/>
      <c r="W104" s="362"/>
      <c r="X104" s="362"/>
      <c r="Y104" s="362"/>
      <c r="Z104" s="362"/>
      <c r="AA104" s="362"/>
      <c r="AB104" s="362"/>
      <c r="AC104" s="362"/>
    </row>
    <row r="105" spans="6:29" x14ac:dyDescent="0.35">
      <c r="F105" s="362"/>
      <c r="G105" s="362"/>
      <c r="H105" s="362"/>
      <c r="I105" s="362"/>
      <c r="K105" s="362"/>
      <c r="L105" s="362"/>
      <c r="M105" s="362"/>
      <c r="N105" s="362"/>
      <c r="O105" s="362"/>
      <c r="P105" s="362"/>
      <c r="Q105" s="362"/>
      <c r="R105" s="362"/>
      <c r="S105" s="362"/>
      <c r="T105" s="362"/>
      <c r="U105" s="362"/>
      <c r="V105" s="362"/>
      <c r="W105" s="362"/>
      <c r="X105" s="362"/>
      <c r="Y105" s="362"/>
      <c r="Z105" s="362"/>
      <c r="AA105" s="362"/>
      <c r="AB105" s="362"/>
      <c r="AC105" s="362"/>
    </row>
    <row r="106" spans="6:29" x14ac:dyDescent="0.35">
      <c r="F106" s="362"/>
      <c r="G106" s="362"/>
      <c r="H106" s="362"/>
      <c r="I106" s="362"/>
      <c r="K106" s="362"/>
      <c r="L106" s="362"/>
      <c r="M106" s="362"/>
      <c r="N106" s="362"/>
      <c r="O106" s="362"/>
      <c r="P106" s="362"/>
      <c r="Q106" s="362"/>
      <c r="R106" s="362"/>
      <c r="S106" s="362"/>
      <c r="T106" s="362"/>
      <c r="U106" s="362"/>
      <c r="V106" s="362"/>
      <c r="W106" s="362"/>
      <c r="X106" s="362"/>
      <c r="Y106" s="362"/>
      <c r="Z106" s="362"/>
      <c r="AA106" s="362"/>
      <c r="AB106" s="362"/>
      <c r="AC106" s="362"/>
    </row>
    <row r="107" spans="6:29" x14ac:dyDescent="0.35">
      <c r="F107" s="362"/>
      <c r="G107" s="362"/>
      <c r="H107" s="362"/>
      <c r="I107" s="362"/>
      <c r="K107" s="362"/>
      <c r="L107" s="362"/>
      <c r="M107" s="362"/>
      <c r="N107" s="362"/>
      <c r="O107" s="362"/>
      <c r="P107" s="362"/>
      <c r="Q107" s="362"/>
      <c r="R107" s="362"/>
      <c r="S107" s="362"/>
      <c r="T107" s="362"/>
      <c r="U107" s="362"/>
      <c r="V107" s="362"/>
      <c r="W107" s="362"/>
      <c r="X107" s="362"/>
      <c r="Y107" s="362"/>
      <c r="Z107" s="362"/>
      <c r="AA107" s="362"/>
      <c r="AB107" s="362"/>
      <c r="AC107" s="362"/>
    </row>
    <row r="108" spans="6:29" x14ac:dyDescent="0.35">
      <c r="F108" s="362"/>
      <c r="G108" s="362"/>
      <c r="H108" s="362"/>
      <c r="I108" s="362"/>
      <c r="K108" s="362"/>
      <c r="L108" s="362"/>
      <c r="M108" s="362"/>
      <c r="N108" s="362"/>
      <c r="O108" s="362"/>
      <c r="P108" s="362"/>
      <c r="Q108" s="362"/>
      <c r="R108" s="362"/>
      <c r="S108" s="362"/>
      <c r="T108" s="362"/>
      <c r="U108" s="362"/>
      <c r="V108" s="362"/>
      <c r="W108" s="362"/>
      <c r="X108" s="362"/>
      <c r="Y108" s="362"/>
      <c r="Z108" s="362"/>
      <c r="AA108" s="362"/>
      <c r="AB108" s="362"/>
      <c r="AC108" s="362"/>
    </row>
    <row r="109" spans="6:29" x14ac:dyDescent="0.35">
      <c r="F109" s="362"/>
      <c r="G109" s="362"/>
      <c r="H109" s="362"/>
      <c r="I109" s="362"/>
      <c r="K109" s="362"/>
      <c r="L109" s="362"/>
      <c r="M109" s="362"/>
      <c r="N109" s="362"/>
      <c r="O109" s="362"/>
      <c r="P109" s="362"/>
      <c r="Q109" s="362"/>
      <c r="R109" s="362"/>
      <c r="S109" s="362"/>
      <c r="T109" s="362"/>
      <c r="U109" s="362"/>
      <c r="V109" s="362"/>
      <c r="W109" s="362"/>
      <c r="X109" s="362"/>
      <c r="Y109" s="362"/>
      <c r="Z109" s="362"/>
      <c r="AA109" s="362"/>
      <c r="AB109" s="362"/>
      <c r="AC109" s="362"/>
    </row>
    <row r="110" spans="6:29" x14ac:dyDescent="0.35">
      <c r="F110" s="362"/>
      <c r="G110" s="362"/>
      <c r="H110" s="362"/>
      <c r="I110" s="362"/>
      <c r="K110" s="362"/>
      <c r="L110" s="362"/>
      <c r="M110" s="362"/>
      <c r="N110" s="362"/>
      <c r="O110" s="362"/>
      <c r="P110" s="362"/>
      <c r="Q110" s="362"/>
      <c r="R110" s="362"/>
      <c r="S110" s="362"/>
      <c r="T110" s="362"/>
      <c r="U110" s="362"/>
      <c r="V110" s="362"/>
      <c r="W110" s="362"/>
      <c r="X110" s="362"/>
      <c r="Y110" s="362"/>
      <c r="Z110" s="362"/>
      <c r="AA110" s="362"/>
      <c r="AB110" s="362"/>
      <c r="AC110" s="362"/>
    </row>
    <row r="111" spans="6:29" x14ac:dyDescent="0.35">
      <c r="F111" s="362"/>
      <c r="G111" s="362"/>
      <c r="H111" s="362"/>
      <c r="I111" s="362"/>
      <c r="K111" s="362"/>
      <c r="L111" s="362"/>
      <c r="M111" s="362"/>
      <c r="N111" s="362"/>
      <c r="O111" s="362"/>
      <c r="P111" s="362"/>
      <c r="Q111" s="362"/>
      <c r="R111" s="362"/>
      <c r="S111" s="362"/>
      <c r="T111" s="362"/>
      <c r="U111" s="362"/>
      <c r="V111" s="362"/>
      <c r="W111" s="362"/>
      <c r="X111" s="362"/>
      <c r="Y111" s="362"/>
      <c r="Z111" s="362"/>
      <c r="AA111" s="362"/>
      <c r="AB111" s="362"/>
      <c r="AC111" s="362"/>
    </row>
    <row r="112" spans="6:29" x14ac:dyDescent="0.35">
      <c r="F112" s="362"/>
      <c r="G112" s="362"/>
      <c r="H112" s="362"/>
      <c r="I112" s="362"/>
      <c r="K112" s="362"/>
      <c r="L112" s="362"/>
      <c r="M112" s="362"/>
      <c r="N112" s="362"/>
      <c r="O112" s="362"/>
      <c r="P112" s="362"/>
      <c r="Q112" s="362"/>
      <c r="R112" s="362"/>
      <c r="S112" s="362"/>
      <c r="T112" s="362"/>
      <c r="U112" s="362"/>
      <c r="V112" s="362"/>
      <c r="W112" s="362"/>
      <c r="X112" s="362"/>
      <c r="Y112" s="362"/>
      <c r="Z112" s="362"/>
      <c r="AA112" s="362"/>
      <c r="AB112" s="362"/>
      <c r="AC112" s="362"/>
    </row>
    <row r="113" spans="6:29" x14ac:dyDescent="0.35">
      <c r="F113" s="362"/>
      <c r="G113" s="362"/>
      <c r="H113" s="362"/>
      <c r="I113" s="362"/>
      <c r="K113" s="362"/>
      <c r="L113" s="362"/>
      <c r="M113" s="362"/>
      <c r="N113" s="362"/>
      <c r="O113" s="362"/>
      <c r="P113" s="362"/>
      <c r="Q113" s="362"/>
      <c r="R113" s="362"/>
      <c r="S113" s="362"/>
      <c r="T113" s="362"/>
      <c r="U113" s="362"/>
      <c r="V113" s="362"/>
      <c r="W113" s="362"/>
      <c r="X113" s="362"/>
      <c r="Y113" s="362"/>
      <c r="Z113" s="362"/>
      <c r="AA113" s="362"/>
      <c r="AB113" s="362"/>
      <c r="AC113" s="362"/>
    </row>
    <row r="114" spans="6:29" x14ac:dyDescent="0.35">
      <c r="F114" s="362"/>
      <c r="G114" s="362"/>
      <c r="H114" s="362"/>
      <c r="I114" s="362"/>
      <c r="K114" s="362"/>
      <c r="L114" s="362"/>
      <c r="M114" s="362"/>
      <c r="N114" s="362"/>
      <c r="O114" s="362"/>
      <c r="P114" s="362"/>
      <c r="Q114" s="362"/>
      <c r="R114" s="362"/>
      <c r="S114" s="362"/>
      <c r="T114" s="362"/>
      <c r="U114" s="362"/>
      <c r="V114" s="362"/>
      <c r="W114" s="362"/>
      <c r="X114" s="362"/>
      <c r="Y114" s="362"/>
      <c r="Z114" s="362"/>
      <c r="AA114" s="362"/>
      <c r="AB114" s="362"/>
      <c r="AC114" s="362"/>
    </row>
    <row r="115" spans="6:29" x14ac:dyDescent="0.35">
      <c r="F115" s="362"/>
      <c r="G115" s="362"/>
      <c r="H115" s="362"/>
      <c r="I115" s="362"/>
      <c r="K115" s="362"/>
      <c r="L115" s="362"/>
      <c r="M115" s="362"/>
      <c r="N115" s="362"/>
      <c r="O115" s="362"/>
      <c r="P115" s="362"/>
      <c r="Q115" s="362"/>
      <c r="R115" s="362"/>
      <c r="S115" s="362"/>
      <c r="T115" s="362"/>
      <c r="U115" s="362"/>
      <c r="V115" s="362"/>
      <c r="W115" s="362"/>
      <c r="X115" s="362"/>
      <c r="Y115" s="362"/>
      <c r="Z115" s="362"/>
      <c r="AA115" s="362"/>
      <c r="AB115" s="362"/>
      <c r="AC115" s="362"/>
    </row>
    <row r="116" spans="6:29" x14ac:dyDescent="0.35">
      <c r="F116" s="362"/>
      <c r="G116" s="362"/>
      <c r="H116" s="362"/>
      <c r="I116" s="362"/>
      <c r="K116" s="362"/>
      <c r="L116" s="362"/>
      <c r="M116" s="362"/>
      <c r="N116" s="362"/>
      <c r="O116" s="362"/>
      <c r="P116" s="362"/>
      <c r="Q116" s="362"/>
      <c r="R116" s="362"/>
      <c r="S116" s="362"/>
      <c r="T116" s="362"/>
      <c r="U116" s="362"/>
      <c r="V116" s="362"/>
      <c r="W116" s="362"/>
      <c r="X116" s="362"/>
      <c r="Y116" s="362"/>
      <c r="Z116" s="362"/>
      <c r="AA116" s="362"/>
      <c r="AB116" s="362"/>
      <c r="AC116" s="362"/>
    </row>
    <row r="117" spans="6:29" x14ac:dyDescent="0.35">
      <c r="F117" s="362"/>
      <c r="G117" s="362"/>
      <c r="H117" s="362"/>
      <c r="I117" s="362"/>
      <c r="K117" s="362"/>
      <c r="L117" s="362"/>
      <c r="M117" s="362"/>
      <c r="N117" s="362"/>
      <c r="O117" s="362"/>
      <c r="P117" s="362"/>
      <c r="Q117" s="362"/>
      <c r="R117" s="362"/>
      <c r="S117" s="362"/>
      <c r="T117" s="362"/>
      <c r="U117" s="362"/>
      <c r="V117" s="362"/>
      <c r="W117" s="362"/>
      <c r="X117" s="362"/>
      <c r="Y117" s="362"/>
      <c r="Z117" s="362"/>
      <c r="AA117" s="362"/>
      <c r="AB117" s="362"/>
      <c r="AC117" s="362"/>
    </row>
    <row r="118" spans="6:29" x14ac:dyDescent="0.35">
      <c r="F118" s="362"/>
      <c r="G118" s="362"/>
      <c r="H118" s="362"/>
      <c r="I118" s="362"/>
      <c r="K118" s="362"/>
      <c r="L118" s="362"/>
      <c r="M118" s="362"/>
      <c r="N118" s="362"/>
      <c r="O118" s="362"/>
      <c r="P118" s="362"/>
      <c r="Q118" s="362"/>
      <c r="R118" s="362"/>
      <c r="S118" s="362"/>
      <c r="T118" s="362"/>
      <c r="U118" s="362"/>
      <c r="V118" s="362"/>
      <c r="W118" s="362"/>
      <c r="X118" s="362"/>
      <c r="Y118" s="362"/>
      <c r="Z118" s="362"/>
      <c r="AA118" s="362"/>
      <c r="AB118" s="362"/>
      <c r="AC118" s="362"/>
    </row>
    <row r="119" spans="6:29" x14ac:dyDescent="0.35">
      <c r="F119" s="362"/>
      <c r="G119" s="362"/>
      <c r="H119" s="362"/>
      <c r="I119" s="362"/>
      <c r="K119" s="362"/>
      <c r="L119" s="362"/>
      <c r="M119" s="362"/>
      <c r="N119" s="362"/>
      <c r="O119" s="362"/>
      <c r="P119" s="362"/>
      <c r="Q119" s="362"/>
      <c r="R119" s="362"/>
      <c r="S119" s="362"/>
      <c r="T119" s="362"/>
      <c r="U119" s="362"/>
      <c r="V119" s="362"/>
      <c r="W119" s="362"/>
      <c r="X119" s="362"/>
      <c r="Y119" s="362"/>
      <c r="Z119" s="362"/>
      <c r="AA119" s="362"/>
      <c r="AB119" s="362"/>
      <c r="AC119" s="362"/>
    </row>
    <row r="120" spans="6:29" x14ac:dyDescent="0.35">
      <c r="F120" s="362"/>
      <c r="G120" s="362"/>
      <c r="H120" s="362"/>
      <c r="I120" s="362"/>
      <c r="K120" s="362"/>
      <c r="L120" s="362"/>
      <c r="M120" s="362"/>
      <c r="N120" s="362"/>
      <c r="O120" s="362"/>
      <c r="P120" s="362"/>
      <c r="Q120" s="362"/>
      <c r="R120" s="362"/>
      <c r="S120" s="362"/>
      <c r="T120" s="362"/>
      <c r="U120" s="362"/>
      <c r="V120" s="362"/>
      <c r="W120" s="362"/>
      <c r="X120" s="362"/>
      <c r="Y120" s="362"/>
      <c r="Z120" s="362"/>
      <c r="AA120" s="362"/>
      <c r="AB120" s="362"/>
      <c r="AC120" s="362"/>
    </row>
    <row r="121" spans="6:29" x14ac:dyDescent="0.35">
      <c r="F121" s="362"/>
      <c r="G121" s="362"/>
      <c r="H121" s="362"/>
      <c r="I121" s="362"/>
      <c r="K121" s="362"/>
      <c r="L121" s="362"/>
      <c r="M121" s="362"/>
      <c r="N121" s="362"/>
      <c r="O121" s="362"/>
      <c r="P121" s="362"/>
      <c r="Q121" s="362"/>
      <c r="R121" s="362"/>
      <c r="S121" s="362"/>
      <c r="T121" s="362"/>
      <c r="U121" s="362"/>
      <c r="V121" s="362"/>
      <c r="W121" s="362"/>
      <c r="X121" s="362"/>
      <c r="Y121" s="362"/>
      <c r="Z121" s="362"/>
      <c r="AA121" s="362"/>
      <c r="AB121" s="362"/>
      <c r="AC121" s="362"/>
    </row>
    <row r="122" spans="6:29" x14ac:dyDescent="0.35">
      <c r="F122" s="362"/>
      <c r="G122" s="362"/>
      <c r="H122" s="362"/>
      <c r="I122" s="362"/>
      <c r="K122" s="362"/>
      <c r="L122" s="362"/>
      <c r="M122" s="362"/>
      <c r="N122" s="362"/>
      <c r="O122" s="362"/>
      <c r="P122" s="362"/>
      <c r="Q122" s="362"/>
      <c r="R122" s="362"/>
      <c r="S122" s="362"/>
      <c r="T122" s="362"/>
      <c r="U122" s="362"/>
      <c r="V122" s="362"/>
      <c r="W122" s="362"/>
      <c r="X122" s="362"/>
      <c r="Y122" s="362"/>
      <c r="Z122" s="362"/>
      <c r="AA122" s="362"/>
      <c r="AB122" s="362"/>
      <c r="AC122" s="362"/>
    </row>
    <row r="123" spans="6:29" x14ac:dyDescent="0.35">
      <c r="F123" s="362"/>
      <c r="G123" s="362"/>
      <c r="H123" s="362"/>
      <c r="I123" s="362"/>
      <c r="K123" s="362"/>
      <c r="L123" s="362"/>
      <c r="M123" s="362"/>
      <c r="N123" s="362"/>
      <c r="O123" s="362"/>
      <c r="P123" s="362"/>
      <c r="Q123" s="362"/>
      <c r="R123" s="362"/>
      <c r="S123" s="362"/>
      <c r="T123" s="362"/>
      <c r="U123" s="362"/>
      <c r="V123" s="362"/>
      <c r="W123" s="362"/>
      <c r="X123" s="362"/>
      <c r="Y123" s="362"/>
      <c r="Z123" s="362"/>
      <c r="AA123" s="362"/>
      <c r="AB123" s="362"/>
      <c r="AC123" s="362"/>
    </row>
    <row r="124" spans="6:29" x14ac:dyDescent="0.35">
      <c r="F124" s="362"/>
      <c r="G124" s="362"/>
      <c r="H124" s="362"/>
      <c r="I124" s="362"/>
      <c r="K124" s="362"/>
      <c r="L124" s="362"/>
      <c r="M124" s="362"/>
      <c r="N124" s="362"/>
      <c r="O124" s="362"/>
      <c r="P124" s="362"/>
      <c r="Q124" s="362"/>
      <c r="R124" s="362"/>
      <c r="S124" s="362"/>
      <c r="T124" s="362"/>
      <c r="U124" s="362"/>
      <c r="V124" s="362"/>
      <c r="W124" s="362"/>
      <c r="X124" s="362"/>
      <c r="Y124" s="362"/>
      <c r="Z124" s="362"/>
      <c r="AA124" s="362"/>
      <c r="AB124" s="362"/>
      <c r="AC124" s="362"/>
    </row>
    <row r="125" spans="6:29" x14ac:dyDescent="0.35">
      <c r="F125" s="362"/>
      <c r="G125" s="362"/>
      <c r="H125" s="362"/>
      <c r="I125" s="362"/>
      <c r="K125" s="362"/>
      <c r="L125" s="362"/>
      <c r="M125" s="362"/>
      <c r="N125" s="362"/>
      <c r="O125" s="362"/>
      <c r="P125" s="362"/>
      <c r="Q125" s="362"/>
      <c r="R125" s="362"/>
      <c r="S125" s="362"/>
      <c r="T125" s="362"/>
      <c r="U125" s="362"/>
      <c r="V125" s="362"/>
      <c r="W125" s="362"/>
      <c r="X125" s="362"/>
      <c r="Y125" s="362"/>
      <c r="Z125" s="362"/>
      <c r="AA125" s="362"/>
      <c r="AB125" s="362"/>
      <c r="AC125" s="362"/>
    </row>
    <row r="126" spans="6:29" x14ac:dyDescent="0.35">
      <c r="F126" s="362"/>
      <c r="G126" s="362"/>
      <c r="H126" s="362"/>
      <c r="I126" s="362"/>
      <c r="K126" s="362"/>
      <c r="L126" s="362"/>
      <c r="M126" s="362"/>
      <c r="N126" s="362"/>
      <c r="O126" s="362"/>
      <c r="P126" s="362"/>
      <c r="Q126" s="362"/>
      <c r="R126" s="362"/>
      <c r="S126" s="362"/>
      <c r="T126" s="362"/>
      <c r="U126" s="362"/>
      <c r="V126" s="362"/>
      <c r="W126" s="362"/>
      <c r="X126" s="362"/>
      <c r="Y126" s="362"/>
      <c r="Z126" s="362"/>
      <c r="AA126" s="362"/>
      <c r="AB126" s="362"/>
      <c r="AC126" s="362"/>
    </row>
    <row r="127" spans="6:29" x14ac:dyDescent="0.35">
      <c r="F127" s="362"/>
      <c r="G127" s="362"/>
      <c r="H127" s="362"/>
      <c r="I127" s="362"/>
      <c r="K127" s="362"/>
      <c r="L127" s="362"/>
      <c r="M127" s="362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62"/>
      <c r="Z127" s="362"/>
      <c r="AA127" s="362"/>
      <c r="AB127" s="362"/>
      <c r="AC127" s="362"/>
    </row>
    <row r="128" spans="6:29" x14ac:dyDescent="0.35">
      <c r="F128" s="362"/>
      <c r="G128" s="362"/>
      <c r="H128" s="362"/>
      <c r="I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62"/>
      <c r="Z128" s="362"/>
      <c r="AA128" s="362"/>
      <c r="AB128" s="362"/>
      <c r="AC128" s="362"/>
    </row>
    <row r="129" spans="6:29" x14ac:dyDescent="0.35">
      <c r="F129" s="362"/>
      <c r="G129" s="362"/>
      <c r="H129" s="362"/>
      <c r="I129" s="362"/>
      <c r="K129" s="362"/>
      <c r="L129" s="362"/>
      <c r="M129" s="362"/>
      <c r="N129" s="362"/>
      <c r="O129" s="362"/>
      <c r="P129" s="362"/>
      <c r="Q129" s="362"/>
      <c r="R129" s="362"/>
      <c r="S129" s="362"/>
      <c r="T129" s="362"/>
      <c r="U129" s="362"/>
      <c r="V129" s="362"/>
      <c r="W129" s="362"/>
      <c r="X129" s="362"/>
      <c r="Y129" s="362"/>
      <c r="Z129" s="362"/>
      <c r="AA129" s="362"/>
      <c r="AB129" s="362"/>
      <c r="AC129" s="362"/>
    </row>
    <row r="130" spans="6:29" x14ac:dyDescent="0.35">
      <c r="F130" s="362"/>
      <c r="G130" s="362"/>
      <c r="H130" s="362"/>
      <c r="I130" s="362"/>
      <c r="K130" s="362"/>
      <c r="L130" s="362"/>
      <c r="M130" s="362"/>
      <c r="N130" s="362"/>
      <c r="O130" s="362"/>
      <c r="P130" s="362"/>
      <c r="Q130" s="362"/>
      <c r="R130" s="362"/>
      <c r="S130" s="362"/>
      <c r="T130" s="362"/>
      <c r="U130" s="362"/>
      <c r="V130" s="362"/>
      <c r="W130" s="362"/>
      <c r="X130" s="362"/>
      <c r="Y130" s="362"/>
      <c r="Z130" s="362"/>
      <c r="AA130" s="362"/>
      <c r="AB130" s="362"/>
      <c r="AC130" s="362"/>
    </row>
    <row r="131" spans="6:29" x14ac:dyDescent="0.35">
      <c r="F131" s="362"/>
      <c r="G131" s="362"/>
      <c r="H131" s="362"/>
      <c r="I131" s="362"/>
      <c r="K131" s="362"/>
      <c r="L131" s="362"/>
      <c r="M131" s="362"/>
      <c r="N131" s="362"/>
      <c r="O131" s="362"/>
      <c r="P131" s="362"/>
      <c r="Q131" s="362"/>
      <c r="R131" s="362"/>
      <c r="S131" s="362"/>
      <c r="T131" s="362"/>
      <c r="U131" s="362"/>
      <c r="V131" s="362"/>
      <c r="W131" s="362"/>
      <c r="X131" s="362"/>
      <c r="Y131" s="362"/>
      <c r="Z131" s="362"/>
      <c r="AA131" s="362"/>
      <c r="AB131" s="362"/>
      <c r="AC131" s="362"/>
    </row>
    <row r="132" spans="6:29" x14ac:dyDescent="0.35">
      <c r="F132" s="362"/>
      <c r="G132" s="362"/>
      <c r="H132" s="362"/>
      <c r="I132" s="362"/>
      <c r="K132" s="362"/>
      <c r="L132" s="362"/>
      <c r="M132" s="362"/>
      <c r="N132" s="362"/>
      <c r="O132" s="362"/>
      <c r="P132" s="362"/>
      <c r="Q132" s="362"/>
      <c r="R132" s="362"/>
      <c r="S132" s="362"/>
      <c r="T132" s="362"/>
      <c r="U132" s="362"/>
      <c r="V132" s="362"/>
      <c r="W132" s="362"/>
      <c r="X132" s="362"/>
      <c r="Y132" s="362"/>
      <c r="Z132" s="362"/>
      <c r="AA132" s="362"/>
      <c r="AB132" s="362"/>
      <c r="AC132" s="362"/>
    </row>
    <row r="133" spans="6:29" x14ac:dyDescent="0.35">
      <c r="F133" s="362"/>
      <c r="G133" s="362"/>
      <c r="H133" s="362"/>
      <c r="I133" s="362"/>
      <c r="K133" s="362"/>
      <c r="L133" s="362"/>
      <c r="M133" s="362"/>
      <c r="N133" s="362"/>
      <c r="O133" s="362"/>
      <c r="P133" s="362"/>
      <c r="Q133" s="362"/>
      <c r="R133" s="362"/>
      <c r="S133" s="362"/>
      <c r="T133" s="362"/>
      <c r="U133" s="362"/>
      <c r="V133" s="362"/>
      <c r="W133" s="362"/>
      <c r="X133" s="362"/>
      <c r="Y133" s="362"/>
      <c r="Z133" s="362"/>
      <c r="AA133" s="362"/>
      <c r="AB133" s="362"/>
      <c r="AC133" s="362"/>
    </row>
    <row r="134" spans="6:29" x14ac:dyDescent="0.35">
      <c r="F134" s="362"/>
      <c r="G134" s="362"/>
      <c r="H134" s="362"/>
      <c r="I134" s="362"/>
      <c r="K134" s="362"/>
      <c r="L134" s="362"/>
      <c r="M134" s="362"/>
      <c r="N134" s="362"/>
      <c r="O134" s="362"/>
      <c r="P134" s="362"/>
      <c r="Q134" s="362"/>
      <c r="R134" s="362"/>
      <c r="S134" s="362"/>
      <c r="T134" s="362"/>
      <c r="U134" s="362"/>
      <c r="V134" s="362"/>
      <c r="W134" s="362"/>
      <c r="X134" s="362"/>
      <c r="Y134" s="362"/>
      <c r="Z134" s="362"/>
      <c r="AA134" s="362"/>
      <c r="AB134" s="362"/>
      <c r="AC134" s="362"/>
    </row>
    <row r="135" spans="6:29" x14ac:dyDescent="0.35">
      <c r="F135" s="362"/>
      <c r="G135" s="362"/>
      <c r="H135" s="362"/>
      <c r="I135" s="362"/>
      <c r="K135" s="362"/>
      <c r="L135" s="362"/>
      <c r="M135" s="362"/>
      <c r="N135" s="362"/>
      <c r="O135" s="362"/>
      <c r="P135" s="362"/>
      <c r="Q135" s="362"/>
      <c r="R135" s="362"/>
      <c r="S135" s="362"/>
      <c r="T135" s="362"/>
      <c r="U135" s="362"/>
      <c r="V135" s="362"/>
      <c r="W135" s="362"/>
      <c r="X135" s="362"/>
      <c r="Y135" s="362"/>
      <c r="Z135" s="362"/>
      <c r="AA135" s="362"/>
      <c r="AB135" s="362"/>
      <c r="AC135" s="362"/>
    </row>
    <row r="136" spans="6:29" x14ac:dyDescent="0.35">
      <c r="F136" s="362"/>
      <c r="G136" s="362"/>
      <c r="H136" s="362"/>
      <c r="I136" s="362"/>
      <c r="K136" s="362"/>
      <c r="L136" s="362"/>
      <c r="M136" s="362"/>
      <c r="N136" s="362"/>
      <c r="O136" s="362"/>
      <c r="P136" s="362"/>
      <c r="Q136" s="362"/>
      <c r="R136" s="362"/>
      <c r="S136" s="362"/>
      <c r="T136" s="362"/>
      <c r="U136" s="362"/>
      <c r="V136" s="362"/>
      <c r="W136" s="362"/>
      <c r="X136" s="362"/>
      <c r="Y136" s="362"/>
      <c r="Z136" s="362"/>
      <c r="AA136" s="362"/>
      <c r="AB136" s="362"/>
      <c r="AC136" s="362"/>
    </row>
    <row r="137" spans="6:29" x14ac:dyDescent="0.35">
      <c r="F137" s="362"/>
      <c r="G137" s="362"/>
      <c r="H137" s="362"/>
      <c r="I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62"/>
      <c r="Z137" s="362"/>
      <c r="AA137" s="362"/>
      <c r="AB137" s="362"/>
      <c r="AC137" s="362"/>
    </row>
    <row r="138" spans="6:29" x14ac:dyDescent="0.35">
      <c r="F138" s="362"/>
      <c r="G138" s="362"/>
      <c r="H138" s="362"/>
      <c r="I138" s="362"/>
      <c r="K138" s="362"/>
      <c r="L138" s="362"/>
      <c r="M138" s="362"/>
      <c r="N138" s="362"/>
      <c r="O138" s="362"/>
      <c r="P138" s="362"/>
      <c r="Q138" s="362"/>
      <c r="R138" s="362"/>
      <c r="S138" s="362"/>
      <c r="T138" s="362"/>
      <c r="U138" s="362"/>
      <c r="V138" s="362"/>
      <c r="W138" s="362"/>
      <c r="X138" s="362"/>
      <c r="Y138" s="362"/>
      <c r="Z138" s="362"/>
      <c r="AA138" s="362"/>
      <c r="AB138" s="362"/>
      <c r="AC138" s="362"/>
    </row>
    <row r="139" spans="6:29" x14ac:dyDescent="0.35">
      <c r="F139" s="362"/>
      <c r="G139" s="362"/>
      <c r="H139" s="362"/>
      <c r="I139" s="362"/>
      <c r="K139" s="362"/>
      <c r="L139" s="362"/>
      <c r="M139" s="362"/>
      <c r="N139" s="362"/>
      <c r="O139" s="362"/>
      <c r="P139" s="362"/>
      <c r="Q139" s="362"/>
      <c r="R139" s="362"/>
      <c r="S139" s="362"/>
      <c r="T139" s="362"/>
      <c r="U139" s="362"/>
      <c r="V139" s="362"/>
      <c r="W139" s="362"/>
      <c r="X139" s="362"/>
      <c r="Y139" s="362"/>
      <c r="Z139" s="362"/>
      <c r="AA139" s="362"/>
      <c r="AB139" s="362"/>
      <c r="AC139" s="362"/>
    </row>
    <row r="140" spans="6:29" x14ac:dyDescent="0.35">
      <c r="F140" s="362"/>
      <c r="G140" s="362"/>
      <c r="H140" s="362"/>
      <c r="I140" s="362"/>
      <c r="K140" s="362"/>
      <c r="L140" s="362"/>
      <c r="M140" s="362"/>
      <c r="N140" s="362"/>
      <c r="O140" s="362"/>
      <c r="P140" s="362"/>
      <c r="Q140" s="362"/>
      <c r="R140" s="362"/>
      <c r="S140" s="362"/>
      <c r="T140" s="362"/>
      <c r="U140" s="362"/>
      <c r="V140" s="362"/>
      <c r="W140" s="362"/>
      <c r="X140" s="362"/>
      <c r="Y140" s="362"/>
      <c r="Z140" s="362"/>
      <c r="AA140" s="362"/>
      <c r="AB140" s="362"/>
      <c r="AC140" s="362"/>
    </row>
    <row r="141" spans="6:29" x14ac:dyDescent="0.35">
      <c r="F141" s="362"/>
      <c r="G141" s="362"/>
      <c r="H141" s="362"/>
      <c r="I141" s="362"/>
      <c r="K141" s="362"/>
      <c r="L141" s="362"/>
      <c r="M141" s="362"/>
      <c r="N141" s="362"/>
      <c r="O141" s="362"/>
      <c r="P141" s="362"/>
      <c r="Q141" s="362"/>
      <c r="R141" s="362"/>
      <c r="S141" s="362"/>
      <c r="T141" s="362"/>
      <c r="U141" s="362"/>
      <c r="V141" s="362"/>
      <c r="W141" s="362"/>
      <c r="X141" s="362"/>
      <c r="Y141" s="362"/>
      <c r="Z141" s="362"/>
      <c r="AA141" s="362"/>
      <c r="AB141" s="362"/>
      <c r="AC141" s="362"/>
    </row>
    <row r="142" spans="6:29" x14ac:dyDescent="0.35">
      <c r="F142" s="362"/>
      <c r="G142" s="362"/>
      <c r="H142" s="362"/>
      <c r="I142" s="362"/>
      <c r="K142" s="362"/>
      <c r="L142" s="362"/>
      <c r="M142" s="362"/>
      <c r="N142" s="362"/>
      <c r="O142" s="362"/>
      <c r="P142" s="362"/>
      <c r="Q142" s="362"/>
      <c r="R142" s="362"/>
      <c r="S142" s="362"/>
      <c r="T142" s="362"/>
      <c r="U142" s="362"/>
      <c r="V142" s="362"/>
      <c r="W142" s="362"/>
      <c r="X142" s="362"/>
      <c r="Y142" s="362"/>
      <c r="Z142" s="362"/>
      <c r="AA142" s="362"/>
      <c r="AB142" s="362"/>
      <c r="AC142" s="362"/>
    </row>
    <row r="143" spans="6:29" x14ac:dyDescent="0.35">
      <c r="F143" s="362"/>
      <c r="G143" s="362"/>
      <c r="H143" s="362"/>
      <c r="I143" s="362"/>
      <c r="K143" s="362"/>
      <c r="L143" s="362"/>
      <c r="M143" s="362"/>
      <c r="N143" s="362"/>
      <c r="O143" s="362"/>
      <c r="P143" s="362"/>
      <c r="Q143" s="362"/>
      <c r="R143" s="362"/>
      <c r="S143" s="362"/>
      <c r="T143" s="362"/>
      <c r="U143" s="362"/>
      <c r="V143" s="362"/>
      <c r="W143" s="362"/>
      <c r="X143" s="362"/>
      <c r="Y143" s="362"/>
      <c r="Z143" s="362"/>
      <c r="AA143" s="362"/>
      <c r="AB143" s="362"/>
      <c r="AC143" s="362"/>
    </row>
    <row r="144" spans="6:29" x14ac:dyDescent="0.35">
      <c r="F144" s="362"/>
      <c r="G144" s="362"/>
      <c r="H144" s="362"/>
      <c r="I144" s="362"/>
      <c r="K144" s="362"/>
      <c r="L144" s="362"/>
      <c r="M144" s="362"/>
      <c r="N144" s="362"/>
      <c r="O144" s="362"/>
      <c r="P144" s="362"/>
      <c r="Q144" s="362"/>
      <c r="R144" s="362"/>
      <c r="S144" s="362"/>
      <c r="T144" s="362"/>
      <c r="U144" s="362"/>
      <c r="V144" s="362"/>
      <c r="W144" s="362"/>
      <c r="X144" s="362"/>
      <c r="Y144" s="362"/>
      <c r="Z144" s="362"/>
      <c r="AA144" s="362"/>
      <c r="AB144" s="362"/>
      <c r="AC144" s="362"/>
    </row>
    <row r="145" spans="6:29" x14ac:dyDescent="0.35">
      <c r="F145" s="362"/>
      <c r="G145" s="362"/>
      <c r="H145" s="362"/>
      <c r="I145" s="362"/>
      <c r="K145" s="362"/>
      <c r="L145" s="362"/>
      <c r="M145" s="362"/>
      <c r="N145" s="362"/>
      <c r="O145" s="362"/>
      <c r="P145" s="362"/>
      <c r="Q145" s="362"/>
      <c r="R145" s="362"/>
      <c r="S145" s="362"/>
      <c r="T145" s="362"/>
      <c r="U145" s="362"/>
      <c r="V145" s="362"/>
      <c r="W145" s="362"/>
      <c r="X145" s="362"/>
      <c r="Y145" s="362"/>
      <c r="Z145" s="362"/>
      <c r="AA145" s="362"/>
      <c r="AB145" s="362"/>
      <c r="AC145" s="362"/>
    </row>
    <row r="146" spans="6:29" x14ac:dyDescent="0.35">
      <c r="F146" s="362"/>
      <c r="G146" s="362"/>
      <c r="H146" s="362"/>
      <c r="I146" s="362"/>
      <c r="K146" s="362"/>
      <c r="L146" s="362"/>
      <c r="M146" s="362"/>
      <c r="N146" s="362"/>
      <c r="O146" s="362"/>
      <c r="P146" s="362"/>
      <c r="Q146" s="362"/>
      <c r="R146" s="362"/>
      <c r="S146" s="362"/>
      <c r="T146" s="362"/>
      <c r="U146" s="362"/>
      <c r="V146" s="362"/>
      <c r="W146" s="362"/>
      <c r="X146" s="362"/>
      <c r="Y146" s="362"/>
      <c r="Z146" s="362"/>
      <c r="AA146" s="362"/>
      <c r="AB146" s="362"/>
      <c r="AC146" s="362"/>
    </row>
    <row r="147" spans="6:29" x14ac:dyDescent="0.35">
      <c r="F147" s="362"/>
      <c r="G147" s="362"/>
      <c r="H147" s="362"/>
      <c r="I147" s="362"/>
      <c r="K147" s="362"/>
      <c r="L147" s="362"/>
      <c r="M147" s="362"/>
      <c r="N147" s="362"/>
      <c r="O147" s="362"/>
      <c r="P147" s="362"/>
      <c r="Q147" s="362"/>
      <c r="R147" s="362"/>
      <c r="S147" s="362"/>
      <c r="T147" s="362"/>
      <c r="U147" s="362"/>
      <c r="V147" s="362"/>
      <c r="W147" s="362"/>
      <c r="X147" s="362"/>
      <c r="Y147" s="362"/>
      <c r="Z147" s="362"/>
      <c r="AA147" s="362"/>
      <c r="AB147" s="362"/>
      <c r="AC147" s="362"/>
    </row>
    <row r="148" spans="6:29" x14ac:dyDescent="0.35">
      <c r="F148" s="362"/>
      <c r="G148" s="362"/>
      <c r="H148" s="362"/>
      <c r="I148" s="362"/>
      <c r="K148" s="362"/>
      <c r="L148" s="362"/>
      <c r="M148" s="362"/>
      <c r="N148" s="362"/>
      <c r="O148" s="362"/>
      <c r="P148" s="362"/>
      <c r="Q148" s="362"/>
      <c r="R148" s="362"/>
      <c r="S148" s="362"/>
      <c r="T148" s="362"/>
      <c r="U148" s="362"/>
      <c r="V148" s="362"/>
      <c r="W148" s="362"/>
      <c r="X148" s="362"/>
      <c r="Y148" s="362"/>
      <c r="Z148" s="362"/>
      <c r="AA148" s="362"/>
      <c r="AB148" s="362"/>
      <c r="AC148" s="362"/>
    </row>
    <row r="149" spans="6:29" x14ac:dyDescent="0.35">
      <c r="F149" s="362"/>
      <c r="G149" s="362"/>
      <c r="H149" s="362"/>
      <c r="I149" s="362"/>
      <c r="K149" s="362"/>
      <c r="L149" s="362"/>
      <c r="M149" s="362"/>
      <c r="N149" s="362"/>
      <c r="O149" s="362"/>
      <c r="P149" s="362"/>
      <c r="Q149" s="362"/>
      <c r="R149" s="362"/>
      <c r="S149" s="362"/>
      <c r="T149" s="362"/>
      <c r="U149" s="362"/>
      <c r="V149" s="362"/>
      <c r="W149" s="362"/>
      <c r="X149" s="362"/>
      <c r="Y149" s="362"/>
      <c r="Z149" s="362"/>
      <c r="AA149" s="362"/>
      <c r="AB149" s="362"/>
      <c r="AC149" s="362"/>
    </row>
    <row r="150" spans="6:29" x14ac:dyDescent="0.35">
      <c r="F150" s="362"/>
      <c r="G150" s="362"/>
      <c r="H150" s="362"/>
      <c r="I150" s="362"/>
      <c r="K150" s="362"/>
      <c r="L150" s="362"/>
      <c r="M150" s="362"/>
      <c r="N150" s="362"/>
      <c r="O150" s="362"/>
      <c r="P150" s="362"/>
      <c r="Q150" s="362"/>
      <c r="R150" s="362"/>
      <c r="S150" s="362"/>
      <c r="T150" s="362"/>
      <c r="U150" s="362"/>
      <c r="V150" s="362"/>
      <c r="W150" s="362"/>
      <c r="X150" s="362"/>
      <c r="Y150" s="362"/>
      <c r="Z150" s="362"/>
      <c r="AA150" s="362"/>
      <c r="AB150" s="362"/>
      <c r="AC150" s="362"/>
    </row>
    <row r="151" spans="6:29" x14ac:dyDescent="0.35">
      <c r="F151" s="362"/>
      <c r="G151" s="362"/>
      <c r="H151" s="362"/>
      <c r="I151" s="362"/>
      <c r="K151" s="362"/>
      <c r="L151" s="362"/>
      <c r="M151" s="362"/>
      <c r="N151" s="362"/>
      <c r="O151" s="362"/>
      <c r="P151" s="362"/>
      <c r="Q151" s="362"/>
      <c r="R151" s="362"/>
      <c r="S151" s="362"/>
      <c r="T151" s="362"/>
      <c r="U151" s="362"/>
      <c r="V151" s="362"/>
      <c r="W151" s="362"/>
      <c r="X151" s="362"/>
      <c r="Y151" s="362"/>
      <c r="Z151" s="362"/>
      <c r="AA151" s="362"/>
      <c r="AB151" s="362"/>
      <c r="AC151" s="362"/>
    </row>
    <row r="152" spans="6:29" x14ac:dyDescent="0.35">
      <c r="F152" s="362"/>
      <c r="G152" s="362"/>
      <c r="H152" s="362"/>
      <c r="I152" s="362"/>
      <c r="K152" s="362"/>
      <c r="L152" s="362"/>
      <c r="M152" s="362"/>
      <c r="N152" s="362"/>
      <c r="O152" s="362"/>
      <c r="P152" s="362"/>
      <c r="Q152" s="362"/>
      <c r="R152" s="362"/>
      <c r="S152" s="362"/>
      <c r="T152" s="362"/>
      <c r="U152" s="362"/>
      <c r="V152" s="362"/>
      <c r="W152" s="362"/>
      <c r="X152" s="362"/>
      <c r="Y152" s="362"/>
      <c r="Z152" s="362"/>
      <c r="AA152" s="362"/>
      <c r="AB152" s="362"/>
      <c r="AC152" s="362"/>
    </row>
    <row r="153" spans="6:29" x14ac:dyDescent="0.35">
      <c r="F153" s="362"/>
      <c r="G153" s="362"/>
      <c r="H153" s="362"/>
      <c r="I153" s="362"/>
      <c r="K153" s="362"/>
      <c r="L153" s="362"/>
      <c r="M153" s="362"/>
      <c r="N153" s="362"/>
      <c r="O153" s="362"/>
      <c r="P153" s="362"/>
      <c r="Q153" s="362"/>
      <c r="R153" s="362"/>
      <c r="S153" s="362"/>
      <c r="T153" s="362"/>
      <c r="U153" s="362"/>
      <c r="V153" s="362"/>
      <c r="W153" s="362"/>
      <c r="X153" s="362"/>
      <c r="Y153" s="362"/>
      <c r="Z153" s="362"/>
      <c r="AA153" s="362"/>
      <c r="AB153" s="362"/>
      <c r="AC153" s="362"/>
    </row>
    <row r="154" spans="6:29" x14ac:dyDescent="0.35">
      <c r="F154" s="362"/>
      <c r="G154" s="362"/>
      <c r="H154" s="362"/>
      <c r="I154" s="362"/>
      <c r="K154" s="362"/>
      <c r="L154" s="362"/>
      <c r="M154" s="362"/>
      <c r="N154" s="362"/>
      <c r="O154" s="362"/>
      <c r="P154" s="362"/>
      <c r="Q154" s="362"/>
      <c r="R154" s="362"/>
      <c r="S154" s="362"/>
      <c r="T154" s="362"/>
      <c r="U154" s="362"/>
      <c r="V154" s="362"/>
      <c r="W154" s="362"/>
      <c r="X154" s="362"/>
      <c r="Y154" s="362"/>
      <c r="Z154" s="362"/>
      <c r="AA154" s="362"/>
      <c r="AB154" s="362"/>
      <c r="AC154" s="362"/>
    </row>
    <row r="155" spans="6:29" x14ac:dyDescent="0.35">
      <c r="F155" s="362"/>
      <c r="G155" s="362"/>
      <c r="H155" s="362"/>
      <c r="I155" s="362"/>
      <c r="K155" s="362"/>
      <c r="L155" s="362"/>
      <c r="M155" s="362"/>
      <c r="N155" s="362"/>
      <c r="O155" s="362"/>
      <c r="P155" s="362"/>
      <c r="Q155" s="362"/>
      <c r="R155" s="362"/>
      <c r="S155" s="362"/>
      <c r="T155" s="362"/>
      <c r="U155" s="362"/>
      <c r="V155" s="362"/>
      <c r="W155" s="362"/>
      <c r="X155" s="362"/>
      <c r="Y155" s="362"/>
      <c r="Z155" s="362"/>
      <c r="AA155" s="362"/>
      <c r="AB155" s="362"/>
      <c r="AC155" s="362"/>
    </row>
    <row r="156" spans="6:29" x14ac:dyDescent="0.35">
      <c r="F156" s="362"/>
      <c r="G156" s="362"/>
      <c r="H156" s="362"/>
      <c r="I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62"/>
      <c r="Z156" s="362"/>
      <c r="AA156" s="362"/>
      <c r="AB156" s="362"/>
      <c r="AC156" s="362"/>
    </row>
    <row r="157" spans="6:29" x14ac:dyDescent="0.35">
      <c r="F157" s="362"/>
      <c r="G157" s="362"/>
      <c r="H157" s="362"/>
      <c r="I157" s="362"/>
      <c r="K157" s="362"/>
      <c r="L157" s="362"/>
      <c r="M157" s="362"/>
      <c r="N157" s="362"/>
      <c r="O157" s="362"/>
      <c r="P157" s="362"/>
      <c r="Q157" s="362"/>
      <c r="R157" s="362"/>
      <c r="S157" s="362"/>
      <c r="T157" s="362"/>
      <c r="U157" s="362"/>
      <c r="V157" s="362"/>
      <c r="W157" s="362"/>
      <c r="X157" s="362"/>
      <c r="Y157" s="362"/>
      <c r="Z157" s="362"/>
      <c r="AA157" s="362"/>
      <c r="AB157" s="362"/>
      <c r="AC157" s="362"/>
    </row>
    <row r="158" spans="6:29" x14ac:dyDescent="0.35">
      <c r="F158" s="362"/>
      <c r="G158" s="362"/>
      <c r="H158" s="362"/>
      <c r="I158" s="362"/>
      <c r="K158" s="362"/>
      <c r="L158" s="362"/>
      <c r="M158" s="362"/>
      <c r="N158" s="362"/>
      <c r="O158" s="362"/>
      <c r="P158" s="362"/>
      <c r="Q158" s="362"/>
      <c r="R158" s="362"/>
      <c r="S158" s="362"/>
      <c r="T158" s="362"/>
      <c r="U158" s="362"/>
      <c r="V158" s="362"/>
      <c r="W158" s="362"/>
      <c r="X158" s="362"/>
      <c r="Y158" s="362"/>
      <c r="Z158" s="362"/>
      <c r="AA158" s="362"/>
      <c r="AB158" s="362"/>
      <c r="AC158" s="362"/>
    </row>
    <row r="159" spans="6:29" x14ac:dyDescent="0.35">
      <c r="F159" s="362"/>
      <c r="G159" s="362"/>
      <c r="H159" s="362"/>
      <c r="I159" s="362"/>
      <c r="K159" s="362"/>
      <c r="L159" s="362"/>
      <c r="M159" s="362"/>
      <c r="N159" s="362"/>
      <c r="O159" s="362"/>
      <c r="P159" s="362"/>
      <c r="Q159" s="362"/>
      <c r="R159" s="362"/>
      <c r="S159" s="362"/>
      <c r="T159" s="362"/>
      <c r="U159" s="362"/>
      <c r="V159" s="362"/>
      <c r="W159" s="362"/>
      <c r="X159" s="362"/>
      <c r="Y159" s="362"/>
      <c r="Z159" s="362"/>
      <c r="AA159" s="362"/>
      <c r="AB159" s="362"/>
      <c r="AC159" s="362"/>
    </row>
    <row r="160" spans="6:29" x14ac:dyDescent="0.35">
      <c r="F160" s="362"/>
      <c r="G160" s="362"/>
      <c r="H160" s="362"/>
      <c r="I160" s="362"/>
      <c r="K160" s="362"/>
      <c r="L160" s="362"/>
      <c r="M160" s="362"/>
      <c r="N160" s="362"/>
      <c r="O160" s="362"/>
      <c r="P160" s="362"/>
      <c r="Q160" s="362"/>
      <c r="R160" s="362"/>
      <c r="S160" s="362"/>
      <c r="T160" s="362"/>
      <c r="U160" s="362"/>
      <c r="V160" s="362"/>
      <c r="W160" s="362"/>
      <c r="X160" s="362"/>
      <c r="Y160" s="362"/>
      <c r="Z160" s="362"/>
      <c r="AA160" s="362"/>
      <c r="AB160" s="362"/>
      <c r="AC160" s="362"/>
    </row>
    <row r="161" spans="6:29" x14ac:dyDescent="0.35">
      <c r="F161" s="362"/>
      <c r="G161" s="362"/>
      <c r="H161" s="362"/>
      <c r="I161" s="362"/>
      <c r="K161" s="362"/>
      <c r="L161" s="362"/>
      <c r="M161" s="362"/>
      <c r="N161" s="362"/>
      <c r="O161" s="362"/>
      <c r="P161" s="362"/>
      <c r="Q161" s="362"/>
      <c r="R161" s="362"/>
      <c r="S161" s="362"/>
      <c r="T161" s="362"/>
      <c r="U161" s="362"/>
      <c r="V161" s="362"/>
      <c r="W161" s="362"/>
      <c r="X161" s="362"/>
      <c r="Y161" s="362"/>
      <c r="Z161" s="362"/>
      <c r="AA161" s="362"/>
      <c r="AB161" s="362"/>
      <c r="AC161" s="362"/>
    </row>
    <row r="162" spans="6:29" x14ac:dyDescent="0.35">
      <c r="F162" s="362"/>
      <c r="G162" s="362"/>
      <c r="H162" s="362"/>
      <c r="I162" s="362"/>
      <c r="K162" s="362"/>
      <c r="L162" s="362"/>
      <c r="M162" s="362"/>
      <c r="N162" s="362"/>
      <c r="O162" s="362"/>
      <c r="P162" s="362"/>
      <c r="Q162" s="362"/>
      <c r="R162" s="362"/>
      <c r="S162" s="362"/>
      <c r="T162" s="362"/>
      <c r="U162" s="362"/>
      <c r="V162" s="362"/>
      <c r="W162" s="362"/>
      <c r="X162" s="362"/>
      <c r="Y162" s="362"/>
      <c r="Z162" s="362"/>
      <c r="AA162" s="362"/>
      <c r="AB162" s="362"/>
      <c r="AC162" s="362"/>
    </row>
    <row r="163" spans="6:29" x14ac:dyDescent="0.35">
      <c r="F163" s="362"/>
      <c r="G163" s="362"/>
      <c r="H163" s="362"/>
      <c r="I163" s="362"/>
      <c r="K163" s="362"/>
      <c r="L163" s="362"/>
      <c r="M163" s="362"/>
      <c r="N163" s="362"/>
      <c r="O163" s="362"/>
      <c r="P163" s="362"/>
      <c r="Q163" s="362"/>
      <c r="R163" s="362"/>
      <c r="S163" s="362"/>
      <c r="T163" s="362"/>
      <c r="U163" s="362"/>
      <c r="V163" s="362"/>
      <c r="W163" s="362"/>
      <c r="X163" s="362"/>
      <c r="Y163" s="362"/>
      <c r="Z163" s="362"/>
      <c r="AA163" s="362"/>
      <c r="AB163" s="362"/>
      <c r="AC163" s="362"/>
    </row>
    <row r="164" spans="6:29" x14ac:dyDescent="0.35">
      <c r="F164" s="362"/>
      <c r="G164" s="362"/>
      <c r="H164" s="362"/>
      <c r="I164" s="362"/>
      <c r="K164" s="362"/>
      <c r="L164" s="362"/>
      <c r="M164" s="362"/>
      <c r="N164" s="362"/>
      <c r="O164" s="362"/>
      <c r="P164" s="362"/>
      <c r="Q164" s="362"/>
      <c r="R164" s="362"/>
      <c r="S164" s="362"/>
      <c r="T164" s="362"/>
      <c r="U164" s="362"/>
      <c r="V164" s="362"/>
      <c r="W164" s="362"/>
      <c r="X164" s="362"/>
      <c r="Y164" s="362"/>
      <c r="Z164" s="362"/>
      <c r="AA164" s="362"/>
      <c r="AB164" s="362"/>
      <c r="AC164" s="362"/>
    </row>
    <row r="165" spans="6:29" x14ac:dyDescent="0.35">
      <c r="F165" s="362"/>
      <c r="G165" s="362"/>
      <c r="H165" s="362"/>
      <c r="I165" s="362"/>
      <c r="K165" s="362"/>
      <c r="L165" s="362"/>
      <c r="M165" s="362"/>
      <c r="N165" s="362"/>
      <c r="O165" s="362"/>
      <c r="P165" s="362"/>
      <c r="Q165" s="362"/>
      <c r="R165" s="362"/>
      <c r="S165" s="362"/>
      <c r="T165" s="362"/>
      <c r="U165" s="362"/>
      <c r="V165" s="362"/>
      <c r="W165" s="362"/>
      <c r="X165" s="362"/>
      <c r="Y165" s="362"/>
      <c r="Z165" s="362"/>
      <c r="AA165" s="362"/>
      <c r="AB165" s="362"/>
      <c r="AC165" s="362"/>
    </row>
    <row r="166" spans="6:29" x14ac:dyDescent="0.35">
      <c r="F166" s="362"/>
      <c r="G166" s="362"/>
      <c r="H166" s="362"/>
      <c r="I166" s="362"/>
      <c r="K166" s="362"/>
      <c r="L166" s="362"/>
      <c r="M166" s="362"/>
      <c r="N166" s="362"/>
      <c r="O166" s="362"/>
      <c r="P166" s="362"/>
      <c r="Q166" s="362"/>
      <c r="R166" s="362"/>
      <c r="S166" s="362"/>
      <c r="T166" s="362"/>
      <c r="U166" s="362"/>
      <c r="V166" s="362"/>
      <c r="W166" s="362"/>
      <c r="X166" s="362"/>
      <c r="Y166" s="362"/>
      <c r="Z166" s="362"/>
      <c r="AA166" s="362"/>
      <c r="AB166" s="362"/>
      <c r="AC166" s="362"/>
    </row>
    <row r="167" spans="6:29" x14ac:dyDescent="0.35">
      <c r="F167" s="362"/>
      <c r="G167" s="362"/>
      <c r="H167" s="362"/>
      <c r="I167" s="362"/>
      <c r="K167" s="362"/>
      <c r="L167" s="362"/>
      <c r="M167" s="362"/>
      <c r="N167" s="362"/>
      <c r="O167" s="362"/>
      <c r="P167" s="362"/>
      <c r="Q167" s="362"/>
      <c r="R167" s="362"/>
      <c r="S167" s="362"/>
      <c r="T167" s="362"/>
      <c r="U167" s="362"/>
      <c r="V167" s="362"/>
      <c r="W167" s="362"/>
      <c r="X167" s="362"/>
      <c r="Y167" s="362"/>
      <c r="Z167" s="362"/>
      <c r="AA167" s="362"/>
      <c r="AB167" s="362"/>
      <c r="AC167" s="362"/>
    </row>
    <row r="168" spans="6:29" x14ac:dyDescent="0.35">
      <c r="F168" s="362"/>
      <c r="G168" s="362"/>
      <c r="H168" s="362"/>
      <c r="I168" s="362"/>
      <c r="K168" s="362"/>
      <c r="L168" s="362"/>
      <c r="M168" s="362"/>
      <c r="N168" s="362"/>
      <c r="O168" s="362"/>
      <c r="P168" s="362"/>
      <c r="Q168" s="362"/>
      <c r="R168" s="362"/>
      <c r="S168" s="362"/>
      <c r="T168" s="362"/>
      <c r="U168" s="362"/>
      <c r="V168" s="362"/>
      <c r="W168" s="362"/>
      <c r="X168" s="362"/>
      <c r="Y168" s="362"/>
      <c r="Z168" s="362"/>
      <c r="AA168" s="362"/>
      <c r="AB168" s="362"/>
      <c r="AC168" s="362"/>
    </row>
    <row r="169" spans="6:29" x14ac:dyDescent="0.35">
      <c r="F169" s="362"/>
      <c r="G169" s="362"/>
      <c r="H169" s="362"/>
      <c r="I169" s="362"/>
      <c r="K169" s="362"/>
      <c r="L169" s="362"/>
      <c r="M169" s="362"/>
      <c r="N169" s="362"/>
      <c r="O169" s="362"/>
      <c r="P169" s="362"/>
      <c r="Q169" s="362"/>
      <c r="R169" s="362"/>
      <c r="S169" s="362"/>
      <c r="T169" s="362"/>
      <c r="U169" s="362"/>
      <c r="V169" s="362"/>
      <c r="W169" s="362"/>
      <c r="X169" s="362"/>
      <c r="Y169" s="362"/>
      <c r="Z169" s="362"/>
      <c r="AA169" s="362"/>
      <c r="AB169" s="362"/>
      <c r="AC169" s="362"/>
    </row>
    <row r="170" spans="6:29" x14ac:dyDescent="0.35">
      <c r="F170" s="362"/>
      <c r="G170" s="362"/>
      <c r="H170" s="362"/>
      <c r="I170" s="362"/>
      <c r="K170" s="362"/>
      <c r="L170" s="362"/>
      <c r="M170" s="362"/>
      <c r="N170" s="362"/>
      <c r="O170" s="362"/>
      <c r="P170" s="362"/>
      <c r="Q170" s="362"/>
      <c r="R170" s="362"/>
      <c r="S170" s="362"/>
      <c r="T170" s="362"/>
      <c r="U170" s="362"/>
      <c r="V170" s="362"/>
      <c r="W170" s="362"/>
      <c r="X170" s="362"/>
      <c r="Y170" s="362"/>
      <c r="Z170" s="362"/>
      <c r="AA170" s="362"/>
      <c r="AB170" s="362"/>
      <c r="AC170" s="362"/>
    </row>
    <row r="171" spans="6:29" x14ac:dyDescent="0.35">
      <c r="F171" s="362"/>
      <c r="G171" s="362"/>
      <c r="H171" s="362"/>
      <c r="I171" s="362"/>
      <c r="K171" s="362"/>
      <c r="L171" s="362"/>
      <c r="M171" s="362"/>
      <c r="N171" s="362"/>
      <c r="O171" s="362"/>
      <c r="P171" s="362"/>
      <c r="Q171" s="362"/>
      <c r="R171" s="362"/>
      <c r="S171" s="362"/>
      <c r="T171" s="362"/>
      <c r="U171" s="362"/>
      <c r="V171" s="362"/>
      <c r="W171" s="362"/>
      <c r="X171" s="362"/>
      <c r="Y171" s="362"/>
      <c r="Z171" s="362"/>
      <c r="AA171" s="362"/>
      <c r="AB171" s="362"/>
      <c r="AC171" s="362"/>
    </row>
    <row r="172" spans="6:29" x14ac:dyDescent="0.35">
      <c r="F172" s="362"/>
      <c r="G172" s="362"/>
      <c r="H172" s="362"/>
      <c r="I172" s="362"/>
      <c r="K172" s="362"/>
      <c r="L172" s="362"/>
      <c r="M172" s="362"/>
      <c r="N172" s="362"/>
      <c r="O172" s="362"/>
      <c r="P172" s="362"/>
      <c r="Q172" s="362"/>
      <c r="R172" s="362"/>
      <c r="S172" s="362"/>
      <c r="T172" s="362"/>
      <c r="U172" s="362"/>
      <c r="V172" s="362"/>
      <c r="W172" s="362"/>
      <c r="X172" s="362"/>
      <c r="Y172" s="362"/>
      <c r="Z172" s="362"/>
      <c r="AA172" s="362"/>
      <c r="AB172" s="362"/>
      <c r="AC172" s="362"/>
    </row>
    <row r="173" spans="6:29" x14ac:dyDescent="0.35">
      <c r="F173" s="362"/>
      <c r="G173" s="362"/>
      <c r="H173" s="362"/>
      <c r="I173" s="362"/>
      <c r="K173" s="362"/>
      <c r="L173" s="362"/>
      <c r="M173" s="362"/>
      <c r="N173" s="362"/>
      <c r="O173" s="362"/>
      <c r="P173" s="362"/>
      <c r="Q173" s="362"/>
      <c r="R173" s="362"/>
      <c r="S173" s="362"/>
      <c r="T173" s="362"/>
      <c r="U173" s="362"/>
      <c r="V173" s="362"/>
      <c r="W173" s="362"/>
      <c r="X173" s="362"/>
      <c r="Y173" s="362"/>
      <c r="Z173" s="362"/>
      <c r="AA173" s="362"/>
      <c r="AB173" s="362"/>
      <c r="AC173" s="362"/>
    </row>
    <row r="174" spans="6:29" x14ac:dyDescent="0.35">
      <c r="F174" s="362"/>
      <c r="G174" s="362"/>
      <c r="H174" s="362"/>
      <c r="I174" s="362"/>
      <c r="K174" s="362"/>
      <c r="L174" s="362"/>
      <c r="M174" s="362"/>
      <c r="N174" s="362"/>
      <c r="O174" s="362"/>
      <c r="P174" s="362"/>
      <c r="Q174" s="362"/>
      <c r="R174" s="362"/>
      <c r="S174" s="362"/>
      <c r="T174" s="362"/>
      <c r="U174" s="362"/>
      <c r="V174" s="362"/>
      <c r="W174" s="362"/>
      <c r="X174" s="362"/>
      <c r="Y174" s="362"/>
      <c r="Z174" s="362"/>
      <c r="AA174" s="362"/>
      <c r="AB174" s="362"/>
      <c r="AC174" s="362"/>
    </row>
    <row r="175" spans="6:29" x14ac:dyDescent="0.35">
      <c r="F175" s="362"/>
      <c r="G175" s="362"/>
      <c r="H175" s="362"/>
      <c r="I175" s="362"/>
      <c r="K175" s="362"/>
      <c r="L175" s="362"/>
      <c r="M175" s="362"/>
      <c r="N175" s="362"/>
      <c r="O175" s="362"/>
      <c r="P175" s="362"/>
      <c r="Q175" s="362"/>
      <c r="R175" s="362"/>
      <c r="S175" s="362"/>
      <c r="T175" s="362"/>
      <c r="U175" s="362"/>
      <c r="V175" s="362"/>
      <c r="W175" s="362"/>
      <c r="X175" s="362"/>
      <c r="Y175" s="362"/>
      <c r="Z175" s="362"/>
      <c r="AA175" s="362"/>
      <c r="AB175" s="362"/>
      <c r="AC175" s="362"/>
    </row>
    <row r="176" spans="6:29" x14ac:dyDescent="0.35">
      <c r="F176" s="362"/>
      <c r="G176" s="362"/>
      <c r="H176" s="362"/>
      <c r="I176" s="362"/>
      <c r="K176" s="362"/>
      <c r="L176" s="362"/>
      <c r="M176" s="362"/>
      <c r="N176" s="362"/>
      <c r="O176" s="362"/>
      <c r="P176" s="362"/>
      <c r="Q176" s="362"/>
      <c r="R176" s="362"/>
      <c r="S176" s="362"/>
      <c r="T176" s="362"/>
      <c r="U176" s="362"/>
      <c r="V176" s="362"/>
      <c r="W176" s="362"/>
      <c r="X176" s="362"/>
      <c r="Y176" s="362"/>
      <c r="Z176" s="362"/>
      <c r="AA176" s="362"/>
      <c r="AB176" s="362"/>
      <c r="AC176" s="362"/>
    </row>
    <row r="177" spans="6:29" x14ac:dyDescent="0.35">
      <c r="F177" s="362"/>
      <c r="G177" s="362"/>
      <c r="H177" s="362"/>
      <c r="I177" s="362"/>
      <c r="K177" s="362"/>
      <c r="L177" s="362"/>
      <c r="M177" s="362"/>
      <c r="N177" s="362"/>
      <c r="O177" s="362"/>
      <c r="P177" s="362"/>
      <c r="Q177" s="362"/>
      <c r="R177" s="362"/>
      <c r="S177" s="362"/>
      <c r="T177" s="362"/>
      <c r="U177" s="362"/>
      <c r="V177" s="362"/>
      <c r="W177" s="362"/>
      <c r="X177" s="362"/>
      <c r="Y177" s="362"/>
      <c r="Z177" s="362"/>
      <c r="AA177" s="362"/>
      <c r="AB177" s="362"/>
      <c r="AC177" s="362"/>
    </row>
    <row r="178" spans="6:29" x14ac:dyDescent="0.35">
      <c r="F178" s="362"/>
      <c r="G178" s="362"/>
      <c r="H178" s="362"/>
      <c r="I178" s="362"/>
      <c r="K178" s="362"/>
      <c r="L178" s="362"/>
      <c r="M178" s="362"/>
      <c r="N178" s="362"/>
      <c r="O178" s="362"/>
      <c r="P178" s="362"/>
      <c r="Q178" s="362"/>
      <c r="R178" s="362"/>
      <c r="S178" s="362"/>
      <c r="T178" s="362"/>
      <c r="U178" s="362"/>
      <c r="V178" s="362"/>
      <c r="W178" s="362"/>
      <c r="X178" s="362"/>
      <c r="Y178" s="362"/>
      <c r="Z178" s="362"/>
      <c r="AA178" s="362"/>
      <c r="AB178" s="362"/>
      <c r="AC178" s="362"/>
    </row>
    <row r="179" spans="6:29" x14ac:dyDescent="0.35">
      <c r="F179" s="362"/>
      <c r="G179" s="362"/>
      <c r="H179" s="362"/>
      <c r="I179" s="362"/>
      <c r="K179" s="362"/>
      <c r="L179" s="362"/>
      <c r="M179" s="362"/>
      <c r="N179" s="362"/>
      <c r="O179" s="362"/>
      <c r="P179" s="362"/>
      <c r="Q179" s="362"/>
      <c r="R179" s="362"/>
      <c r="S179" s="362"/>
      <c r="T179" s="362"/>
      <c r="U179" s="362"/>
      <c r="V179" s="362"/>
      <c r="W179" s="362"/>
      <c r="X179" s="362"/>
      <c r="Y179" s="362"/>
      <c r="Z179" s="362"/>
      <c r="AA179" s="362"/>
      <c r="AB179" s="362"/>
      <c r="AC179" s="362"/>
    </row>
    <row r="180" spans="6:29" x14ac:dyDescent="0.35">
      <c r="F180" s="362"/>
      <c r="G180" s="362"/>
      <c r="H180" s="362"/>
      <c r="I180" s="362"/>
      <c r="K180" s="362"/>
      <c r="L180" s="362"/>
      <c r="M180" s="362"/>
      <c r="N180" s="362"/>
      <c r="O180" s="362"/>
      <c r="P180" s="362"/>
      <c r="Q180" s="362"/>
      <c r="R180" s="362"/>
      <c r="S180" s="362"/>
      <c r="T180" s="362"/>
      <c r="U180" s="362"/>
      <c r="V180" s="362"/>
      <c r="W180" s="362"/>
      <c r="X180" s="362"/>
      <c r="Y180" s="362"/>
      <c r="Z180" s="362"/>
      <c r="AA180" s="362"/>
      <c r="AB180" s="362"/>
      <c r="AC180" s="362"/>
    </row>
    <row r="181" spans="6:29" x14ac:dyDescent="0.35">
      <c r="F181" s="362"/>
      <c r="G181" s="362"/>
      <c r="H181" s="362"/>
      <c r="I181" s="362"/>
      <c r="K181" s="362"/>
      <c r="L181" s="362"/>
      <c r="M181" s="362"/>
      <c r="N181" s="362"/>
      <c r="O181" s="362"/>
      <c r="P181" s="362"/>
      <c r="Q181" s="362"/>
      <c r="R181" s="362"/>
      <c r="S181" s="362"/>
      <c r="T181" s="362"/>
      <c r="U181" s="362"/>
      <c r="V181" s="362"/>
      <c r="W181" s="362"/>
      <c r="X181" s="362"/>
      <c r="Y181" s="362"/>
      <c r="Z181" s="362"/>
      <c r="AA181" s="362"/>
      <c r="AB181" s="362"/>
      <c r="AC181" s="362"/>
    </row>
    <row r="182" spans="6:29" x14ac:dyDescent="0.35">
      <c r="F182" s="362"/>
      <c r="G182" s="362"/>
      <c r="H182" s="362"/>
      <c r="I182" s="362"/>
      <c r="K182" s="362"/>
      <c r="L182" s="362"/>
      <c r="M182" s="362"/>
      <c r="N182" s="362"/>
      <c r="O182" s="362"/>
      <c r="P182" s="362"/>
      <c r="Q182" s="362"/>
      <c r="R182" s="362"/>
      <c r="S182" s="362"/>
      <c r="T182" s="362"/>
      <c r="U182" s="362"/>
      <c r="V182" s="362"/>
      <c r="W182" s="362"/>
      <c r="X182" s="362"/>
      <c r="Y182" s="362"/>
      <c r="Z182" s="362"/>
      <c r="AA182" s="362"/>
      <c r="AB182" s="362"/>
      <c r="AC182" s="362"/>
    </row>
    <row r="183" spans="6:29" x14ac:dyDescent="0.35">
      <c r="F183" s="362"/>
      <c r="G183" s="362"/>
      <c r="H183" s="362"/>
      <c r="I183" s="362"/>
      <c r="K183" s="362"/>
      <c r="L183" s="362"/>
      <c r="M183" s="362"/>
      <c r="N183" s="362"/>
      <c r="O183" s="362"/>
      <c r="P183" s="362"/>
      <c r="Q183" s="362"/>
      <c r="R183" s="362"/>
      <c r="S183" s="362"/>
      <c r="T183" s="362"/>
      <c r="U183" s="362"/>
      <c r="V183" s="362"/>
      <c r="W183" s="362"/>
      <c r="X183" s="362"/>
      <c r="Y183" s="362"/>
      <c r="Z183" s="362"/>
      <c r="AA183" s="362"/>
      <c r="AB183" s="362"/>
      <c r="AC183" s="362"/>
    </row>
    <row r="184" spans="6:29" x14ac:dyDescent="0.35">
      <c r="F184" s="362"/>
      <c r="G184" s="362"/>
      <c r="H184" s="362"/>
      <c r="I184" s="362"/>
      <c r="K184" s="362"/>
      <c r="L184" s="362"/>
      <c r="M184" s="362"/>
      <c r="N184" s="362"/>
      <c r="O184" s="362"/>
      <c r="P184" s="362"/>
      <c r="Q184" s="362"/>
      <c r="R184" s="362"/>
      <c r="S184" s="362"/>
      <c r="T184" s="362"/>
      <c r="U184" s="362"/>
      <c r="V184" s="362"/>
      <c r="W184" s="362"/>
      <c r="X184" s="362"/>
      <c r="Y184" s="362"/>
      <c r="Z184" s="362"/>
      <c r="AA184" s="362"/>
      <c r="AB184" s="362"/>
      <c r="AC184" s="362"/>
    </row>
    <row r="185" spans="6:29" x14ac:dyDescent="0.35">
      <c r="F185" s="362"/>
      <c r="G185" s="362"/>
      <c r="H185" s="362"/>
      <c r="I185" s="362"/>
      <c r="K185" s="362"/>
      <c r="L185" s="362"/>
      <c r="M185" s="362"/>
      <c r="N185" s="362"/>
      <c r="O185" s="362"/>
      <c r="P185" s="362"/>
      <c r="Q185" s="362"/>
      <c r="R185" s="362"/>
      <c r="S185" s="362"/>
      <c r="T185" s="362"/>
      <c r="U185" s="362"/>
      <c r="V185" s="362"/>
      <c r="W185" s="362"/>
      <c r="X185" s="362"/>
      <c r="Y185" s="362"/>
      <c r="Z185" s="362"/>
      <c r="AA185" s="362"/>
      <c r="AB185" s="362"/>
      <c r="AC185" s="362"/>
    </row>
    <row r="186" spans="6:29" x14ac:dyDescent="0.35">
      <c r="F186" s="362"/>
      <c r="G186" s="362"/>
      <c r="H186" s="362"/>
      <c r="I186" s="362"/>
      <c r="K186" s="362"/>
      <c r="L186" s="362"/>
      <c r="M186" s="362"/>
      <c r="N186" s="362"/>
      <c r="O186" s="362"/>
      <c r="P186" s="362"/>
      <c r="Q186" s="362"/>
      <c r="R186" s="362"/>
      <c r="S186" s="362"/>
      <c r="T186" s="362"/>
      <c r="U186" s="362"/>
      <c r="V186" s="362"/>
      <c r="W186" s="362"/>
      <c r="X186" s="362"/>
      <c r="Y186" s="362"/>
      <c r="Z186" s="362"/>
      <c r="AA186" s="362"/>
      <c r="AB186" s="362"/>
      <c r="AC186" s="362"/>
    </row>
    <row r="187" spans="6:29" x14ac:dyDescent="0.35">
      <c r="F187" s="362"/>
      <c r="G187" s="362"/>
      <c r="H187" s="362"/>
      <c r="I187" s="362"/>
      <c r="K187" s="362"/>
      <c r="L187" s="362"/>
      <c r="M187" s="362"/>
      <c r="N187" s="362"/>
      <c r="O187" s="362"/>
      <c r="P187" s="362"/>
      <c r="Q187" s="362"/>
      <c r="R187" s="362"/>
      <c r="S187" s="362"/>
      <c r="T187" s="362"/>
      <c r="U187" s="362"/>
      <c r="V187" s="362"/>
      <c r="W187" s="362"/>
      <c r="X187" s="362"/>
      <c r="Y187" s="362"/>
      <c r="Z187" s="362"/>
      <c r="AA187" s="362"/>
      <c r="AB187" s="362"/>
      <c r="AC187" s="362"/>
    </row>
    <row r="188" spans="6:29" x14ac:dyDescent="0.35">
      <c r="F188" s="362"/>
      <c r="G188" s="362"/>
      <c r="H188" s="362"/>
      <c r="I188" s="362"/>
      <c r="K188" s="362"/>
      <c r="L188" s="362"/>
      <c r="M188" s="362"/>
      <c r="N188" s="362"/>
      <c r="O188" s="362"/>
      <c r="P188" s="362"/>
      <c r="Q188" s="362"/>
      <c r="R188" s="362"/>
      <c r="S188" s="362"/>
      <c r="T188" s="362"/>
      <c r="U188" s="362"/>
      <c r="V188" s="362"/>
      <c r="W188" s="362"/>
      <c r="X188" s="362"/>
      <c r="Y188" s="362"/>
      <c r="Z188" s="362"/>
      <c r="AA188" s="362"/>
      <c r="AB188" s="362"/>
      <c r="AC188" s="362"/>
    </row>
    <row r="189" spans="6:29" x14ac:dyDescent="0.35">
      <c r="F189" s="362"/>
      <c r="G189" s="362"/>
      <c r="H189" s="362"/>
      <c r="I189" s="362"/>
      <c r="K189" s="362"/>
      <c r="L189" s="362"/>
      <c r="M189" s="362"/>
      <c r="N189" s="362"/>
      <c r="O189" s="362"/>
      <c r="P189" s="362"/>
      <c r="Q189" s="362"/>
      <c r="R189" s="362"/>
      <c r="S189" s="362"/>
      <c r="T189" s="362"/>
      <c r="U189" s="362"/>
      <c r="V189" s="362"/>
      <c r="W189" s="362"/>
      <c r="X189" s="362"/>
      <c r="Y189" s="362"/>
      <c r="Z189" s="362"/>
      <c r="AA189" s="362"/>
      <c r="AB189" s="362"/>
      <c r="AC189" s="362"/>
    </row>
    <row r="190" spans="6:29" x14ac:dyDescent="0.35">
      <c r="F190" s="362"/>
      <c r="G190" s="362"/>
      <c r="H190" s="362"/>
      <c r="I190" s="362"/>
      <c r="K190" s="362"/>
      <c r="L190" s="362"/>
      <c r="M190" s="362"/>
      <c r="N190" s="362"/>
      <c r="O190" s="362"/>
      <c r="P190" s="362"/>
      <c r="Q190" s="362"/>
      <c r="R190" s="362"/>
      <c r="S190" s="362"/>
      <c r="T190" s="362"/>
      <c r="U190" s="362"/>
      <c r="V190" s="362"/>
      <c r="W190" s="362"/>
      <c r="X190" s="362"/>
      <c r="Y190" s="362"/>
      <c r="Z190" s="362"/>
      <c r="AA190" s="362"/>
      <c r="AB190" s="362"/>
      <c r="AC190" s="362"/>
    </row>
    <row r="191" spans="6:29" x14ac:dyDescent="0.35">
      <c r="F191" s="362"/>
      <c r="G191" s="362"/>
      <c r="H191" s="362"/>
      <c r="I191" s="362"/>
      <c r="K191" s="362"/>
      <c r="L191" s="362"/>
      <c r="M191" s="362"/>
      <c r="N191" s="362"/>
      <c r="O191" s="362"/>
      <c r="P191" s="362"/>
      <c r="Q191" s="362"/>
      <c r="R191" s="362"/>
      <c r="S191" s="362"/>
      <c r="T191" s="362"/>
      <c r="U191" s="362"/>
      <c r="V191" s="362"/>
      <c r="W191" s="362"/>
      <c r="X191" s="362"/>
      <c r="Y191" s="362"/>
      <c r="Z191" s="362"/>
      <c r="AA191" s="362"/>
      <c r="AB191" s="362"/>
      <c r="AC191" s="362"/>
    </row>
    <row r="192" spans="6:29" x14ac:dyDescent="0.35">
      <c r="F192" s="362"/>
      <c r="G192" s="362"/>
      <c r="H192" s="362"/>
      <c r="I192" s="362"/>
      <c r="K192" s="362"/>
      <c r="L192" s="362"/>
      <c r="M192" s="362"/>
      <c r="N192" s="362"/>
      <c r="O192" s="362"/>
      <c r="P192" s="362"/>
      <c r="Q192" s="362"/>
      <c r="R192" s="362"/>
      <c r="S192" s="362"/>
      <c r="T192" s="362"/>
      <c r="U192" s="362"/>
      <c r="V192" s="362"/>
      <c r="W192" s="362"/>
      <c r="X192" s="362"/>
      <c r="Y192" s="362"/>
      <c r="Z192" s="362"/>
      <c r="AA192" s="362"/>
      <c r="AB192" s="362"/>
      <c r="AC192" s="362"/>
    </row>
    <row r="193" spans="6:29" x14ac:dyDescent="0.35">
      <c r="F193" s="362"/>
      <c r="G193" s="362"/>
      <c r="H193" s="362"/>
      <c r="I193" s="362"/>
      <c r="K193" s="362"/>
      <c r="L193" s="362"/>
      <c r="M193" s="362"/>
      <c r="N193" s="362"/>
      <c r="O193" s="362"/>
      <c r="P193" s="362"/>
      <c r="Q193" s="362"/>
      <c r="R193" s="362"/>
      <c r="S193" s="362"/>
      <c r="T193" s="362"/>
      <c r="U193" s="362"/>
      <c r="V193" s="362"/>
      <c r="W193" s="362"/>
      <c r="X193" s="362"/>
      <c r="Y193" s="362"/>
      <c r="Z193" s="362"/>
      <c r="AA193" s="362"/>
      <c r="AB193" s="362"/>
      <c r="AC193" s="362"/>
    </row>
    <row r="194" spans="6:29" x14ac:dyDescent="0.35">
      <c r="F194" s="362"/>
      <c r="G194" s="362"/>
      <c r="H194" s="362"/>
      <c r="I194" s="362"/>
      <c r="K194" s="362"/>
      <c r="L194" s="362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62"/>
      <c r="Z194" s="362"/>
      <c r="AA194" s="362"/>
      <c r="AB194" s="362"/>
      <c r="AC194" s="362"/>
    </row>
    <row r="195" spans="6:29" x14ac:dyDescent="0.35">
      <c r="F195" s="362"/>
      <c r="G195" s="362"/>
      <c r="H195" s="362"/>
      <c r="I195" s="362"/>
      <c r="K195" s="362"/>
      <c r="L195" s="362"/>
      <c r="M195" s="362"/>
      <c r="N195" s="362"/>
      <c r="O195" s="362"/>
      <c r="P195" s="362"/>
      <c r="Q195" s="362"/>
      <c r="R195" s="362"/>
      <c r="S195" s="362"/>
      <c r="T195" s="362"/>
      <c r="U195" s="362"/>
      <c r="V195" s="362"/>
      <c r="W195" s="362"/>
      <c r="X195" s="362"/>
      <c r="Y195" s="362"/>
      <c r="Z195" s="362"/>
      <c r="AA195" s="362"/>
      <c r="AB195" s="362"/>
      <c r="AC195" s="362"/>
    </row>
    <row r="196" spans="6:29" x14ac:dyDescent="0.35">
      <c r="F196" s="362"/>
      <c r="G196" s="362"/>
      <c r="H196" s="362"/>
      <c r="I196" s="362"/>
      <c r="K196" s="362"/>
      <c r="L196" s="362"/>
      <c r="M196" s="362"/>
      <c r="N196" s="362"/>
      <c r="O196" s="362"/>
      <c r="P196" s="362"/>
      <c r="Q196" s="362"/>
      <c r="R196" s="362"/>
      <c r="S196" s="362"/>
      <c r="T196" s="362"/>
      <c r="U196" s="362"/>
      <c r="V196" s="362"/>
      <c r="W196" s="362"/>
      <c r="X196" s="362"/>
      <c r="Y196" s="362"/>
      <c r="Z196" s="362"/>
      <c r="AA196" s="362"/>
      <c r="AB196" s="362"/>
      <c r="AC196" s="362"/>
    </row>
    <row r="197" spans="6:29" x14ac:dyDescent="0.35">
      <c r="F197" s="362"/>
      <c r="G197" s="362"/>
      <c r="H197" s="362"/>
      <c r="I197" s="362"/>
      <c r="K197" s="362"/>
      <c r="L197" s="362"/>
      <c r="M197" s="362"/>
      <c r="N197" s="362"/>
      <c r="O197" s="362"/>
      <c r="P197" s="362"/>
      <c r="Q197" s="362"/>
      <c r="R197" s="362"/>
      <c r="S197" s="362"/>
      <c r="T197" s="362"/>
      <c r="U197" s="362"/>
      <c r="V197" s="362"/>
      <c r="W197" s="362"/>
      <c r="X197" s="362"/>
      <c r="Y197" s="362"/>
      <c r="Z197" s="362"/>
      <c r="AA197" s="362"/>
      <c r="AB197" s="362"/>
      <c r="AC197" s="362"/>
    </row>
    <row r="198" spans="6:29" x14ac:dyDescent="0.35">
      <c r="F198" s="362"/>
      <c r="G198" s="362"/>
      <c r="H198" s="362"/>
      <c r="I198" s="362"/>
      <c r="K198" s="362"/>
      <c r="L198" s="362"/>
      <c r="M198" s="362"/>
      <c r="N198" s="362"/>
      <c r="O198" s="362"/>
      <c r="P198" s="362"/>
      <c r="Q198" s="362"/>
      <c r="R198" s="362"/>
      <c r="S198" s="362"/>
      <c r="T198" s="362"/>
      <c r="U198" s="362"/>
      <c r="V198" s="362"/>
      <c r="W198" s="362"/>
      <c r="X198" s="362"/>
      <c r="Y198" s="362"/>
      <c r="Z198" s="362"/>
      <c r="AA198" s="362"/>
      <c r="AB198" s="362"/>
      <c r="AC198" s="362"/>
    </row>
    <row r="199" spans="6:29" x14ac:dyDescent="0.35">
      <c r="F199" s="362"/>
      <c r="G199" s="362"/>
      <c r="H199" s="362"/>
      <c r="I199" s="362"/>
      <c r="K199" s="362"/>
      <c r="L199" s="362"/>
      <c r="M199" s="362"/>
      <c r="N199" s="362"/>
      <c r="O199" s="362"/>
      <c r="P199" s="362"/>
      <c r="Q199" s="362"/>
      <c r="R199" s="362"/>
      <c r="S199" s="362"/>
      <c r="T199" s="362"/>
      <c r="U199" s="362"/>
      <c r="V199" s="362"/>
      <c r="W199" s="362"/>
      <c r="X199" s="362"/>
      <c r="Y199" s="362"/>
      <c r="Z199" s="362"/>
      <c r="AA199" s="362"/>
      <c r="AB199" s="362"/>
      <c r="AC199" s="362"/>
    </row>
    <row r="200" spans="6:29" x14ac:dyDescent="0.35">
      <c r="F200" s="362"/>
      <c r="G200" s="362"/>
      <c r="H200" s="362"/>
      <c r="I200" s="362"/>
      <c r="K200" s="362"/>
      <c r="L200" s="362"/>
      <c r="M200" s="362"/>
      <c r="N200" s="362"/>
      <c r="O200" s="362"/>
      <c r="P200" s="362"/>
      <c r="Q200" s="362"/>
      <c r="R200" s="362"/>
      <c r="S200" s="362"/>
      <c r="T200" s="362"/>
      <c r="U200" s="362"/>
      <c r="V200" s="362"/>
      <c r="W200" s="362"/>
      <c r="X200" s="362"/>
      <c r="Y200" s="362"/>
      <c r="Z200" s="362"/>
      <c r="AA200" s="362"/>
      <c r="AB200" s="362"/>
      <c r="AC200" s="362"/>
    </row>
    <row r="201" spans="6:29" x14ac:dyDescent="0.35">
      <c r="F201" s="362"/>
      <c r="G201" s="362"/>
      <c r="H201" s="362"/>
      <c r="I201" s="362"/>
      <c r="K201" s="362"/>
      <c r="L201" s="362"/>
      <c r="M201" s="362"/>
      <c r="N201" s="362"/>
      <c r="O201" s="362"/>
      <c r="P201" s="362"/>
      <c r="Q201" s="362"/>
      <c r="R201" s="362"/>
      <c r="S201" s="362"/>
      <c r="T201" s="362"/>
      <c r="U201" s="362"/>
      <c r="V201" s="362"/>
      <c r="W201" s="362"/>
      <c r="X201" s="362"/>
      <c r="Y201" s="362"/>
      <c r="Z201" s="362"/>
      <c r="AA201" s="362"/>
      <c r="AB201" s="362"/>
      <c r="AC201" s="362"/>
    </row>
    <row r="202" spans="6:29" x14ac:dyDescent="0.35">
      <c r="F202" s="362"/>
      <c r="G202" s="362"/>
      <c r="H202" s="362"/>
      <c r="I202" s="362"/>
      <c r="K202" s="362"/>
      <c r="L202" s="362"/>
      <c r="M202" s="362"/>
      <c r="N202" s="362"/>
      <c r="O202" s="362"/>
      <c r="P202" s="362"/>
      <c r="Q202" s="362"/>
      <c r="R202" s="362"/>
      <c r="S202" s="362"/>
      <c r="T202" s="362"/>
      <c r="U202" s="362"/>
      <c r="V202" s="362"/>
      <c r="W202" s="362"/>
      <c r="X202" s="362"/>
      <c r="Y202" s="362"/>
      <c r="Z202" s="362"/>
      <c r="AA202" s="362"/>
      <c r="AB202" s="362"/>
      <c r="AC202" s="362"/>
    </row>
    <row r="203" spans="6:29" x14ac:dyDescent="0.35">
      <c r="F203" s="362"/>
      <c r="G203" s="362"/>
      <c r="H203" s="362"/>
      <c r="I203" s="362"/>
      <c r="K203" s="362"/>
      <c r="L203" s="362"/>
      <c r="M203" s="362"/>
      <c r="N203" s="362"/>
      <c r="O203" s="362"/>
      <c r="P203" s="362"/>
      <c r="Q203" s="362"/>
      <c r="R203" s="362"/>
      <c r="S203" s="362"/>
      <c r="T203" s="362"/>
      <c r="U203" s="362"/>
      <c r="V203" s="362"/>
      <c r="W203" s="362"/>
      <c r="X203" s="362"/>
      <c r="Y203" s="362"/>
      <c r="Z203" s="362"/>
      <c r="AA203" s="362"/>
      <c r="AB203" s="362"/>
      <c r="AC203" s="362"/>
    </row>
  </sheetData>
  <sheetProtection selectLockedCells="1" selectUnlockedCells="1"/>
  <mergeCells count="41">
    <mergeCell ref="A1:AC1"/>
    <mergeCell ref="A2:AC2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AB4"/>
    <mergeCell ref="AC4:AC5"/>
    <mergeCell ref="A6:AC6"/>
    <mergeCell ref="A35:AC35"/>
    <mergeCell ref="I38:L38"/>
    <mergeCell ref="R38:AB38"/>
    <mergeCell ref="A7:A34"/>
    <mergeCell ref="B7:B34"/>
    <mergeCell ref="C7:C34"/>
    <mergeCell ref="D7:D34"/>
    <mergeCell ref="H39:M39"/>
    <mergeCell ref="A51:A52"/>
    <mergeCell ref="B51:B52"/>
    <mergeCell ref="C51:C52"/>
    <mergeCell ref="D51:D52"/>
    <mergeCell ref="E51:E52"/>
    <mergeCell ref="F51:F52"/>
    <mergeCell ref="A87:AC87"/>
    <mergeCell ref="G51:G52"/>
    <mergeCell ref="H51:H52"/>
    <mergeCell ref="I51:I52"/>
    <mergeCell ref="J51:J52"/>
    <mergeCell ref="K51:AB51"/>
    <mergeCell ref="AC51:AC52"/>
    <mergeCell ref="A53:AC53"/>
    <mergeCell ref="A54:A85"/>
    <mergeCell ref="B54:B85"/>
    <mergeCell ref="C54:C85"/>
    <mergeCell ref="D54:D85"/>
  </mergeCells>
  <conditionalFormatting sqref="K77:W78">
    <cfRule type="cellIs" dxfId="10" priority="1" stopIfTrue="1" operator="equal">
      <formula>0</formula>
    </cfRule>
  </conditionalFormatting>
  <pageMargins left="0.19685039370078741" right="0.19685039370078741" top="0.78740157480314965" bottom="0.39370078740157483" header="0.51181102362204722" footer="0.51181102362204722"/>
  <pageSetup paperSize="9" scale="75" firstPageNumber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35"/>
  </sheetPr>
  <dimension ref="A1:BO142"/>
  <sheetViews>
    <sheetView tabSelected="1" view="pageBreakPreview" topLeftCell="R4" zoomScale="134" zoomScaleNormal="75" zoomScaleSheetLayoutView="75" zoomScalePageLayoutView="75" workbookViewId="0">
      <selection activeCell="W5" sqref="W5"/>
    </sheetView>
  </sheetViews>
  <sheetFormatPr defaultColWidth="10.3984375" defaultRowHeight="15.75" x14ac:dyDescent="0.5"/>
  <cols>
    <col min="1" max="1" width="10.3984375" style="1582"/>
    <col min="2" max="2" width="10.3984375" style="298"/>
    <col min="3" max="3" width="10.3984375" style="304"/>
    <col min="4" max="4" width="10.3984375" style="61"/>
    <col min="5" max="5" width="10.3984375" style="62"/>
    <col min="6" max="7" width="10.3984375" style="63"/>
    <col min="8" max="20" width="10.3984375" style="61"/>
    <col min="21" max="21" width="9.3984375" style="61" customWidth="1"/>
    <col min="22" max="22" width="12.1328125" style="61" customWidth="1"/>
    <col min="23" max="28" width="10.3984375" style="61"/>
    <col min="29" max="29" width="13.86328125" style="61" customWidth="1"/>
    <col min="30" max="16384" width="10.3984375" style="37"/>
  </cols>
  <sheetData>
    <row r="1" spans="1:29" x14ac:dyDescent="0.5">
      <c r="A1" s="4229"/>
      <c r="B1" s="4229"/>
      <c r="C1" s="4229"/>
      <c r="D1" s="4229"/>
      <c r="E1" s="4229"/>
      <c r="F1" s="4229"/>
      <c r="G1" s="4229"/>
      <c r="H1" s="4229"/>
      <c r="I1" s="4229"/>
      <c r="J1" s="4229"/>
      <c r="K1" s="4229"/>
      <c r="L1" s="4229"/>
      <c r="M1" s="4229"/>
      <c r="N1" s="4229"/>
      <c r="O1" s="4229"/>
      <c r="P1" s="4229"/>
      <c r="Q1" s="4229"/>
      <c r="R1" s="4229"/>
      <c r="S1" s="4229"/>
      <c r="T1" s="4229"/>
      <c r="U1" s="4229"/>
      <c r="V1" s="4229"/>
      <c r="W1" s="4229"/>
      <c r="X1" s="4229"/>
      <c r="Y1" s="4229"/>
      <c r="Z1" s="4229"/>
      <c r="AA1" s="4229"/>
      <c r="AB1" s="4229"/>
      <c r="AC1" s="4229"/>
    </row>
    <row r="2" spans="1:29" s="33" customFormat="1" ht="18" customHeight="1" x14ac:dyDescent="0.35">
      <c r="A2" s="4188" t="s">
        <v>89</v>
      </c>
      <c r="B2" s="4188"/>
      <c r="C2" s="4188"/>
      <c r="D2" s="4188"/>
      <c r="E2" s="4188"/>
      <c r="F2" s="4188"/>
      <c r="G2" s="4188"/>
      <c r="H2" s="4188"/>
      <c r="I2" s="4188"/>
      <c r="J2" s="4188"/>
      <c r="K2" s="4188"/>
      <c r="L2" s="4188"/>
      <c r="M2" s="4188"/>
      <c r="N2" s="4188"/>
      <c r="O2" s="4188"/>
      <c r="P2" s="4188"/>
      <c r="Q2" s="4188"/>
      <c r="R2" s="4188"/>
      <c r="S2" s="4188"/>
      <c r="T2" s="4188"/>
      <c r="U2" s="4188"/>
      <c r="V2" s="4188"/>
      <c r="W2" s="4188"/>
      <c r="X2" s="1647"/>
      <c r="Y2" s="1647"/>
      <c r="Z2" s="1647"/>
      <c r="AA2" s="1647"/>
      <c r="AB2" s="1647"/>
    </row>
    <row r="3" spans="1:29" s="33" customFormat="1" ht="18" customHeight="1" thickBot="1" x14ac:dyDescent="0.4">
      <c r="A3" s="4189" t="s">
        <v>319</v>
      </c>
      <c r="B3" s="4189"/>
      <c r="C3" s="4189"/>
      <c r="D3" s="4189"/>
      <c r="E3" s="4189"/>
      <c r="F3" s="4189"/>
      <c r="G3" s="4189"/>
      <c r="H3" s="4189"/>
      <c r="I3" s="4189"/>
      <c r="J3" s="4189"/>
      <c r="K3" s="4189"/>
      <c r="L3" s="4189"/>
      <c r="M3" s="4189"/>
      <c r="N3" s="4189"/>
      <c r="O3" s="4189"/>
      <c r="P3" s="4189"/>
      <c r="Q3" s="4189"/>
      <c r="R3" s="4189"/>
      <c r="S3" s="4189"/>
      <c r="T3" s="4189"/>
      <c r="U3" s="4189"/>
      <c r="V3" s="4189"/>
      <c r="W3" s="4189"/>
      <c r="X3" s="3938"/>
      <c r="Y3" s="3938"/>
      <c r="Z3" s="3938"/>
      <c r="AA3" s="3938"/>
      <c r="AB3" s="3938"/>
    </row>
    <row r="4" spans="1:29" s="38" customFormat="1" ht="54" customHeight="1" thickBot="1" x14ac:dyDescent="0.35">
      <c r="A4" s="4190" t="s">
        <v>8</v>
      </c>
      <c r="B4" s="4192" t="s">
        <v>9</v>
      </c>
      <c r="C4" s="4192" t="s">
        <v>10</v>
      </c>
      <c r="D4" s="4230" t="s">
        <v>11</v>
      </c>
      <c r="E4" s="4196"/>
      <c r="F4" s="4196" t="s">
        <v>0</v>
      </c>
      <c r="G4" s="4233" t="s">
        <v>41</v>
      </c>
      <c r="H4" s="4235" t="s">
        <v>1</v>
      </c>
      <c r="I4" s="4176" t="s">
        <v>14</v>
      </c>
      <c r="J4" s="4177"/>
      <c r="K4" s="4177"/>
      <c r="L4" s="4177"/>
      <c r="M4" s="4177"/>
      <c r="N4" s="4177"/>
      <c r="O4" s="4177"/>
      <c r="P4" s="4177"/>
      <c r="Q4" s="4177"/>
      <c r="R4" s="4177"/>
      <c r="S4" s="4177"/>
      <c r="T4" s="4177"/>
      <c r="U4" s="4177"/>
      <c r="V4" s="4177"/>
      <c r="W4" s="4177"/>
      <c r="X4" s="4177"/>
      <c r="Y4" s="4177"/>
      <c r="Z4" s="4177"/>
      <c r="AA4" s="4177"/>
      <c r="AB4" s="4177"/>
      <c r="AC4" s="4177"/>
    </row>
    <row r="5" spans="1:29" s="38" customFormat="1" ht="54" customHeight="1" thickBot="1" x14ac:dyDescent="0.35">
      <c r="A5" s="4191"/>
      <c r="B5" s="4193"/>
      <c r="C5" s="4193"/>
      <c r="D5" s="4231"/>
      <c r="E5" s="4197"/>
      <c r="F5" s="4232"/>
      <c r="G5" s="4234"/>
      <c r="H5" s="4236"/>
      <c r="I5" s="3962" t="s">
        <v>16</v>
      </c>
      <c r="J5" s="3963" t="s">
        <v>17</v>
      </c>
      <c r="K5" s="3963" t="s">
        <v>18</v>
      </c>
      <c r="L5" s="3964" t="s">
        <v>48</v>
      </c>
      <c r="M5" s="3965" t="s">
        <v>49</v>
      </c>
      <c r="N5" s="3965" t="s">
        <v>50</v>
      </c>
      <c r="O5" s="3965" t="s">
        <v>100</v>
      </c>
      <c r="P5" s="3965" t="s">
        <v>51</v>
      </c>
      <c r="Q5" s="3965" t="s">
        <v>52</v>
      </c>
      <c r="R5" s="3965" t="s">
        <v>53</v>
      </c>
      <c r="S5" s="3965" t="s">
        <v>54</v>
      </c>
      <c r="T5" s="3965" t="s">
        <v>55</v>
      </c>
      <c r="U5" s="3965" t="s">
        <v>56</v>
      </c>
      <c r="V5" s="3966" t="s">
        <v>451</v>
      </c>
      <c r="W5" s="3958" t="s">
        <v>29</v>
      </c>
      <c r="X5" s="3958" t="s">
        <v>30</v>
      </c>
      <c r="Y5" s="3959" t="s">
        <v>31</v>
      </c>
      <c r="Z5" s="3959" t="s">
        <v>32</v>
      </c>
      <c r="AA5" s="3960" t="s">
        <v>449</v>
      </c>
      <c r="AB5" s="3960" t="s">
        <v>15</v>
      </c>
      <c r="AC5" s="3961" t="s">
        <v>450</v>
      </c>
    </row>
    <row r="6" spans="1:29" s="42" customFormat="1" ht="39" customHeight="1" thickBot="1" x14ac:dyDescent="0.4">
      <c r="A6" s="1584">
        <v>1</v>
      </c>
      <c r="B6" s="307">
        <v>2</v>
      </c>
      <c r="C6" s="301">
        <v>3</v>
      </c>
      <c r="D6" s="910">
        <v>4</v>
      </c>
      <c r="E6" s="39">
        <v>5</v>
      </c>
      <c r="F6" s="39">
        <v>6</v>
      </c>
      <c r="G6" s="40" t="s">
        <v>42</v>
      </c>
      <c r="H6" s="41">
        <v>8</v>
      </c>
      <c r="I6" s="129">
        <v>9</v>
      </c>
      <c r="J6" s="130">
        <v>10</v>
      </c>
      <c r="K6" s="130">
        <v>11</v>
      </c>
      <c r="L6" s="130">
        <v>12</v>
      </c>
      <c r="M6" s="130">
        <v>13</v>
      </c>
      <c r="N6" s="130">
        <v>14</v>
      </c>
      <c r="O6" s="130">
        <v>15</v>
      </c>
      <c r="P6" s="130">
        <v>16</v>
      </c>
      <c r="Q6" s="130">
        <v>17</v>
      </c>
      <c r="R6" s="130">
        <v>18</v>
      </c>
      <c r="S6" s="130">
        <v>19</v>
      </c>
      <c r="T6" s="130">
        <v>20</v>
      </c>
      <c r="U6" s="130">
        <v>21</v>
      </c>
      <c r="V6" s="130">
        <v>22</v>
      </c>
      <c r="W6" s="131">
        <v>23</v>
      </c>
      <c r="X6" s="130">
        <v>24</v>
      </c>
      <c r="Y6" s="131">
        <v>25</v>
      </c>
      <c r="Z6" s="130">
        <v>26</v>
      </c>
      <c r="AA6" s="131">
        <v>27</v>
      </c>
      <c r="AB6" s="130">
        <v>28</v>
      </c>
      <c r="AC6" s="131"/>
    </row>
    <row r="7" spans="1:29" s="46" customFormat="1" ht="54" customHeight="1" x14ac:dyDescent="0.35">
      <c r="A7" s="4144">
        <v>1</v>
      </c>
      <c r="B7" s="4081" t="s">
        <v>193</v>
      </c>
      <c r="C7" s="4179" t="s">
        <v>388</v>
      </c>
      <c r="D7" s="3972">
        <v>1</v>
      </c>
      <c r="E7" s="1651" t="s">
        <v>59</v>
      </c>
      <c r="F7" s="1637"/>
      <c r="G7" s="1637"/>
      <c r="H7" s="43"/>
      <c r="I7" s="44">
        <f>'Гальцева Т.О.'!K34</f>
        <v>58</v>
      </c>
      <c r="J7" s="45">
        <f>'Гальцева Т.О.'!L34</f>
        <v>0</v>
      </c>
      <c r="K7" s="45">
        <f>'Гальцева Т.О.'!M34</f>
        <v>0</v>
      </c>
      <c r="L7" s="45">
        <f>'Гальцева Т.О.'!N34</f>
        <v>47</v>
      </c>
      <c r="M7" s="45">
        <f>'Гальцева Т.О.'!O34</f>
        <v>5</v>
      </c>
      <c r="N7" s="45">
        <f>'Гальцева Т.О.'!P34</f>
        <v>0</v>
      </c>
      <c r="O7" s="45">
        <f>'Гальцева Т.О.'!Q34</f>
        <v>83</v>
      </c>
      <c r="P7" s="45">
        <f>'Гальцева Т.О.'!R34</f>
        <v>25</v>
      </c>
      <c r="Q7" s="45">
        <f>'Гальцева Т.О.'!S34</f>
        <v>15</v>
      </c>
      <c r="R7" s="45">
        <f>'Гальцева Т.О.'!T34</f>
        <v>0</v>
      </c>
      <c r="S7" s="45">
        <f>'Гальцева Т.О.'!U34</f>
        <v>54</v>
      </c>
      <c r="T7" s="45">
        <f>'Гальцева Т.О.'!V34</f>
        <v>0</v>
      </c>
      <c r="U7" s="45">
        <f>'Гальцева Т.О.'!W34</f>
        <v>0</v>
      </c>
      <c r="V7" s="45">
        <f>'Гальцева Т.О.'!X34</f>
        <v>1</v>
      </c>
      <c r="W7" s="734">
        <f>'Гальцева Т.О.'!Y34</f>
        <v>0</v>
      </c>
      <c r="X7" s="49"/>
      <c r="Y7" s="49"/>
      <c r="Z7" s="49"/>
      <c r="AA7" s="49"/>
      <c r="AB7" s="49">
        <f t="shared" ref="AB7:AB22" si="0">SUM(H7:V7)</f>
        <v>288</v>
      </c>
      <c r="AC7" s="736"/>
    </row>
    <row r="8" spans="1:29" s="46" customFormat="1" ht="54" customHeight="1" x14ac:dyDescent="0.35">
      <c r="A8" s="4090"/>
      <c r="B8" s="4082"/>
      <c r="C8" s="4180"/>
      <c r="D8" s="3972">
        <v>1</v>
      </c>
      <c r="E8" s="1652" t="s">
        <v>61</v>
      </c>
      <c r="F8" s="1638"/>
      <c r="G8" s="1638"/>
      <c r="H8" s="47"/>
      <c r="I8" s="48">
        <f>'Гальцева Т.О.'!K63</f>
        <v>62</v>
      </c>
      <c r="J8" s="49">
        <f>'Гальцева Т.О.'!L63</f>
        <v>2</v>
      </c>
      <c r="K8" s="49">
        <f>'Гальцева Т.О.'!M63</f>
        <v>0</v>
      </c>
      <c r="L8" s="49">
        <f>'Гальцева Т.О.'!N63</f>
        <v>48</v>
      </c>
      <c r="M8" s="49">
        <f>'Гальцева Т.О.'!O63</f>
        <v>5</v>
      </c>
      <c r="N8" s="49">
        <f>'Гальцева Т.О.'!P63</f>
        <v>0</v>
      </c>
      <c r="O8" s="49">
        <f>'Гальцева Т.О.'!Q63</f>
        <v>25</v>
      </c>
      <c r="P8" s="49">
        <f>'Гальцева Т.О.'!R63</f>
        <v>9</v>
      </c>
      <c r="Q8" s="49">
        <f>'Гальцева Т.О.'!S63</f>
        <v>6</v>
      </c>
      <c r="R8" s="49">
        <f>'Гальцева Т.О.'!T63</f>
        <v>0</v>
      </c>
      <c r="S8" s="49">
        <f>'Гальцева Т.О.'!U63</f>
        <v>43</v>
      </c>
      <c r="T8" s="49">
        <f>'Гальцева Т.О.'!V63</f>
        <v>0</v>
      </c>
      <c r="U8" s="49">
        <f>'Гальцева Т.О.'!W63</f>
        <v>0</v>
      </c>
      <c r="V8" s="49">
        <f>'Гальцева Т.О.'!X63</f>
        <v>0</v>
      </c>
      <c r="W8" s="736">
        <f>'Гальцева Т.О.'!Y63</f>
        <v>0</v>
      </c>
      <c r="X8" s="49"/>
      <c r="Y8" s="49"/>
      <c r="Z8" s="49"/>
      <c r="AA8" s="49"/>
      <c r="AB8" s="49">
        <f t="shared" si="0"/>
        <v>200</v>
      </c>
      <c r="AC8" s="736"/>
    </row>
    <row r="9" spans="1:29" s="46" customFormat="1" ht="54" customHeight="1" thickBot="1" x14ac:dyDescent="0.4">
      <c r="A9" s="4091"/>
      <c r="B9" s="4083"/>
      <c r="C9" s="4181"/>
      <c r="D9" s="3972">
        <v>1</v>
      </c>
      <c r="E9" s="1635" t="s">
        <v>43</v>
      </c>
      <c r="F9" s="1639"/>
      <c r="G9" s="1639"/>
      <c r="H9" s="50"/>
      <c r="I9" s="51">
        <f>SUM(I7:I8)</f>
        <v>120</v>
      </c>
      <c r="J9" s="52">
        <f t="shared" ref="J9:W9" si="1">SUM(J7:J8)</f>
        <v>2</v>
      </c>
      <c r="K9" s="52">
        <f t="shared" si="1"/>
        <v>0</v>
      </c>
      <c r="L9" s="52">
        <f t="shared" si="1"/>
        <v>95</v>
      </c>
      <c r="M9" s="52">
        <f t="shared" si="1"/>
        <v>10</v>
      </c>
      <c r="N9" s="52">
        <f t="shared" si="1"/>
        <v>0</v>
      </c>
      <c r="O9" s="52">
        <f t="shared" si="1"/>
        <v>108</v>
      </c>
      <c r="P9" s="52">
        <f t="shared" si="1"/>
        <v>34</v>
      </c>
      <c r="Q9" s="52">
        <f t="shared" si="1"/>
        <v>21</v>
      </c>
      <c r="R9" s="52">
        <f t="shared" si="1"/>
        <v>0</v>
      </c>
      <c r="S9" s="52">
        <f t="shared" si="1"/>
        <v>97</v>
      </c>
      <c r="T9" s="52">
        <f t="shared" si="1"/>
        <v>0</v>
      </c>
      <c r="U9" s="52">
        <f t="shared" si="1"/>
        <v>0</v>
      </c>
      <c r="V9" s="52">
        <f t="shared" si="1"/>
        <v>1</v>
      </c>
      <c r="W9" s="735">
        <f t="shared" si="1"/>
        <v>0</v>
      </c>
      <c r="X9" s="49"/>
      <c r="Y9" s="49"/>
      <c r="Z9" s="49"/>
      <c r="AA9" s="49"/>
      <c r="AB9" s="49">
        <f t="shared" si="0"/>
        <v>488</v>
      </c>
      <c r="AC9" s="736"/>
    </row>
    <row r="10" spans="1:29" s="55" customFormat="1" ht="54" customHeight="1" x14ac:dyDescent="0.35">
      <c r="A10" s="4006"/>
      <c r="B10" s="4182" t="s">
        <v>44</v>
      </c>
      <c r="C10" s="4070"/>
      <c r="D10" s="3978">
        <v>1</v>
      </c>
      <c r="E10" s="1651" t="s">
        <v>60</v>
      </c>
      <c r="F10" s="1637"/>
      <c r="G10" s="1637"/>
      <c r="H10" s="43"/>
      <c r="I10" s="78">
        <f>I7</f>
        <v>58</v>
      </c>
      <c r="J10" s="78">
        <f t="shared" ref="J10:W10" si="2">J7</f>
        <v>0</v>
      </c>
      <c r="K10" s="78">
        <f t="shared" si="2"/>
        <v>0</v>
      </c>
      <c r="L10" s="78">
        <f t="shared" si="2"/>
        <v>47</v>
      </c>
      <c r="M10" s="78">
        <f t="shared" si="2"/>
        <v>5</v>
      </c>
      <c r="N10" s="78">
        <f t="shared" si="2"/>
        <v>0</v>
      </c>
      <c r="O10" s="78">
        <f t="shared" si="2"/>
        <v>83</v>
      </c>
      <c r="P10" s="78">
        <f t="shared" si="2"/>
        <v>25</v>
      </c>
      <c r="Q10" s="78">
        <f t="shared" si="2"/>
        <v>15</v>
      </c>
      <c r="R10" s="78">
        <f t="shared" si="2"/>
        <v>0</v>
      </c>
      <c r="S10" s="78">
        <f t="shared" si="2"/>
        <v>54</v>
      </c>
      <c r="T10" s="78">
        <f t="shared" si="2"/>
        <v>0</v>
      </c>
      <c r="U10" s="78">
        <f t="shared" si="2"/>
        <v>0</v>
      </c>
      <c r="V10" s="78">
        <f t="shared" si="2"/>
        <v>1</v>
      </c>
      <c r="W10" s="1526">
        <f t="shared" si="2"/>
        <v>0</v>
      </c>
      <c r="X10" s="321"/>
      <c r="Y10" s="321"/>
      <c r="Z10" s="321"/>
      <c r="AA10" s="321"/>
      <c r="AB10" s="49">
        <f t="shared" si="0"/>
        <v>288</v>
      </c>
      <c r="AC10" s="3468"/>
    </row>
    <row r="11" spans="1:29" s="55" customFormat="1" ht="54" customHeight="1" x14ac:dyDescent="0.35">
      <c r="A11" s="3998"/>
      <c r="B11" s="4183"/>
      <c r="C11" s="4073"/>
      <c r="D11" s="3978">
        <v>1</v>
      </c>
      <c r="E11" s="1652" t="s">
        <v>4</v>
      </c>
      <c r="F11" s="1638"/>
      <c r="G11" s="1638"/>
      <c r="H11" s="47"/>
      <c r="I11" s="78">
        <f>I8</f>
        <v>62</v>
      </c>
      <c r="J11" s="78">
        <f t="shared" ref="J11:W11" si="3">J8</f>
        <v>2</v>
      </c>
      <c r="K11" s="78">
        <f t="shared" si="3"/>
        <v>0</v>
      </c>
      <c r="L11" s="78">
        <f t="shared" si="3"/>
        <v>48</v>
      </c>
      <c r="M11" s="78">
        <f t="shared" si="3"/>
        <v>5</v>
      </c>
      <c r="N11" s="78">
        <f t="shared" si="3"/>
        <v>0</v>
      </c>
      <c r="O11" s="78">
        <f t="shared" si="3"/>
        <v>25</v>
      </c>
      <c r="P11" s="78">
        <f t="shared" si="3"/>
        <v>9</v>
      </c>
      <c r="Q11" s="78">
        <f t="shared" si="3"/>
        <v>6</v>
      </c>
      <c r="R11" s="78">
        <f t="shared" si="3"/>
        <v>0</v>
      </c>
      <c r="S11" s="78">
        <f t="shared" si="3"/>
        <v>43</v>
      </c>
      <c r="T11" s="78">
        <f t="shared" si="3"/>
        <v>0</v>
      </c>
      <c r="U11" s="78">
        <f t="shared" si="3"/>
        <v>0</v>
      </c>
      <c r="V11" s="78">
        <f t="shared" si="3"/>
        <v>0</v>
      </c>
      <c r="W11" s="1526">
        <f t="shared" si="3"/>
        <v>0</v>
      </c>
      <c r="X11" s="321"/>
      <c r="Y11" s="321"/>
      <c r="Z11" s="321"/>
      <c r="AA11" s="321"/>
      <c r="AB11" s="49">
        <f t="shared" si="0"/>
        <v>200</v>
      </c>
      <c r="AC11" s="3468"/>
    </row>
    <row r="12" spans="1:29" s="55" customFormat="1" ht="54" customHeight="1" thickBot="1" x14ac:dyDescent="0.4">
      <c r="A12" s="3999"/>
      <c r="B12" s="4184"/>
      <c r="C12" s="4076"/>
      <c r="D12" s="3978">
        <v>1</v>
      </c>
      <c r="E12" s="1635" t="s">
        <v>43</v>
      </c>
      <c r="F12" s="1639"/>
      <c r="G12" s="1639"/>
      <c r="H12" s="50"/>
      <c r="I12" s="329">
        <f>SUM(I10:I11)</f>
        <v>120</v>
      </c>
      <c r="J12" s="329">
        <f t="shared" ref="J12:W12" si="4">SUM(J10:J11)</f>
        <v>2</v>
      </c>
      <c r="K12" s="329">
        <f t="shared" si="4"/>
        <v>0</v>
      </c>
      <c r="L12" s="329">
        <f t="shared" si="4"/>
        <v>95</v>
      </c>
      <c r="M12" s="329">
        <f t="shared" si="4"/>
        <v>10</v>
      </c>
      <c r="N12" s="329">
        <f t="shared" si="4"/>
        <v>0</v>
      </c>
      <c r="O12" s="329">
        <f t="shared" si="4"/>
        <v>108</v>
      </c>
      <c r="P12" s="329">
        <f t="shared" si="4"/>
        <v>34</v>
      </c>
      <c r="Q12" s="329">
        <f t="shared" si="4"/>
        <v>21</v>
      </c>
      <c r="R12" s="329">
        <f t="shared" si="4"/>
        <v>0</v>
      </c>
      <c r="S12" s="329">
        <f t="shared" si="4"/>
        <v>97</v>
      </c>
      <c r="T12" s="329">
        <f t="shared" si="4"/>
        <v>0</v>
      </c>
      <c r="U12" s="329">
        <f t="shared" si="4"/>
        <v>0</v>
      </c>
      <c r="V12" s="329">
        <f t="shared" si="4"/>
        <v>1</v>
      </c>
      <c r="W12" s="1527">
        <f t="shared" si="4"/>
        <v>0</v>
      </c>
      <c r="X12" s="321"/>
      <c r="Y12" s="321"/>
      <c r="Z12" s="321"/>
      <c r="AA12" s="321"/>
      <c r="AB12" s="49">
        <f t="shared" si="0"/>
        <v>488</v>
      </c>
      <c r="AC12" s="3468"/>
    </row>
    <row r="13" spans="1:29" s="46" customFormat="1" ht="54" customHeight="1" thickBot="1" x14ac:dyDescent="0.4">
      <c r="A13" s="4059">
        <v>2</v>
      </c>
      <c r="B13" s="4167" t="s">
        <v>195</v>
      </c>
      <c r="C13" s="4172" t="s">
        <v>194</v>
      </c>
      <c r="D13" s="3977">
        <v>1</v>
      </c>
      <c r="E13" s="291" t="s">
        <v>59</v>
      </c>
      <c r="F13" s="1637"/>
      <c r="G13" s="1637"/>
      <c r="H13" s="43"/>
      <c r="I13" s="44">
        <f>'Батраченко І.Г.'!K30</f>
        <v>106</v>
      </c>
      <c r="J13" s="45">
        <f>'Батраченко І.Г.'!L30</f>
        <v>18</v>
      </c>
      <c r="K13" s="45">
        <f>'Батраченко І.Г.'!M30</f>
        <v>0</v>
      </c>
      <c r="L13" s="45">
        <f>'Батраченко І.Г.'!N30</f>
        <v>35</v>
      </c>
      <c r="M13" s="45">
        <f>'Батраченко І.Г.'!O30</f>
        <v>7</v>
      </c>
      <c r="N13" s="45">
        <f>'Батраченко І.Г.'!P30</f>
        <v>2</v>
      </c>
      <c r="O13" s="45">
        <f>'Батраченко І.Г.'!Q30</f>
        <v>102</v>
      </c>
      <c r="P13" s="45">
        <f>'Батраченко І.Г.'!R30</f>
        <v>0</v>
      </c>
      <c r="Q13" s="45">
        <f>'Батраченко І.Г.'!S30</f>
        <v>21</v>
      </c>
      <c r="R13" s="45">
        <f>'Батраченко І.Г.'!T30</f>
        <v>0</v>
      </c>
      <c r="S13" s="45">
        <f>'Батраченко І.Г.'!U30</f>
        <v>29</v>
      </c>
      <c r="T13" s="45">
        <f>'Батраченко І.Г.'!V30</f>
        <v>0</v>
      </c>
      <c r="U13" s="45">
        <f>'Батраченко І.Г.'!W30</f>
        <v>0</v>
      </c>
      <c r="V13" s="45">
        <f>'Батраченко І.Г.'!X30</f>
        <v>1</v>
      </c>
      <c r="W13" s="734">
        <f>'Батраченко І.Г.'!Y30</f>
        <v>0</v>
      </c>
      <c r="X13" s="49"/>
      <c r="Y13" s="49"/>
      <c r="Z13" s="49"/>
      <c r="AA13" s="49"/>
      <c r="AB13" s="49">
        <f t="shared" si="0"/>
        <v>321</v>
      </c>
      <c r="AC13" s="736"/>
    </row>
    <row r="14" spans="1:29" s="46" customFormat="1" ht="54" customHeight="1" thickBot="1" x14ac:dyDescent="0.4">
      <c r="A14" s="4060"/>
      <c r="B14" s="4149"/>
      <c r="C14" s="4173"/>
      <c r="D14" s="3977">
        <v>1</v>
      </c>
      <c r="E14" s="292" t="s">
        <v>61</v>
      </c>
      <c r="F14" s="1638"/>
      <c r="G14" s="1638"/>
      <c r="H14" s="47"/>
      <c r="I14" s="48">
        <f>'Батраченко І.Г.'!K63</f>
        <v>52</v>
      </c>
      <c r="J14" s="49">
        <f>'Батраченко І.Г.'!L63</f>
        <v>8</v>
      </c>
      <c r="K14" s="49">
        <f>'Батраченко І.Г.'!M63</f>
        <v>0</v>
      </c>
      <c r="L14" s="49">
        <f>'Батраченко І.Г.'!N63</f>
        <v>47</v>
      </c>
      <c r="M14" s="49">
        <f>'Батраченко І.Г.'!O63</f>
        <v>5</v>
      </c>
      <c r="N14" s="49">
        <f>'Батраченко І.Г.'!P63</f>
        <v>8</v>
      </c>
      <c r="O14" s="49">
        <f>'Батраченко І.Г.'!Q63</f>
        <v>6</v>
      </c>
      <c r="P14" s="49">
        <f>'Батраченко І.Г.'!R63</f>
        <v>0</v>
      </c>
      <c r="Q14" s="49">
        <f>'Батраченко І.Г.'!S63</f>
        <v>4</v>
      </c>
      <c r="R14" s="49">
        <f>'Батраченко І.Г.'!T63</f>
        <v>0</v>
      </c>
      <c r="S14" s="49">
        <f>'Батраченко І.Г.'!U63</f>
        <v>51</v>
      </c>
      <c r="T14" s="49">
        <f>'Батраченко І.Г.'!V63</f>
        <v>0</v>
      </c>
      <c r="U14" s="49">
        <f>'Батраченко І.Г.'!W63</f>
        <v>21</v>
      </c>
      <c r="V14" s="49">
        <f>'Батраченко І.Г.'!X63</f>
        <v>0</v>
      </c>
      <c r="W14" s="736">
        <f>'Батраченко І.Г.'!Y63</f>
        <v>0</v>
      </c>
      <c r="X14" s="49"/>
      <c r="Y14" s="49"/>
      <c r="Z14" s="49"/>
      <c r="AA14" s="49"/>
      <c r="AB14" s="49">
        <f t="shared" si="0"/>
        <v>202</v>
      </c>
      <c r="AC14" s="736"/>
    </row>
    <row r="15" spans="1:29" s="46" customFormat="1" ht="54" customHeight="1" thickBot="1" x14ac:dyDescent="0.4">
      <c r="A15" s="4061"/>
      <c r="B15" s="4150"/>
      <c r="C15" s="4174"/>
      <c r="D15" s="3977">
        <v>1</v>
      </c>
      <c r="E15" s="293" t="s">
        <v>43</v>
      </c>
      <c r="F15" s="1639"/>
      <c r="G15" s="1639"/>
      <c r="H15" s="50"/>
      <c r="I15" s="51">
        <f>SUM(I13:I14)</f>
        <v>158</v>
      </c>
      <c r="J15" s="52">
        <f t="shared" ref="J15:W15" si="5">SUM(J13:J14)</f>
        <v>26</v>
      </c>
      <c r="K15" s="52">
        <f t="shared" si="5"/>
        <v>0</v>
      </c>
      <c r="L15" s="52">
        <f t="shared" si="5"/>
        <v>82</v>
      </c>
      <c r="M15" s="52">
        <f t="shared" si="5"/>
        <v>12</v>
      </c>
      <c r="N15" s="52">
        <f t="shared" si="5"/>
        <v>10</v>
      </c>
      <c r="O15" s="52">
        <f t="shared" si="5"/>
        <v>108</v>
      </c>
      <c r="P15" s="52">
        <f t="shared" si="5"/>
        <v>0</v>
      </c>
      <c r="Q15" s="52">
        <f t="shared" si="5"/>
        <v>25</v>
      </c>
      <c r="R15" s="52">
        <f t="shared" si="5"/>
        <v>0</v>
      </c>
      <c r="S15" s="52">
        <f t="shared" si="5"/>
        <v>80</v>
      </c>
      <c r="T15" s="52">
        <f t="shared" si="5"/>
        <v>0</v>
      </c>
      <c r="U15" s="52">
        <f t="shared" si="5"/>
        <v>21</v>
      </c>
      <c r="V15" s="52">
        <f t="shared" si="5"/>
        <v>1</v>
      </c>
      <c r="W15" s="735">
        <f t="shared" si="5"/>
        <v>0</v>
      </c>
      <c r="X15" s="49"/>
      <c r="Y15" s="49"/>
      <c r="Z15" s="49"/>
      <c r="AA15" s="49"/>
      <c r="AB15" s="49">
        <f t="shared" si="0"/>
        <v>523</v>
      </c>
      <c r="AC15" s="736"/>
    </row>
    <row r="16" spans="1:29" s="46" customFormat="1" ht="54" customHeight="1" thickBot="1" x14ac:dyDescent="0.4">
      <c r="A16" s="4059">
        <v>3</v>
      </c>
      <c r="B16" s="4167" t="s">
        <v>132</v>
      </c>
      <c r="C16" s="4172" t="s">
        <v>313</v>
      </c>
      <c r="D16" s="3977">
        <v>1</v>
      </c>
      <c r="E16" s="291" t="s">
        <v>59</v>
      </c>
      <c r="F16" s="1637"/>
      <c r="G16" s="1637"/>
      <c r="H16" s="86"/>
      <c r="I16" s="97">
        <f>'Кононенко АО'!K36</f>
        <v>56</v>
      </c>
      <c r="J16" s="97">
        <f>'Кононенко АО'!L36</f>
        <v>58</v>
      </c>
      <c r="K16" s="97">
        <f>'Кононенко АО'!M36</f>
        <v>0</v>
      </c>
      <c r="L16" s="97">
        <f>'Кононенко АО'!N36</f>
        <v>7</v>
      </c>
      <c r="M16" s="97">
        <f>'Кононенко АО'!O36</f>
        <v>2</v>
      </c>
      <c r="N16" s="97">
        <f>'Кононенко АО'!P36</f>
        <v>6</v>
      </c>
      <c r="O16" s="97">
        <f>'Кононенко АО'!Q36</f>
        <v>79</v>
      </c>
      <c r="P16" s="97">
        <f>'Кононенко АО'!R36</f>
        <v>0</v>
      </c>
      <c r="Q16" s="97">
        <f>'Кононенко АО'!S36</f>
        <v>15</v>
      </c>
      <c r="R16" s="97">
        <f>'Кононенко АО'!T36</f>
        <v>0</v>
      </c>
      <c r="S16" s="97">
        <f>'Кононенко АО'!U36</f>
        <v>46</v>
      </c>
      <c r="T16" s="97">
        <f>'Кононенко АО'!V36</f>
        <v>0</v>
      </c>
      <c r="U16" s="97">
        <f>'Кононенко АО'!W36</f>
        <v>0</v>
      </c>
      <c r="V16" s="97">
        <f>'Кононенко АО'!X36</f>
        <v>0</v>
      </c>
      <c r="W16" s="3462">
        <f>'Кононенко АО'!Y36</f>
        <v>0</v>
      </c>
      <c r="X16" s="49"/>
      <c r="Y16" s="49"/>
      <c r="Z16" s="49"/>
      <c r="AA16" s="49"/>
      <c r="AB16" s="49">
        <f t="shared" si="0"/>
        <v>269</v>
      </c>
      <c r="AC16" s="736"/>
    </row>
    <row r="17" spans="1:29" s="46" customFormat="1" ht="54" customHeight="1" thickBot="1" x14ac:dyDescent="0.4">
      <c r="A17" s="4060"/>
      <c r="B17" s="4149"/>
      <c r="C17" s="4173"/>
      <c r="D17" s="3977">
        <v>1</v>
      </c>
      <c r="E17" s="292" t="s">
        <v>61</v>
      </c>
      <c r="F17" s="1638"/>
      <c r="G17" s="1638"/>
      <c r="H17" s="87"/>
      <c r="I17" s="98">
        <f>'Кононенко АО'!K78</f>
        <v>22</v>
      </c>
      <c r="J17" s="98">
        <f>'Кононенко АО'!L78</f>
        <v>42</v>
      </c>
      <c r="K17" s="98">
        <f>'Кононенко АО'!M78</f>
        <v>0</v>
      </c>
      <c r="L17" s="98">
        <f>'Кононенко АО'!N78</f>
        <v>56</v>
      </c>
      <c r="M17" s="98">
        <f>'Кононенко АО'!O78</f>
        <v>6</v>
      </c>
      <c r="N17" s="98">
        <f>'Кононенко АО'!P78</f>
        <v>6</v>
      </c>
      <c r="O17" s="98">
        <f>'Кононенко АО'!Q78</f>
        <v>37</v>
      </c>
      <c r="P17" s="98">
        <f>'Кононенко АО'!R78</f>
        <v>19</v>
      </c>
      <c r="Q17" s="98">
        <f>'Кононенко АО'!S78</f>
        <v>6</v>
      </c>
      <c r="R17" s="98">
        <f>'Кононенко АО'!T78</f>
        <v>0</v>
      </c>
      <c r="S17" s="98">
        <f>'Кононенко АО'!U78</f>
        <v>35</v>
      </c>
      <c r="T17" s="98">
        <f>'Кононенко АО'!V78</f>
        <v>0</v>
      </c>
      <c r="U17" s="98">
        <f>'Кононенко АО'!W78</f>
        <v>9</v>
      </c>
      <c r="V17" s="98">
        <f>'Кононенко АО'!X78</f>
        <v>0</v>
      </c>
      <c r="W17" s="3463">
        <f>'Кононенко АО'!Y78</f>
        <v>0</v>
      </c>
      <c r="X17" s="49"/>
      <c r="Y17" s="49"/>
      <c r="Z17" s="49"/>
      <c r="AA17" s="49"/>
      <c r="AB17" s="49">
        <f t="shared" si="0"/>
        <v>238</v>
      </c>
      <c r="AC17" s="736"/>
    </row>
    <row r="18" spans="1:29" s="46" customFormat="1" ht="54" customHeight="1" thickBot="1" x14ac:dyDescent="0.4">
      <c r="A18" s="4061"/>
      <c r="B18" s="4149"/>
      <c r="C18" s="4173"/>
      <c r="D18" s="3977">
        <v>1</v>
      </c>
      <c r="E18" s="1289" t="s">
        <v>43</v>
      </c>
      <c r="F18" s="1641"/>
      <c r="G18" s="1641"/>
      <c r="H18" s="861"/>
      <c r="I18" s="325">
        <f>SUM(I16:I17)</f>
        <v>78</v>
      </c>
      <c r="J18" s="134">
        <f t="shared" ref="J18:W18" si="6">SUM(J16:J17)</f>
        <v>100</v>
      </c>
      <c r="K18" s="134">
        <f t="shared" si="6"/>
        <v>0</v>
      </c>
      <c r="L18" s="134">
        <f t="shared" si="6"/>
        <v>63</v>
      </c>
      <c r="M18" s="134">
        <f t="shared" si="6"/>
        <v>8</v>
      </c>
      <c r="N18" s="134">
        <f t="shared" si="6"/>
        <v>12</v>
      </c>
      <c r="O18" s="134">
        <f t="shared" si="6"/>
        <v>116</v>
      </c>
      <c r="P18" s="134">
        <f t="shared" si="6"/>
        <v>19</v>
      </c>
      <c r="Q18" s="134">
        <f t="shared" si="6"/>
        <v>21</v>
      </c>
      <c r="R18" s="134">
        <f t="shared" si="6"/>
        <v>0</v>
      </c>
      <c r="S18" s="134">
        <f t="shared" si="6"/>
        <v>81</v>
      </c>
      <c r="T18" s="134">
        <f t="shared" si="6"/>
        <v>0</v>
      </c>
      <c r="U18" s="134">
        <f t="shared" si="6"/>
        <v>9</v>
      </c>
      <c r="V18" s="134">
        <f t="shared" si="6"/>
        <v>0</v>
      </c>
      <c r="W18" s="663">
        <f t="shared" si="6"/>
        <v>0</v>
      </c>
      <c r="X18" s="49"/>
      <c r="Y18" s="49"/>
      <c r="Z18" s="49"/>
      <c r="AA18" s="49"/>
      <c r="AB18" s="49">
        <f t="shared" si="0"/>
        <v>507</v>
      </c>
      <c r="AC18" s="736"/>
    </row>
    <row r="19" spans="1:29" s="46" customFormat="1" ht="54" customHeight="1" thickBot="1" x14ac:dyDescent="0.4">
      <c r="A19" s="4059">
        <v>4</v>
      </c>
      <c r="B19" s="4158" t="s">
        <v>320</v>
      </c>
      <c r="C19" s="4172" t="s">
        <v>313</v>
      </c>
      <c r="D19" s="3976">
        <v>1</v>
      </c>
      <c r="E19" s="866" t="s">
        <v>59</v>
      </c>
      <c r="F19" s="867"/>
      <c r="G19" s="867"/>
      <c r="H19" s="3230"/>
      <c r="I19" s="914">
        <f>'Корнієнко В.В.'!K35</f>
        <v>180</v>
      </c>
      <c r="J19" s="1084">
        <f>'Корнієнко В.В.'!L35</f>
        <v>0</v>
      </c>
      <c r="K19" s="1084">
        <f>'Корнієнко В.В.'!M35</f>
        <v>0</v>
      </c>
      <c r="L19" s="1084">
        <f>'Корнієнко В.В.'!N35</f>
        <v>91</v>
      </c>
      <c r="M19" s="1084">
        <f>'Корнієнко В.В.'!O35</f>
        <v>16</v>
      </c>
      <c r="N19" s="1084">
        <f>'Корнієнко В.В.'!P35</f>
        <v>8</v>
      </c>
      <c r="O19" s="1084">
        <f>'Корнієнко В.В.'!Q35</f>
        <v>52</v>
      </c>
      <c r="P19" s="1084">
        <f>'Корнієнко В.В.'!R35</f>
        <v>0</v>
      </c>
      <c r="Q19" s="1084">
        <f>'Корнієнко В.В.'!S35</f>
        <v>15</v>
      </c>
      <c r="R19" s="1084">
        <f>'Корнієнко В.В.'!T35</f>
        <v>0</v>
      </c>
      <c r="S19" s="1084">
        <f>'Корнієнко В.В.'!U35</f>
        <v>40</v>
      </c>
      <c r="T19" s="1084">
        <f>'Корнієнко В.В.'!V35</f>
        <v>0</v>
      </c>
      <c r="U19" s="1084">
        <f>'Корнієнко В.В.'!W35</f>
        <v>0</v>
      </c>
      <c r="V19" s="1084">
        <f>'Корнієнко В.В.'!X35</f>
        <v>0</v>
      </c>
      <c r="W19" s="3464">
        <f>'Корнієнко В.В.'!Y35</f>
        <v>0</v>
      </c>
      <c r="X19" s="1083"/>
      <c r="Y19" s="1083"/>
      <c r="Z19" s="1083"/>
      <c r="AA19" s="1083"/>
      <c r="AB19" s="49">
        <f t="shared" si="0"/>
        <v>402</v>
      </c>
      <c r="AC19" s="736"/>
    </row>
    <row r="20" spans="1:29" s="46" customFormat="1" ht="54" customHeight="1" thickBot="1" x14ac:dyDescent="0.4">
      <c r="A20" s="4060"/>
      <c r="B20" s="4159"/>
      <c r="C20" s="4173"/>
      <c r="D20" s="3976">
        <v>1</v>
      </c>
      <c r="E20" s="869" t="s">
        <v>61</v>
      </c>
      <c r="F20" s="870"/>
      <c r="G20" s="870"/>
      <c r="H20" s="888"/>
      <c r="I20" s="889">
        <f>'Корнієнко В.В.'!K67</f>
        <v>84</v>
      </c>
      <c r="J20" s="1083">
        <f>'Корнієнко В.В.'!L67</f>
        <v>4</v>
      </c>
      <c r="K20" s="1083">
        <f>'Корнієнко В.В.'!M67</f>
        <v>0</v>
      </c>
      <c r="L20" s="1083">
        <f>'Корнієнко В.В.'!N67</f>
        <v>33</v>
      </c>
      <c r="M20" s="1083">
        <f>'Корнієнко В.В.'!O67</f>
        <v>9</v>
      </c>
      <c r="N20" s="1083">
        <f>'Корнієнко В.В.'!P67</f>
        <v>10</v>
      </c>
      <c r="O20" s="1083">
        <f>'Корнієнко В.В.'!Q67</f>
        <v>9</v>
      </c>
      <c r="P20" s="1083">
        <f>'Корнієнко В.В.'!R67</f>
        <v>7</v>
      </c>
      <c r="Q20" s="1083">
        <f>'Корнієнко В.В.'!S67</f>
        <v>6</v>
      </c>
      <c r="R20" s="1083">
        <f>'Корнієнко В.В.'!T67</f>
        <v>0</v>
      </c>
      <c r="S20" s="1083">
        <f>'Корнієнко В.В.'!U67</f>
        <v>17</v>
      </c>
      <c r="T20" s="1083">
        <f>'Корнієнко В.В.'!V67</f>
        <v>0</v>
      </c>
      <c r="U20" s="1083">
        <f>'Корнієнко В.В.'!W67</f>
        <v>15</v>
      </c>
      <c r="V20" s="1083">
        <f>'Корнієнко В.В.'!X67</f>
        <v>0</v>
      </c>
      <c r="W20" s="3465">
        <f>'Корнієнко В.В.'!Y67</f>
        <v>0</v>
      </c>
      <c r="X20" s="1083"/>
      <c r="Y20" s="1083"/>
      <c r="Z20" s="1083"/>
      <c r="AA20" s="1083"/>
      <c r="AB20" s="49">
        <f t="shared" si="0"/>
        <v>194</v>
      </c>
      <c r="AC20" s="736"/>
    </row>
    <row r="21" spans="1:29" s="46" customFormat="1" ht="54" customHeight="1" thickBot="1" x14ac:dyDescent="0.4">
      <c r="A21" s="4061"/>
      <c r="B21" s="4160"/>
      <c r="C21" s="4173"/>
      <c r="D21" s="3976">
        <v>1</v>
      </c>
      <c r="E21" s="873" t="s">
        <v>43</v>
      </c>
      <c r="F21" s="874"/>
      <c r="G21" s="874"/>
      <c r="H21" s="3231"/>
      <c r="I21" s="1564">
        <f>SUM(I19:I20)</f>
        <v>264</v>
      </c>
      <c r="J21" s="1565">
        <f t="shared" ref="J21:W21" si="7">SUM(J19:J20)</f>
        <v>4</v>
      </c>
      <c r="K21" s="1565">
        <f t="shared" si="7"/>
        <v>0</v>
      </c>
      <c r="L21" s="1565">
        <f t="shared" si="7"/>
        <v>124</v>
      </c>
      <c r="M21" s="1565">
        <f t="shared" si="7"/>
        <v>25</v>
      </c>
      <c r="N21" s="1565">
        <f t="shared" si="7"/>
        <v>18</v>
      </c>
      <c r="O21" s="1565">
        <f t="shared" si="7"/>
        <v>61</v>
      </c>
      <c r="P21" s="1565">
        <f t="shared" si="7"/>
        <v>7</v>
      </c>
      <c r="Q21" s="1565">
        <f t="shared" si="7"/>
        <v>21</v>
      </c>
      <c r="R21" s="1565">
        <f t="shared" si="7"/>
        <v>0</v>
      </c>
      <c r="S21" s="1565">
        <f t="shared" si="7"/>
        <v>57</v>
      </c>
      <c r="T21" s="1565">
        <f t="shared" si="7"/>
        <v>0</v>
      </c>
      <c r="U21" s="1565">
        <f t="shared" si="7"/>
        <v>15</v>
      </c>
      <c r="V21" s="1565">
        <f t="shared" si="7"/>
        <v>0</v>
      </c>
      <c r="W21" s="3466">
        <f t="shared" si="7"/>
        <v>0</v>
      </c>
      <c r="X21" s="1083"/>
      <c r="Y21" s="1083"/>
      <c r="Z21" s="1083"/>
      <c r="AA21" s="1083"/>
      <c r="AB21" s="49">
        <f t="shared" si="0"/>
        <v>596</v>
      </c>
      <c r="AC21" s="736"/>
    </row>
    <row r="22" spans="1:29" s="55" customFormat="1" ht="54" customHeight="1" x14ac:dyDescent="0.35">
      <c r="A22" s="4079"/>
      <c r="B22" s="4068" t="s">
        <v>186</v>
      </c>
      <c r="C22" s="4070"/>
      <c r="D22" s="4165">
        <v>3</v>
      </c>
      <c r="E22" s="85" t="s">
        <v>59</v>
      </c>
      <c r="F22" s="1648"/>
      <c r="G22" s="1648"/>
      <c r="H22" s="54"/>
      <c r="I22" s="185">
        <f>I13+I16+I19</f>
        <v>342</v>
      </c>
      <c r="J22" s="326">
        <f t="shared" ref="J22:W22" si="8">J13+J16+J19</f>
        <v>76</v>
      </c>
      <c r="K22" s="326">
        <f t="shared" si="8"/>
        <v>0</v>
      </c>
      <c r="L22" s="326">
        <f t="shared" si="8"/>
        <v>133</v>
      </c>
      <c r="M22" s="326">
        <f t="shared" si="8"/>
        <v>25</v>
      </c>
      <c r="N22" s="326">
        <f t="shared" si="8"/>
        <v>16</v>
      </c>
      <c r="O22" s="326">
        <f t="shared" si="8"/>
        <v>233</v>
      </c>
      <c r="P22" s="326">
        <f t="shared" si="8"/>
        <v>0</v>
      </c>
      <c r="Q22" s="326">
        <f t="shared" si="8"/>
        <v>51</v>
      </c>
      <c r="R22" s="326">
        <f t="shared" si="8"/>
        <v>0</v>
      </c>
      <c r="S22" s="326">
        <f t="shared" si="8"/>
        <v>115</v>
      </c>
      <c r="T22" s="326">
        <f t="shared" si="8"/>
        <v>0</v>
      </c>
      <c r="U22" s="326">
        <f t="shared" si="8"/>
        <v>0</v>
      </c>
      <c r="V22" s="326">
        <f t="shared" si="8"/>
        <v>1</v>
      </c>
      <c r="W22" s="3467">
        <f t="shared" si="8"/>
        <v>0</v>
      </c>
      <c r="X22" s="321"/>
      <c r="Y22" s="321"/>
      <c r="Z22" s="321"/>
      <c r="AA22" s="321"/>
      <c r="AB22" s="49">
        <f t="shared" si="0"/>
        <v>992</v>
      </c>
      <c r="AC22" s="3468"/>
    </row>
    <row r="23" spans="1:29" s="55" customFormat="1" ht="54" customHeight="1" x14ac:dyDescent="0.35">
      <c r="A23" s="4080"/>
      <c r="B23" s="4071"/>
      <c r="C23" s="4073"/>
      <c r="D23" s="4166"/>
      <c r="E23" s="84" t="s">
        <v>61</v>
      </c>
      <c r="F23" s="1649"/>
      <c r="G23" s="1649"/>
      <c r="H23" s="57"/>
      <c r="I23" s="422">
        <f>I14+I17+I20</f>
        <v>158</v>
      </c>
      <c r="J23" s="321">
        <f t="shared" ref="J23:W23" si="9">J14+J17+J20</f>
        <v>54</v>
      </c>
      <c r="K23" s="321">
        <f t="shared" si="9"/>
        <v>0</v>
      </c>
      <c r="L23" s="321">
        <f t="shared" si="9"/>
        <v>136</v>
      </c>
      <c r="M23" s="321">
        <f t="shared" si="9"/>
        <v>20</v>
      </c>
      <c r="N23" s="321">
        <f t="shared" si="9"/>
        <v>24</v>
      </c>
      <c r="O23" s="321">
        <f t="shared" si="9"/>
        <v>52</v>
      </c>
      <c r="P23" s="321">
        <f t="shared" si="9"/>
        <v>26</v>
      </c>
      <c r="Q23" s="321">
        <f t="shared" si="9"/>
        <v>16</v>
      </c>
      <c r="R23" s="321">
        <f t="shared" si="9"/>
        <v>0</v>
      </c>
      <c r="S23" s="321">
        <f t="shared" si="9"/>
        <v>103</v>
      </c>
      <c r="T23" s="321">
        <f t="shared" si="9"/>
        <v>0</v>
      </c>
      <c r="U23" s="321">
        <f t="shared" si="9"/>
        <v>45</v>
      </c>
      <c r="V23" s="321">
        <f t="shared" si="9"/>
        <v>0</v>
      </c>
      <c r="W23" s="3468">
        <f t="shared" si="9"/>
        <v>0</v>
      </c>
      <c r="X23" s="321"/>
      <c r="Y23" s="321"/>
      <c r="Z23" s="321"/>
      <c r="AA23" s="321"/>
      <c r="AB23" s="49">
        <f t="shared" ref="AB23:AB80" si="10">SUM(H23:V23)</f>
        <v>634</v>
      </c>
      <c r="AC23" s="3468"/>
    </row>
    <row r="24" spans="1:29" s="55" customFormat="1" ht="54" customHeight="1" thickBot="1" x14ac:dyDescent="0.4">
      <c r="A24" s="4080"/>
      <c r="B24" s="4071"/>
      <c r="C24" s="4073"/>
      <c r="D24" s="4166"/>
      <c r="E24" s="268" t="s">
        <v>43</v>
      </c>
      <c r="F24" s="894"/>
      <c r="G24" s="894"/>
      <c r="H24" s="327"/>
      <c r="I24" s="59">
        <f>I22+I23</f>
        <v>500</v>
      </c>
      <c r="J24" s="290">
        <f t="shared" ref="J24:W24" si="11">J22+J23</f>
        <v>130</v>
      </c>
      <c r="K24" s="290">
        <f t="shared" si="11"/>
        <v>0</v>
      </c>
      <c r="L24" s="290">
        <f t="shared" si="11"/>
        <v>269</v>
      </c>
      <c r="M24" s="290">
        <f t="shared" si="11"/>
        <v>45</v>
      </c>
      <c r="N24" s="290">
        <f t="shared" si="11"/>
        <v>40</v>
      </c>
      <c r="O24" s="290">
        <f t="shared" si="11"/>
        <v>285</v>
      </c>
      <c r="P24" s="290">
        <f t="shared" si="11"/>
        <v>26</v>
      </c>
      <c r="Q24" s="290">
        <f t="shared" si="11"/>
        <v>67</v>
      </c>
      <c r="R24" s="290">
        <f t="shared" si="11"/>
        <v>0</v>
      </c>
      <c r="S24" s="290">
        <f t="shared" si="11"/>
        <v>218</v>
      </c>
      <c r="T24" s="290">
        <f t="shared" si="11"/>
        <v>0</v>
      </c>
      <c r="U24" s="290">
        <f t="shared" si="11"/>
        <v>45</v>
      </c>
      <c r="V24" s="290">
        <f t="shared" si="11"/>
        <v>1</v>
      </c>
      <c r="W24" s="737">
        <f t="shared" si="11"/>
        <v>0</v>
      </c>
      <c r="X24" s="321"/>
      <c r="Y24" s="321"/>
      <c r="Z24" s="321"/>
      <c r="AA24" s="321"/>
      <c r="AB24" s="49">
        <f t="shared" si="10"/>
        <v>1626</v>
      </c>
      <c r="AC24" s="3468"/>
    </row>
    <row r="25" spans="1:29" s="55" customFormat="1" ht="54" customHeight="1" x14ac:dyDescent="0.35">
      <c r="A25" s="4144">
        <v>5</v>
      </c>
      <c r="B25" s="4081" t="s">
        <v>193</v>
      </c>
      <c r="C25" s="4179" t="s">
        <v>471</v>
      </c>
      <c r="D25" s="3666" t="s">
        <v>465</v>
      </c>
      <c r="E25" s="291" t="s">
        <v>59</v>
      </c>
      <c r="F25" s="1648"/>
      <c r="G25" s="1648"/>
      <c r="H25" s="54"/>
      <c r="I25" s="725">
        <f>'Гальцева ТО 025'!K35</f>
        <v>14</v>
      </c>
      <c r="J25" s="720">
        <f>'Гальцева ТО 025'!L35</f>
        <v>0</v>
      </c>
      <c r="K25" s="720">
        <f>'Гальцева ТО 025'!M35</f>
        <v>0</v>
      </c>
      <c r="L25" s="720">
        <f>'Гальцева ТО 025'!N35</f>
        <v>27</v>
      </c>
      <c r="M25" s="720">
        <f>'Гальцева ТО 025'!O35</f>
        <v>2</v>
      </c>
      <c r="N25" s="720">
        <f>'Гальцева ТО 025'!P35</f>
        <v>0</v>
      </c>
      <c r="O25" s="720">
        <f>'Гальцева ТО 025'!Q35</f>
        <v>11</v>
      </c>
      <c r="P25" s="720">
        <f>'Гальцева ТО 025'!R35</f>
        <v>0</v>
      </c>
      <c r="Q25" s="720">
        <f>'Гальцева ТО 025'!S35</f>
        <v>3</v>
      </c>
      <c r="R25" s="720">
        <f>'Гальцева ТО 025'!T35</f>
        <v>0</v>
      </c>
      <c r="S25" s="720">
        <f>'Гальцева ТО 025'!U35</f>
        <v>18</v>
      </c>
      <c r="T25" s="720">
        <f>'Гальцева ТО 025'!V35</f>
        <v>0</v>
      </c>
      <c r="U25" s="720">
        <f>'Гальцева ТО 025'!W35</f>
        <v>0</v>
      </c>
      <c r="V25" s="720">
        <f>'Гальцева ТО 025'!X35</f>
        <v>0</v>
      </c>
      <c r="W25" s="3461">
        <f>'Гальцева ТО 025'!Y35</f>
        <v>0</v>
      </c>
      <c r="X25" s="49"/>
      <c r="Y25" s="49"/>
      <c r="Z25" s="49"/>
      <c r="AA25" s="49"/>
      <c r="AB25" s="49">
        <f t="shared" si="10"/>
        <v>75</v>
      </c>
      <c r="AC25" s="736"/>
    </row>
    <row r="26" spans="1:29" s="55" customFormat="1" ht="54" customHeight="1" x14ac:dyDescent="0.35">
      <c r="A26" s="4090"/>
      <c r="B26" s="4082"/>
      <c r="C26" s="4180"/>
      <c r="D26" s="3666" t="s">
        <v>464</v>
      </c>
      <c r="E26" s="292" t="s">
        <v>61</v>
      </c>
      <c r="F26" s="1649"/>
      <c r="G26" s="1649"/>
      <c r="H26" s="57"/>
      <c r="I26" s="48">
        <f>'Гальцева ТО 025'!K63</f>
        <v>32</v>
      </c>
      <c r="J26" s="49">
        <f>'Гальцева ТО 025'!L63</f>
        <v>16</v>
      </c>
      <c r="K26" s="49">
        <f>'Гальцева ТО 025'!M63</f>
        <v>0</v>
      </c>
      <c r="L26" s="49">
        <f>'Гальцева ТО 025'!N63</f>
        <v>27</v>
      </c>
      <c r="M26" s="49">
        <f>'Гальцева ТО 025'!O63</f>
        <v>2</v>
      </c>
      <c r="N26" s="49">
        <f>'Гальцева ТО 025'!P63</f>
        <v>0</v>
      </c>
      <c r="O26" s="49">
        <f>'Гальцева ТО 025'!Q63</f>
        <v>15</v>
      </c>
      <c r="P26" s="49">
        <f>'Гальцева ТО 025'!R63</f>
        <v>7</v>
      </c>
      <c r="Q26" s="49">
        <f>'Гальцева ТО 025'!S63</f>
        <v>0</v>
      </c>
      <c r="R26" s="49">
        <f>'Гальцева ТО 025'!T63</f>
        <v>0</v>
      </c>
      <c r="S26" s="49">
        <f>'Гальцева ТО 025'!U63</f>
        <v>20</v>
      </c>
      <c r="T26" s="49">
        <f>'Гальцева ТО 025'!V63</f>
        <v>0</v>
      </c>
      <c r="U26" s="49">
        <f>'Гальцева ТО 025'!W63</f>
        <v>30</v>
      </c>
      <c r="V26" s="49">
        <f>'Гальцева ТО 025'!X63</f>
        <v>0</v>
      </c>
      <c r="W26" s="736">
        <f>'Гальцева ТО 025'!Y63</f>
        <v>0</v>
      </c>
      <c r="X26" s="49"/>
      <c r="Y26" s="49"/>
      <c r="Z26" s="49"/>
      <c r="AA26" s="49"/>
      <c r="AB26" s="49">
        <f t="shared" si="10"/>
        <v>149</v>
      </c>
      <c r="AC26" s="736" t="s">
        <v>452</v>
      </c>
    </row>
    <row r="27" spans="1:29" s="55" customFormat="1" ht="54" customHeight="1" thickBot="1" x14ac:dyDescent="0.4">
      <c r="A27" s="4091"/>
      <c r="B27" s="4083"/>
      <c r="C27" s="4181"/>
      <c r="D27" s="3985" t="s">
        <v>466</v>
      </c>
      <c r="E27" s="268" t="s">
        <v>43</v>
      </c>
      <c r="F27" s="894"/>
      <c r="G27" s="894"/>
      <c r="H27" s="327"/>
      <c r="I27" s="51">
        <f>SUM(I25:I26)</f>
        <v>46</v>
      </c>
      <c r="J27" s="52">
        <f t="shared" ref="J27:W27" si="12">SUM(J25:J26)</f>
        <v>16</v>
      </c>
      <c r="K27" s="52">
        <f t="shared" si="12"/>
        <v>0</v>
      </c>
      <c r="L27" s="52">
        <f t="shared" si="12"/>
        <v>54</v>
      </c>
      <c r="M27" s="52">
        <f t="shared" si="12"/>
        <v>4</v>
      </c>
      <c r="N27" s="52">
        <f t="shared" si="12"/>
        <v>0</v>
      </c>
      <c r="O27" s="52">
        <f t="shared" si="12"/>
        <v>26</v>
      </c>
      <c r="P27" s="52">
        <f t="shared" si="12"/>
        <v>7</v>
      </c>
      <c r="Q27" s="52">
        <f t="shared" si="12"/>
        <v>3</v>
      </c>
      <c r="R27" s="52">
        <f t="shared" si="12"/>
        <v>0</v>
      </c>
      <c r="S27" s="52">
        <f t="shared" si="12"/>
        <v>38</v>
      </c>
      <c r="T27" s="52">
        <f t="shared" si="12"/>
        <v>0</v>
      </c>
      <c r="U27" s="52">
        <f t="shared" si="12"/>
        <v>30</v>
      </c>
      <c r="V27" s="52">
        <f t="shared" si="12"/>
        <v>0</v>
      </c>
      <c r="W27" s="735">
        <f t="shared" si="12"/>
        <v>0</v>
      </c>
      <c r="X27" s="49"/>
      <c r="Y27" s="49"/>
      <c r="Z27" s="49"/>
      <c r="AA27" s="49"/>
      <c r="AB27" s="49">
        <f t="shared" si="10"/>
        <v>224</v>
      </c>
      <c r="AC27" s="736"/>
    </row>
    <row r="28" spans="1:29" s="55" customFormat="1" ht="54" customHeight="1" x14ac:dyDescent="0.35">
      <c r="A28" s="4059">
        <v>6</v>
      </c>
      <c r="B28" s="4167" t="s">
        <v>195</v>
      </c>
      <c r="C28" s="4226" t="s">
        <v>468</v>
      </c>
      <c r="D28" s="3666" t="s">
        <v>470</v>
      </c>
      <c r="E28" s="291" t="s">
        <v>59</v>
      </c>
      <c r="F28" s="1648"/>
      <c r="G28" s="1648"/>
      <c r="H28" s="673"/>
      <c r="I28" s="97">
        <f>'Батраченко ІГ 025'!K30</f>
        <v>28</v>
      </c>
      <c r="J28" s="97">
        <f>'Батраченко ІГ 025'!L30</f>
        <v>28</v>
      </c>
      <c r="K28" s="97">
        <f>'Батраченко ІГ 025'!M30</f>
        <v>0</v>
      </c>
      <c r="L28" s="97">
        <f>'Батраченко ІГ 025'!N30</f>
        <v>7</v>
      </c>
      <c r="M28" s="97">
        <f>'Батраченко ІГ 025'!O30</f>
        <v>2</v>
      </c>
      <c r="N28" s="97">
        <f>'Батраченко ІГ 025'!P30</f>
        <v>0</v>
      </c>
      <c r="O28" s="97">
        <f>'Батраченко ІГ 025'!Q30</f>
        <v>0</v>
      </c>
      <c r="P28" s="97">
        <f>'Батраченко ІГ 025'!R30</f>
        <v>0</v>
      </c>
      <c r="Q28" s="97">
        <f>'Батраченко ІГ 025'!S30</f>
        <v>0</v>
      </c>
      <c r="R28" s="97">
        <f>'Батраченко ІГ 025'!T30</f>
        <v>0</v>
      </c>
      <c r="S28" s="97">
        <f>'Батраченко ІГ 025'!U30</f>
        <v>5</v>
      </c>
      <c r="T28" s="97">
        <f>'Батраченко ІГ 025'!V30</f>
        <v>0</v>
      </c>
      <c r="U28" s="97">
        <f>'Батраченко ІГ 025'!W30</f>
        <v>0</v>
      </c>
      <c r="V28" s="97">
        <f>'Батраченко ІГ 025'!X30</f>
        <v>0</v>
      </c>
      <c r="W28" s="3462">
        <f>'Батраченко ІГ 025'!Y30</f>
        <v>0</v>
      </c>
      <c r="X28" s="49"/>
      <c r="Y28" s="49"/>
      <c r="Z28" s="49"/>
      <c r="AA28" s="49"/>
      <c r="AB28" s="49">
        <f t="shared" si="10"/>
        <v>70</v>
      </c>
      <c r="AC28" s="736"/>
    </row>
    <row r="29" spans="1:29" s="55" customFormat="1" ht="54" customHeight="1" x14ac:dyDescent="0.35">
      <c r="A29" s="4060"/>
      <c r="B29" s="4149"/>
      <c r="C29" s="4227"/>
      <c r="D29" s="3666" t="s">
        <v>464</v>
      </c>
      <c r="E29" s="292" t="s">
        <v>61</v>
      </c>
      <c r="F29" s="1649"/>
      <c r="G29" s="1649"/>
      <c r="H29" s="674"/>
      <c r="I29" s="98">
        <f>'Батраченко ІГ 025'!K63</f>
        <v>52</v>
      </c>
      <c r="J29" s="98">
        <f>'Батраченко ІГ 025'!L63</f>
        <v>18</v>
      </c>
      <c r="K29" s="98">
        <f>'Батраченко ІГ 025'!M63</f>
        <v>0</v>
      </c>
      <c r="L29" s="98">
        <f>'Батраченко ІГ 025'!N63</f>
        <v>26</v>
      </c>
      <c r="M29" s="98">
        <f>'Батраченко ІГ 025'!O63</f>
        <v>2</v>
      </c>
      <c r="N29" s="98">
        <f>'Батраченко ІГ 025'!P63</f>
        <v>0</v>
      </c>
      <c r="O29" s="98">
        <f>'Батраченко ІГ 025'!Q63</f>
        <v>6</v>
      </c>
      <c r="P29" s="98">
        <f>'Батраченко ІГ 025'!R63</f>
        <v>0</v>
      </c>
      <c r="Q29" s="98">
        <f>'Батраченко ІГ 025'!S63</f>
        <v>4</v>
      </c>
      <c r="R29" s="98">
        <f>'Батраченко ІГ 025'!T63</f>
        <v>0</v>
      </c>
      <c r="S29" s="98">
        <f>'Батраченко ІГ 025'!U63</f>
        <v>5</v>
      </c>
      <c r="T29" s="98">
        <f>'Батраченко ІГ 025'!V63</f>
        <v>0</v>
      </c>
      <c r="U29" s="98">
        <f>'Батраченко ІГ 025'!W63</f>
        <v>33</v>
      </c>
      <c r="V29" s="98">
        <f>'Батраченко ІГ 025'!X63</f>
        <v>0</v>
      </c>
      <c r="W29" s="3463">
        <f>'Батраченко ІГ 025'!Y63</f>
        <v>0</v>
      </c>
      <c r="X29" s="49"/>
      <c r="Y29" s="49"/>
      <c r="Z29" s="49"/>
      <c r="AA29" s="49"/>
      <c r="AB29" s="49">
        <f t="shared" si="10"/>
        <v>146</v>
      </c>
      <c r="AC29" s="736" t="s">
        <v>452</v>
      </c>
    </row>
    <row r="30" spans="1:29" s="55" customFormat="1" ht="54" customHeight="1" thickBot="1" x14ac:dyDescent="0.4">
      <c r="A30" s="4061"/>
      <c r="B30" s="4150"/>
      <c r="C30" s="4168"/>
      <c r="D30" s="3986" t="s">
        <v>466</v>
      </c>
      <c r="E30" s="88" t="s">
        <v>43</v>
      </c>
      <c r="F30" s="1650"/>
      <c r="G30" s="1650"/>
      <c r="H30" s="675"/>
      <c r="I30" s="325">
        <f>SUM(I28:I29)</f>
        <v>80</v>
      </c>
      <c r="J30" s="134">
        <f t="shared" ref="J30:W30" si="13">SUM(J28:J29)</f>
        <v>46</v>
      </c>
      <c r="K30" s="134">
        <f t="shared" si="13"/>
        <v>0</v>
      </c>
      <c r="L30" s="134">
        <f t="shared" si="13"/>
        <v>33</v>
      </c>
      <c r="M30" s="134">
        <f t="shared" si="13"/>
        <v>4</v>
      </c>
      <c r="N30" s="134">
        <f t="shared" si="13"/>
        <v>0</v>
      </c>
      <c r="O30" s="134">
        <f t="shared" si="13"/>
        <v>6</v>
      </c>
      <c r="P30" s="134">
        <f t="shared" si="13"/>
        <v>0</v>
      </c>
      <c r="Q30" s="134">
        <f t="shared" si="13"/>
        <v>4</v>
      </c>
      <c r="R30" s="134">
        <f t="shared" si="13"/>
        <v>0</v>
      </c>
      <c r="S30" s="134">
        <f t="shared" si="13"/>
        <v>10</v>
      </c>
      <c r="T30" s="134">
        <f t="shared" si="13"/>
        <v>0</v>
      </c>
      <c r="U30" s="134">
        <f t="shared" si="13"/>
        <v>33</v>
      </c>
      <c r="V30" s="134">
        <f t="shared" si="13"/>
        <v>0</v>
      </c>
      <c r="W30" s="663">
        <f t="shared" si="13"/>
        <v>0</v>
      </c>
      <c r="X30" s="49"/>
      <c r="Y30" s="49"/>
      <c r="Z30" s="49"/>
      <c r="AA30" s="49"/>
      <c r="AB30" s="49">
        <f t="shared" si="10"/>
        <v>216</v>
      </c>
      <c r="AC30" s="736"/>
    </row>
    <row r="31" spans="1:29" s="55" customFormat="1" ht="54" customHeight="1" x14ac:dyDescent="0.35">
      <c r="A31" s="4060">
        <v>7</v>
      </c>
      <c r="B31" s="4149" t="s">
        <v>132</v>
      </c>
      <c r="C31" s="4151" t="s">
        <v>468</v>
      </c>
      <c r="D31" s="3987" t="s">
        <v>469</v>
      </c>
      <c r="E31" s="3260" t="s">
        <v>59</v>
      </c>
      <c r="F31" s="877"/>
      <c r="G31" s="877"/>
      <c r="H31" s="895"/>
      <c r="I31" s="44">
        <f>'Кононенко АО 05'!K34</f>
        <v>76</v>
      </c>
      <c r="J31" s="45">
        <f>'Кононенко АО 05'!L34</f>
        <v>16</v>
      </c>
      <c r="K31" s="45">
        <f>'Кононенко АО 05'!M34</f>
        <v>0</v>
      </c>
      <c r="L31" s="45">
        <f>'Кононенко АО 05'!N34</f>
        <v>2</v>
      </c>
      <c r="M31" s="45">
        <f>'Кононенко АО 05'!O34</f>
        <v>1</v>
      </c>
      <c r="N31" s="45">
        <f>'Кононенко АО 05'!P34</f>
        <v>0</v>
      </c>
      <c r="O31" s="45">
        <f>'Кононенко АО 05'!Q34</f>
        <v>41</v>
      </c>
      <c r="P31" s="45">
        <f>'Кононенко АО 05'!R34</f>
        <v>0</v>
      </c>
      <c r="Q31" s="45">
        <f>'Кононенко АО 05'!S34</f>
        <v>9</v>
      </c>
      <c r="R31" s="45">
        <f>'Кононенко АО 05'!T34</f>
        <v>0</v>
      </c>
      <c r="S31" s="45">
        <f>'Кононенко АО 05'!U34</f>
        <v>6</v>
      </c>
      <c r="T31" s="45">
        <f>'Кононенко АО 05'!V34</f>
        <v>0</v>
      </c>
      <c r="U31" s="45">
        <f>'Кононенко АО 05'!W34</f>
        <v>0</v>
      </c>
      <c r="V31" s="45">
        <f>'Кононенко АО 05'!X34</f>
        <v>0</v>
      </c>
      <c r="W31" s="734">
        <f>'Кононенко АО 05'!Y34</f>
        <v>0</v>
      </c>
      <c r="X31" s="49"/>
      <c r="Y31" s="49"/>
      <c r="Z31" s="49"/>
      <c r="AA31" s="49"/>
      <c r="AB31" s="49">
        <f t="shared" si="10"/>
        <v>151</v>
      </c>
      <c r="AC31" s="736"/>
    </row>
    <row r="32" spans="1:29" s="55" customFormat="1" ht="54" customHeight="1" x14ac:dyDescent="0.35">
      <c r="A32" s="4060"/>
      <c r="B32" s="4149"/>
      <c r="C32" s="4152"/>
      <c r="D32" s="3987" t="s">
        <v>469</v>
      </c>
      <c r="E32" s="292" t="s">
        <v>61</v>
      </c>
      <c r="F32" s="1649"/>
      <c r="G32" s="1649"/>
      <c r="H32" s="57"/>
      <c r="I32" s="48">
        <f>'Кононенко АО 05'!K75</f>
        <v>48</v>
      </c>
      <c r="J32" s="49">
        <f>'Кононенко АО 05'!L75</f>
        <v>0</v>
      </c>
      <c r="K32" s="49">
        <f>'Кононенко АО 05'!M75</f>
        <v>0</v>
      </c>
      <c r="L32" s="49">
        <f>'Кононенко АО 05'!N75</f>
        <v>27</v>
      </c>
      <c r="M32" s="49">
        <f>'Кононенко АО 05'!O75</f>
        <v>4</v>
      </c>
      <c r="N32" s="49">
        <f>'Кононенко АО 05'!P75</f>
        <v>0</v>
      </c>
      <c r="O32" s="49">
        <f>'Кононенко АО 05'!Q75</f>
        <v>0</v>
      </c>
      <c r="P32" s="49">
        <f>'Кононенко АО 05'!R75</f>
        <v>5</v>
      </c>
      <c r="Q32" s="49">
        <f>'Кононенко АО 05'!S75</f>
        <v>0</v>
      </c>
      <c r="R32" s="49">
        <f>'Кононенко АО 05'!T75</f>
        <v>0</v>
      </c>
      <c r="S32" s="49">
        <f>'Кононенко АО 05'!U75</f>
        <v>10</v>
      </c>
      <c r="T32" s="49">
        <f>'Кононенко АО 05'!V75</f>
        <v>0</v>
      </c>
      <c r="U32" s="49">
        <f>'Кононенко АО 05'!W75</f>
        <v>45</v>
      </c>
      <c r="V32" s="49">
        <f>'Кононенко АО 05'!X75</f>
        <v>0</v>
      </c>
      <c r="W32" s="736">
        <f>'Кононенко АО 05'!Y75</f>
        <v>0</v>
      </c>
      <c r="X32" s="49"/>
      <c r="Y32" s="49"/>
      <c r="Z32" s="49"/>
      <c r="AA32" s="49"/>
      <c r="AB32" s="49">
        <f t="shared" si="10"/>
        <v>139</v>
      </c>
      <c r="AC32" s="736"/>
    </row>
    <row r="33" spans="1:67" s="55" customFormat="1" ht="54" customHeight="1" thickBot="1" x14ac:dyDescent="0.4">
      <c r="A33" s="4061"/>
      <c r="B33" s="4150"/>
      <c r="C33" s="4153"/>
      <c r="D33" s="3987" t="s">
        <v>469</v>
      </c>
      <c r="E33" s="1289" t="s">
        <v>43</v>
      </c>
      <c r="F33" s="894"/>
      <c r="G33" s="894"/>
      <c r="H33" s="327"/>
      <c r="I33" s="51">
        <f>SUM(I31:I32)</f>
        <v>124</v>
      </c>
      <c r="J33" s="52">
        <f t="shared" ref="J33:W33" si="14">SUM(J31:J32)</f>
        <v>16</v>
      </c>
      <c r="K33" s="52">
        <f t="shared" si="14"/>
        <v>0</v>
      </c>
      <c r="L33" s="52">
        <f t="shared" si="14"/>
        <v>29</v>
      </c>
      <c r="M33" s="52">
        <f t="shared" si="14"/>
        <v>5</v>
      </c>
      <c r="N33" s="52">
        <f t="shared" si="14"/>
        <v>0</v>
      </c>
      <c r="O33" s="52">
        <f t="shared" si="14"/>
        <v>41</v>
      </c>
      <c r="P33" s="52">
        <f t="shared" si="14"/>
        <v>5</v>
      </c>
      <c r="Q33" s="52">
        <f t="shared" si="14"/>
        <v>9</v>
      </c>
      <c r="R33" s="52">
        <f t="shared" si="14"/>
        <v>0</v>
      </c>
      <c r="S33" s="52">
        <f t="shared" si="14"/>
        <v>16</v>
      </c>
      <c r="T33" s="52">
        <f t="shared" si="14"/>
        <v>0</v>
      </c>
      <c r="U33" s="52">
        <f t="shared" si="14"/>
        <v>45</v>
      </c>
      <c r="V33" s="52">
        <f t="shared" si="14"/>
        <v>0</v>
      </c>
      <c r="W33" s="735">
        <f t="shared" si="14"/>
        <v>0</v>
      </c>
      <c r="X33" s="49"/>
      <c r="Y33" s="49"/>
      <c r="Z33" s="49"/>
      <c r="AA33" s="49"/>
      <c r="AB33" s="49">
        <f t="shared" si="10"/>
        <v>290</v>
      </c>
      <c r="AC33" s="736"/>
    </row>
    <row r="34" spans="1:67" s="55" customFormat="1" ht="54" customHeight="1" x14ac:dyDescent="0.35">
      <c r="A34" s="4144"/>
      <c r="B34" s="4069" t="s">
        <v>45</v>
      </c>
      <c r="C34" s="4069"/>
      <c r="D34" s="1324">
        <v>1</v>
      </c>
      <c r="E34" s="291" t="s">
        <v>60</v>
      </c>
      <c r="F34" s="1637"/>
      <c r="G34" s="1637"/>
      <c r="H34" s="43"/>
      <c r="I34" s="185">
        <f t="shared" ref="I34:W34" si="15">I25+I28+I31</f>
        <v>118</v>
      </c>
      <c r="J34" s="326">
        <f t="shared" si="15"/>
        <v>44</v>
      </c>
      <c r="K34" s="326">
        <f t="shared" si="15"/>
        <v>0</v>
      </c>
      <c r="L34" s="326">
        <f t="shared" si="15"/>
        <v>36</v>
      </c>
      <c r="M34" s="326">
        <f t="shared" si="15"/>
        <v>5</v>
      </c>
      <c r="N34" s="326">
        <f t="shared" si="15"/>
        <v>0</v>
      </c>
      <c r="O34" s="326">
        <f t="shared" si="15"/>
        <v>52</v>
      </c>
      <c r="P34" s="326">
        <f t="shared" si="15"/>
        <v>0</v>
      </c>
      <c r="Q34" s="326">
        <f t="shared" si="15"/>
        <v>12</v>
      </c>
      <c r="R34" s="326">
        <f t="shared" si="15"/>
        <v>0</v>
      </c>
      <c r="S34" s="326">
        <f t="shared" si="15"/>
        <v>29</v>
      </c>
      <c r="T34" s="326">
        <f t="shared" si="15"/>
        <v>0</v>
      </c>
      <c r="U34" s="326">
        <f t="shared" si="15"/>
        <v>0</v>
      </c>
      <c r="V34" s="326">
        <f t="shared" si="15"/>
        <v>0</v>
      </c>
      <c r="W34" s="3467">
        <f t="shared" si="15"/>
        <v>0</v>
      </c>
      <c r="X34" s="321"/>
      <c r="Y34" s="321"/>
      <c r="Z34" s="321"/>
      <c r="AA34" s="321"/>
      <c r="AB34" s="49">
        <f t="shared" si="10"/>
        <v>296</v>
      </c>
      <c r="AC34" s="3955"/>
    </row>
    <row r="35" spans="1:67" s="55" customFormat="1" ht="54" customHeight="1" x14ac:dyDescent="0.35">
      <c r="A35" s="4090"/>
      <c r="B35" s="4072"/>
      <c r="C35" s="4072"/>
      <c r="D35" s="1324">
        <v>1.5</v>
      </c>
      <c r="E35" s="292" t="s">
        <v>62</v>
      </c>
      <c r="F35" s="1638"/>
      <c r="G35" s="1638"/>
      <c r="H35" s="47"/>
      <c r="I35" s="422">
        <f t="shared" ref="I35:W35" si="16">I26+I29+I32</f>
        <v>132</v>
      </c>
      <c r="J35" s="321">
        <f t="shared" si="16"/>
        <v>34</v>
      </c>
      <c r="K35" s="321">
        <f t="shared" si="16"/>
        <v>0</v>
      </c>
      <c r="L35" s="321">
        <f t="shared" si="16"/>
        <v>80</v>
      </c>
      <c r="M35" s="321">
        <f t="shared" si="16"/>
        <v>8</v>
      </c>
      <c r="N35" s="321">
        <f t="shared" si="16"/>
        <v>0</v>
      </c>
      <c r="O35" s="321">
        <f t="shared" si="16"/>
        <v>21</v>
      </c>
      <c r="P35" s="321">
        <f t="shared" si="16"/>
        <v>12</v>
      </c>
      <c r="Q35" s="321">
        <f t="shared" si="16"/>
        <v>4</v>
      </c>
      <c r="R35" s="321">
        <f t="shared" si="16"/>
        <v>0</v>
      </c>
      <c r="S35" s="321">
        <f t="shared" si="16"/>
        <v>35</v>
      </c>
      <c r="T35" s="321">
        <f t="shared" si="16"/>
        <v>0</v>
      </c>
      <c r="U35" s="321">
        <f t="shared" si="16"/>
        <v>108</v>
      </c>
      <c r="V35" s="321">
        <f t="shared" si="16"/>
        <v>0</v>
      </c>
      <c r="W35" s="3468">
        <f t="shared" si="16"/>
        <v>0</v>
      </c>
      <c r="X35" s="321"/>
      <c r="Y35" s="321"/>
      <c r="Z35" s="321"/>
      <c r="AA35" s="321"/>
      <c r="AB35" s="49">
        <f t="shared" si="10"/>
        <v>434</v>
      </c>
      <c r="AC35" s="3468"/>
    </row>
    <row r="36" spans="1:67" s="55" customFormat="1" ht="54" customHeight="1" thickBot="1" x14ac:dyDescent="0.4">
      <c r="A36" s="4091"/>
      <c r="B36" s="4075"/>
      <c r="C36" s="4075"/>
      <c r="D36" s="1324">
        <v>1.25</v>
      </c>
      <c r="E36" s="293" t="s">
        <v>43</v>
      </c>
      <c r="F36" s="1639"/>
      <c r="G36" s="1639"/>
      <c r="H36" s="50"/>
      <c r="I36" s="59">
        <f>SUM(I34:I35)</f>
        <v>250</v>
      </c>
      <c r="J36" s="290">
        <f t="shared" ref="J36:W36" si="17">SUM(J34:J35)</f>
        <v>78</v>
      </c>
      <c r="K36" s="290">
        <f t="shared" si="17"/>
        <v>0</v>
      </c>
      <c r="L36" s="290">
        <f t="shared" si="17"/>
        <v>116</v>
      </c>
      <c r="M36" s="290">
        <f t="shared" si="17"/>
        <v>13</v>
      </c>
      <c r="N36" s="290">
        <f t="shared" si="17"/>
        <v>0</v>
      </c>
      <c r="O36" s="290">
        <f t="shared" si="17"/>
        <v>73</v>
      </c>
      <c r="P36" s="290">
        <f t="shared" si="17"/>
        <v>12</v>
      </c>
      <c r="Q36" s="290">
        <f t="shared" si="17"/>
        <v>16</v>
      </c>
      <c r="R36" s="290">
        <f t="shared" si="17"/>
        <v>0</v>
      </c>
      <c r="S36" s="290">
        <f t="shared" si="17"/>
        <v>64</v>
      </c>
      <c r="T36" s="290">
        <f t="shared" si="17"/>
        <v>0</v>
      </c>
      <c r="U36" s="290">
        <f t="shared" si="17"/>
        <v>108</v>
      </c>
      <c r="V36" s="290">
        <f t="shared" si="17"/>
        <v>0</v>
      </c>
      <c r="W36" s="737">
        <f t="shared" si="17"/>
        <v>0</v>
      </c>
      <c r="X36" s="321"/>
      <c r="Y36" s="321"/>
      <c r="Z36" s="321"/>
      <c r="AA36" s="321"/>
      <c r="AB36" s="49">
        <f t="shared" si="10"/>
        <v>730</v>
      </c>
      <c r="AC36" s="3468"/>
    </row>
    <row r="37" spans="1:67" s="46" customFormat="1" ht="54" customHeight="1" x14ac:dyDescent="0.35">
      <c r="A37" s="4006">
        <v>8</v>
      </c>
      <c r="B37" s="4038" t="s">
        <v>131</v>
      </c>
      <c r="C37" s="4038" t="s">
        <v>84</v>
      </c>
      <c r="D37" s="3988">
        <v>1</v>
      </c>
      <c r="E37" s="3233" t="s">
        <v>59</v>
      </c>
      <c r="F37" s="3234"/>
      <c r="G37" s="3235"/>
      <c r="H37" s="3236"/>
      <c r="I37" s="3237">
        <f>'Донець О.І. '!K35</f>
        <v>84</v>
      </c>
      <c r="J37" s="1315">
        <f>'Донець О.І. '!L35</f>
        <v>86</v>
      </c>
      <c r="K37" s="1315">
        <f>'Донець О.І. '!M35</f>
        <v>0</v>
      </c>
      <c r="L37" s="1315">
        <f>'Донець О.І. '!N35</f>
        <v>104</v>
      </c>
      <c r="M37" s="1315">
        <f>'Донець О.І. '!O35</f>
        <v>18</v>
      </c>
      <c r="N37" s="1315">
        <f>'Донець О.І. '!P35</f>
        <v>4</v>
      </c>
      <c r="O37" s="1315">
        <f>'Донець О.І. '!Q35</f>
        <v>53</v>
      </c>
      <c r="P37" s="1315">
        <f>'Донець О.І. '!R35</f>
        <v>0</v>
      </c>
      <c r="Q37" s="1315">
        <f>'Донець О.І. '!S35</f>
        <v>15</v>
      </c>
      <c r="R37" s="1315">
        <f>'Донець О.І. '!T35</f>
        <v>0</v>
      </c>
      <c r="S37" s="1315">
        <f>'Донець О.І. '!U35</f>
        <v>48</v>
      </c>
      <c r="T37" s="1315">
        <f>'Донець О.І. '!V35</f>
        <v>0</v>
      </c>
      <c r="U37" s="1315">
        <f>'Донець О.І. '!W35</f>
        <v>0</v>
      </c>
      <c r="V37" s="1315">
        <f>'Донець О.І. '!X35</f>
        <v>0</v>
      </c>
      <c r="W37" s="3238">
        <f>'Донець О.І. '!Y35</f>
        <v>0</v>
      </c>
      <c r="X37" s="1316"/>
      <c r="Y37" s="1316"/>
      <c r="Z37" s="1316"/>
      <c r="AA37" s="1316"/>
      <c r="AB37" s="49">
        <f t="shared" si="10"/>
        <v>412</v>
      </c>
      <c r="AC37" s="736"/>
      <c r="AD37" s="687"/>
      <c r="AE37" s="687"/>
      <c r="AF37" s="687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</row>
    <row r="38" spans="1:67" s="46" customFormat="1" ht="54" customHeight="1" x14ac:dyDescent="0.35">
      <c r="A38" s="3998"/>
      <c r="B38" s="4039"/>
      <c r="C38" s="4039"/>
      <c r="D38" s="3988">
        <v>1</v>
      </c>
      <c r="E38" s="3239" t="s">
        <v>62</v>
      </c>
      <c r="F38" s="1571"/>
      <c r="G38" s="3240"/>
      <c r="H38" s="3241"/>
      <c r="I38" s="3242">
        <f>'Донець О.І. '!K68</f>
        <v>52</v>
      </c>
      <c r="J38" s="1316">
        <f>'Донець О.І. '!L68</f>
        <v>16</v>
      </c>
      <c r="K38" s="1316">
        <f>'Донець О.І. '!M68</f>
        <v>0</v>
      </c>
      <c r="L38" s="1316">
        <f>'Донець О.І. '!N68</f>
        <v>48</v>
      </c>
      <c r="M38" s="1316">
        <f>'Донець О.І. '!O68</f>
        <v>5</v>
      </c>
      <c r="N38" s="1316">
        <f>'Донець О.І. '!P68</f>
        <v>0</v>
      </c>
      <c r="O38" s="1316">
        <f>'Донець О.І. '!Q68</f>
        <v>6</v>
      </c>
      <c r="P38" s="1316">
        <f>'Донець О.І. '!R68</f>
        <v>0</v>
      </c>
      <c r="Q38" s="1316">
        <f>'Донець О.І. '!S68</f>
        <v>4</v>
      </c>
      <c r="R38" s="1316">
        <f>'Донець О.І. '!T68</f>
        <v>0</v>
      </c>
      <c r="S38" s="1316">
        <f>'Донець О.І. '!U68</f>
        <v>26</v>
      </c>
      <c r="T38" s="1316">
        <f>'Донець О.І. '!V68</f>
        <v>0</v>
      </c>
      <c r="U38" s="1316">
        <f>'Донець О.І. '!W68</f>
        <v>21</v>
      </c>
      <c r="V38" s="1316">
        <f>'Донець О.І. '!X68</f>
        <v>0</v>
      </c>
      <c r="W38" s="3243">
        <f>'Донець О.І. '!Y68</f>
        <v>0</v>
      </c>
      <c r="X38" s="1316"/>
      <c r="Y38" s="1316"/>
      <c r="Z38" s="1316"/>
      <c r="AA38" s="1316"/>
      <c r="AB38" s="49">
        <f t="shared" si="10"/>
        <v>178</v>
      </c>
      <c r="AC38" s="736"/>
      <c r="AD38" s="688"/>
      <c r="AE38" s="688"/>
      <c r="AF38" s="688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</row>
    <row r="39" spans="1:67" s="46" customFormat="1" ht="54" customHeight="1" thickBot="1" x14ac:dyDescent="0.45">
      <c r="A39" s="4007"/>
      <c r="B39" s="4057"/>
      <c r="C39" s="4057"/>
      <c r="D39" s="3988">
        <v>1</v>
      </c>
      <c r="E39" s="3244" t="s">
        <v>43</v>
      </c>
      <c r="F39" s="3245"/>
      <c r="G39" s="3245"/>
      <c r="H39" s="3246"/>
      <c r="I39" s="3247">
        <f>SUM(I37:I38)</f>
        <v>136</v>
      </c>
      <c r="J39" s="1317">
        <f t="shared" ref="J39:W39" si="18">SUM(J37:J38)</f>
        <v>102</v>
      </c>
      <c r="K39" s="1317">
        <f t="shared" si="18"/>
        <v>0</v>
      </c>
      <c r="L39" s="1317">
        <f t="shared" si="18"/>
        <v>152</v>
      </c>
      <c r="M39" s="1317">
        <f t="shared" si="18"/>
        <v>23</v>
      </c>
      <c r="N39" s="1317">
        <f t="shared" si="18"/>
        <v>4</v>
      </c>
      <c r="O39" s="1317">
        <f t="shared" si="18"/>
        <v>59</v>
      </c>
      <c r="P39" s="1317">
        <f t="shared" si="18"/>
        <v>0</v>
      </c>
      <c r="Q39" s="1317">
        <f t="shared" si="18"/>
        <v>19</v>
      </c>
      <c r="R39" s="1317">
        <f t="shared" si="18"/>
        <v>0</v>
      </c>
      <c r="S39" s="1317">
        <f t="shared" si="18"/>
        <v>74</v>
      </c>
      <c r="T39" s="1317">
        <f t="shared" si="18"/>
        <v>0</v>
      </c>
      <c r="U39" s="1317">
        <f t="shared" si="18"/>
        <v>21</v>
      </c>
      <c r="V39" s="1317">
        <f t="shared" si="18"/>
        <v>0</v>
      </c>
      <c r="W39" s="3248">
        <f t="shared" si="18"/>
        <v>0</v>
      </c>
      <c r="X39" s="1316"/>
      <c r="Y39" s="1316"/>
      <c r="Z39" s="1316"/>
      <c r="AA39" s="1316"/>
      <c r="AB39" s="49">
        <f t="shared" si="10"/>
        <v>590</v>
      </c>
      <c r="AC39" s="3465"/>
      <c r="AD39" s="687"/>
      <c r="AE39" s="687"/>
      <c r="AF39" s="676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</row>
    <row r="40" spans="1:67" s="46" customFormat="1" ht="54" customHeight="1" thickBot="1" x14ac:dyDescent="0.4">
      <c r="A40" s="4006">
        <v>9</v>
      </c>
      <c r="B40" s="4038" t="s">
        <v>181</v>
      </c>
      <c r="C40" s="4038" t="s">
        <v>84</v>
      </c>
      <c r="D40" s="3973">
        <v>1</v>
      </c>
      <c r="E40" s="85" t="s">
        <v>60</v>
      </c>
      <c r="F40" s="1651"/>
      <c r="G40" s="1651"/>
      <c r="H40" s="700"/>
      <c r="I40" s="323">
        <f>'Знанецька О.М.'!K42</f>
        <v>44</v>
      </c>
      <c r="J40" s="323">
        <f>'Знанецька О.М.'!L42</f>
        <v>166</v>
      </c>
      <c r="K40" s="323">
        <f>'Знанецька О.М.'!M42</f>
        <v>0</v>
      </c>
      <c r="L40" s="323">
        <f>'Знанецька О.М.'!N42</f>
        <v>3</v>
      </c>
      <c r="M40" s="323">
        <f>'Знанецька О.М.'!O42</f>
        <v>1</v>
      </c>
      <c r="N40" s="323">
        <f>'Знанецька О.М.'!P42</f>
        <v>0</v>
      </c>
      <c r="O40" s="323">
        <f>'Знанецька О.М.'!Q42</f>
        <v>53</v>
      </c>
      <c r="P40" s="323">
        <f>'Знанецька О.М.'!R42</f>
        <v>0</v>
      </c>
      <c r="Q40" s="323">
        <f>'Знанецька О.М.'!S42</f>
        <v>15</v>
      </c>
      <c r="R40" s="323">
        <f>'Знанецька О.М.'!T42</f>
        <v>0</v>
      </c>
      <c r="S40" s="323">
        <f>'Знанецька О.М.'!U42</f>
        <v>24</v>
      </c>
      <c r="T40" s="323">
        <f>'Знанецька О.М.'!V42</f>
        <v>0</v>
      </c>
      <c r="U40" s="323">
        <f>'Знанецька О.М.'!W42</f>
        <v>0</v>
      </c>
      <c r="V40" s="323">
        <f>'Знанецька О.М.'!X42</f>
        <v>0</v>
      </c>
      <c r="W40" s="3939">
        <f>'Знанецька О.М.'!Y42</f>
        <v>0</v>
      </c>
      <c r="X40" s="49"/>
      <c r="Y40" s="49"/>
      <c r="Z40" s="49"/>
      <c r="AA40" s="49"/>
      <c r="AB40" s="49">
        <f t="shared" si="10"/>
        <v>306</v>
      </c>
      <c r="AC40" s="736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</row>
    <row r="41" spans="1:67" s="46" customFormat="1" ht="54" customHeight="1" thickBot="1" x14ac:dyDescent="0.4">
      <c r="A41" s="3998"/>
      <c r="B41" s="4039"/>
      <c r="C41" s="4039"/>
      <c r="D41" s="3973">
        <v>1</v>
      </c>
      <c r="E41" s="84" t="s">
        <v>62</v>
      </c>
      <c r="F41" s="1638"/>
      <c r="G41" s="1638"/>
      <c r="H41" s="87"/>
      <c r="I41" s="98">
        <f>'Знанецька О.М.'!K78</f>
        <v>40</v>
      </c>
      <c r="J41" s="98">
        <f>'Знанецька О.М.'!L78</f>
        <v>96</v>
      </c>
      <c r="K41" s="98">
        <f>'Знанецька О.М.'!M78</f>
        <v>0</v>
      </c>
      <c r="L41" s="98">
        <f>'Знанецька О.М.'!N78</f>
        <v>28</v>
      </c>
      <c r="M41" s="98">
        <f>'Знанецька О.М.'!O78</f>
        <v>5</v>
      </c>
      <c r="N41" s="98">
        <f>'Знанецька О.М.'!P78</f>
        <v>1</v>
      </c>
      <c r="O41" s="98">
        <f>'Знанецька О.М.'!Q78</f>
        <v>9</v>
      </c>
      <c r="P41" s="98">
        <f>'Знанецька О.М.'!R78</f>
        <v>0</v>
      </c>
      <c r="Q41" s="98">
        <f>'Знанецька О.М.'!S78</f>
        <v>6</v>
      </c>
      <c r="R41" s="98">
        <f>'Знанецька О.М.'!T78</f>
        <v>40</v>
      </c>
      <c r="S41" s="98">
        <f>'Знанецька О.М.'!U78</f>
        <v>30</v>
      </c>
      <c r="T41" s="98">
        <f>'Знанецька О.М.'!V78</f>
        <v>0</v>
      </c>
      <c r="U41" s="98">
        <f>'Знанецька О.М.'!W78</f>
        <v>24</v>
      </c>
      <c r="V41" s="98">
        <f>'Знанецька О.М.'!X78</f>
        <v>0</v>
      </c>
      <c r="W41" s="3463">
        <f>'Знанецька О.М.'!Y78</f>
        <v>0</v>
      </c>
      <c r="X41" s="49"/>
      <c r="Y41" s="49"/>
      <c r="Z41" s="49"/>
      <c r="AA41" s="49"/>
      <c r="AB41" s="49">
        <f t="shared" si="10"/>
        <v>279</v>
      </c>
      <c r="AC41" s="736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</row>
    <row r="42" spans="1:67" s="46" customFormat="1" ht="54" customHeight="1" thickBot="1" x14ac:dyDescent="0.4">
      <c r="A42" s="3999"/>
      <c r="B42" s="4040"/>
      <c r="C42" s="4040"/>
      <c r="D42" s="3970">
        <v>1</v>
      </c>
      <c r="E42" s="88" t="s">
        <v>43</v>
      </c>
      <c r="F42" s="1639"/>
      <c r="G42" s="1639"/>
      <c r="H42" s="89"/>
      <c r="I42" s="99">
        <f>I40+I41</f>
        <v>84</v>
      </c>
      <c r="J42" s="52">
        <f t="shared" ref="J42:W42" si="19">J40+J41</f>
        <v>262</v>
      </c>
      <c r="K42" s="52">
        <f t="shared" si="19"/>
        <v>0</v>
      </c>
      <c r="L42" s="52">
        <f t="shared" si="19"/>
        <v>31</v>
      </c>
      <c r="M42" s="52">
        <f t="shared" si="19"/>
        <v>6</v>
      </c>
      <c r="N42" s="52">
        <f t="shared" si="19"/>
        <v>1</v>
      </c>
      <c r="O42" s="52">
        <f t="shared" si="19"/>
        <v>62</v>
      </c>
      <c r="P42" s="52">
        <f t="shared" si="19"/>
        <v>0</v>
      </c>
      <c r="Q42" s="52">
        <f t="shared" si="19"/>
        <v>21</v>
      </c>
      <c r="R42" s="52">
        <f t="shared" si="19"/>
        <v>40</v>
      </c>
      <c r="S42" s="52">
        <f t="shared" si="19"/>
        <v>54</v>
      </c>
      <c r="T42" s="52">
        <f t="shared" si="19"/>
        <v>0</v>
      </c>
      <c r="U42" s="52">
        <f t="shared" si="19"/>
        <v>24</v>
      </c>
      <c r="V42" s="52">
        <f t="shared" si="19"/>
        <v>0</v>
      </c>
      <c r="W42" s="735">
        <f t="shared" si="19"/>
        <v>0</v>
      </c>
      <c r="X42" s="49"/>
      <c r="Y42" s="49"/>
      <c r="Z42" s="49"/>
      <c r="AA42" s="49"/>
      <c r="AB42" s="49">
        <f t="shared" si="10"/>
        <v>585</v>
      </c>
      <c r="AC42" s="736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</row>
    <row r="43" spans="1:67" s="46" customFormat="1" ht="54" customHeight="1" x14ac:dyDescent="0.35">
      <c r="A43" s="4006">
        <v>10</v>
      </c>
      <c r="B43" s="4038" t="s">
        <v>86</v>
      </c>
      <c r="C43" s="4038" t="s">
        <v>84</v>
      </c>
      <c r="D43" s="3987">
        <v>1</v>
      </c>
      <c r="E43" s="291" t="s">
        <v>60</v>
      </c>
      <c r="F43" s="1651"/>
      <c r="G43" s="1651"/>
      <c r="H43" s="700"/>
      <c r="I43" s="323">
        <f>'Кутепова-Бр'!K53</f>
        <v>85</v>
      </c>
      <c r="J43" s="45">
        <f>'Кутепова-Бр'!L53</f>
        <v>96</v>
      </c>
      <c r="K43" s="45">
        <f>'Кутепова-Бр'!M53</f>
        <v>0</v>
      </c>
      <c r="L43" s="45">
        <f>'Кутепова-Бр'!N53</f>
        <v>41</v>
      </c>
      <c r="M43" s="45">
        <f>'Кутепова-Бр'!O53</f>
        <v>7</v>
      </c>
      <c r="N43" s="45">
        <f>'Кутепова-Бр'!P53</f>
        <v>2</v>
      </c>
      <c r="O43" s="45">
        <f>'Кутепова-Бр'!Q53</f>
        <v>63</v>
      </c>
      <c r="P43" s="45">
        <f>'Кутепова-Бр'!R53</f>
        <v>0</v>
      </c>
      <c r="Q43" s="45">
        <f>'Кутепова-Бр'!S53</f>
        <v>18</v>
      </c>
      <c r="R43" s="45">
        <f>'Кутепова-Бр'!T53</f>
        <v>0</v>
      </c>
      <c r="S43" s="45">
        <f>'Кутепова-Бр'!U53</f>
        <v>68</v>
      </c>
      <c r="T43" s="45">
        <f>'Кутепова-Бр'!V53</f>
        <v>0</v>
      </c>
      <c r="U43" s="45">
        <f>'Кутепова-Бр'!W53</f>
        <v>0</v>
      </c>
      <c r="V43" s="45">
        <f>'Кутепова-Бр'!X53</f>
        <v>0</v>
      </c>
      <c r="W43" s="734">
        <f>'Кутепова-Бр'!Y53</f>
        <v>0</v>
      </c>
      <c r="X43" s="49"/>
      <c r="Y43" s="49"/>
      <c r="Z43" s="49"/>
      <c r="AA43" s="49"/>
      <c r="AB43" s="49">
        <f t="shared" si="10"/>
        <v>380</v>
      </c>
      <c r="AC43" s="736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</row>
    <row r="44" spans="1:67" s="46" customFormat="1" ht="54" customHeight="1" x14ac:dyDescent="0.35">
      <c r="A44" s="3998"/>
      <c r="B44" s="4039"/>
      <c r="C44" s="4039"/>
      <c r="D44" s="3987">
        <v>1</v>
      </c>
      <c r="E44" s="292" t="s">
        <v>62</v>
      </c>
      <c r="F44" s="1638"/>
      <c r="G44" s="1638"/>
      <c r="H44" s="87"/>
      <c r="I44" s="98">
        <f>'Кутепова-Бр'!K88</f>
        <v>72</v>
      </c>
      <c r="J44" s="49">
        <f>'Кутепова-Бр'!L88</f>
        <v>8</v>
      </c>
      <c r="K44" s="49">
        <f>'Кутепова-Бр'!M88</f>
        <v>0</v>
      </c>
      <c r="L44" s="49">
        <f>'Кутепова-Бр'!N88</f>
        <v>42</v>
      </c>
      <c r="M44" s="49">
        <f>'Кутепова-Бр'!O88</f>
        <v>6</v>
      </c>
      <c r="N44" s="49">
        <f>'Кутепова-Бр'!P88</f>
        <v>0</v>
      </c>
      <c r="O44" s="49">
        <f>'Кутепова-Бр'!Q88</f>
        <v>0</v>
      </c>
      <c r="P44" s="49">
        <f>'Кутепова-Бр'!R88</f>
        <v>0</v>
      </c>
      <c r="Q44" s="49">
        <f>'Кутепова-Бр'!S88</f>
        <v>0</v>
      </c>
      <c r="R44" s="49">
        <f>'Кутепова-Бр'!T88</f>
        <v>0</v>
      </c>
      <c r="S44" s="49">
        <f>'Кутепова-Бр'!U88</f>
        <v>35</v>
      </c>
      <c r="T44" s="49">
        <f>'Кутепова-Бр'!V88</f>
        <v>0</v>
      </c>
      <c r="U44" s="49">
        <f>'Кутепова-Бр'!W88</f>
        <v>9</v>
      </c>
      <c r="V44" s="49">
        <f>'Кутепова-Бр'!X88</f>
        <v>0</v>
      </c>
      <c r="W44" s="736">
        <f>'Кутепова-Бр'!Y88</f>
        <v>0</v>
      </c>
      <c r="X44" s="49"/>
      <c r="Y44" s="49"/>
      <c r="Z44" s="49"/>
      <c r="AA44" s="49"/>
      <c r="AB44" s="49">
        <f t="shared" si="10"/>
        <v>172</v>
      </c>
      <c r="AC44" s="736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</row>
    <row r="45" spans="1:67" s="46" customFormat="1" ht="54" customHeight="1" thickBot="1" x14ac:dyDescent="0.4">
      <c r="A45" s="3999"/>
      <c r="B45" s="4040"/>
      <c r="C45" s="4040"/>
      <c r="D45" s="3987">
        <v>1</v>
      </c>
      <c r="E45" s="293" t="s">
        <v>43</v>
      </c>
      <c r="F45" s="1639"/>
      <c r="G45" s="1639"/>
      <c r="H45" s="89"/>
      <c r="I45" s="99">
        <f>I43+I44</f>
        <v>157</v>
      </c>
      <c r="J45" s="52">
        <f t="shared" ref="J45:W45" si="20">J43+J44</f>
        <v>104</v>
      </c>
      <c r="K45" s="52">
        <f t="shared" si="20"/>
        <v>0</v>
      </c>
      <c r="L45" s="52">
        <f t="shared" si="20"/>
        <v>83</v>
      </c>
      <c r="M45" s="52">
        <f t="shared" si="20"/>
        <v>13</v>
      </c>
      <c r="N45" s="52">
        <f t="shared" si="20"/>
        <v>2</v>
      </c>
      <c r="O45" s="52">
        <f t="shared" si="20"/>
        <v>63</v>
      </c>
      <c r="P45" s="52">
        <f t="shared" si="20"/>
        <v>0</v>
      </c>
      <c r="Q45" s="52">
        <f t="shared" si="20"/>
        <v>18</v>
      </c>
      <c r="R45" s="52">
        <f t="shared" si="20"/>
        <v>0</v>
      </c>
      <c r="S45" s="52">
        <f t="shared" si="20"/>
        <v>103</v>
      </c>
      <c r="T45" s="52">
        <f t="shared" si="20"/>
        <v>0</v>
      </c>
      <c r="U45" s="52">
        <f t="shared" si="20"/>
        <v>9</v>
      </c>
      <c r="V45" s="52">
        <f t="shared" si="20"/>
        <v>0</v>
      </c>
      <c r="W45" s="735">
        <f t="shared" si="20"/>
        <v>0</v>
      </c>
      <c r="X45" s="49"/>
      <c r="Y45" s="49"/>
      <c r="Z45" s="49"/>
      <c r="AA45" s="49"/>
      <c r="AB45" s="49">
        <f t="shared" si="10"/>
        <v>552</v>
      </c>
      <c r="AC45" s="736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</row>
    <row r="46" spans="1:67" s="46" customFormat="1" ht="54" customHeight="1" x14ac:dyDescent="0.35">
      <c r="A46" s="4006">
        <v>11</v>
      </c>
      <c r="B46" s="4038" t="s">
        <v>78</v>
      </c>
      <c r="C46" s="4038" t="s">
        <v>84</v>
      </c>
      <c r="D46" s="3971">
        <v>1</v>
      </c>
      <c r="E46" s="85" t="s">
        <v>60</v>
      </c>
      <c r="F46" s="1637"/>
      <c r="G46" s="1637"/>
      <c r="H46" s="86"/>
      <c r="I46" s="323">
        <f>'Кутовий КП'!K47</f>
        <v>82</v>
      </c>
      <c r="J46" s="45">
        <f>'Кутовий КП'!L47</f>
        <v>54</v>
      </c>
      <c r="K46" s="45">
        <f>'Кутовий КП'!M47</f>
        <v>0</v>
      </c>
      <c r="L46" s="45">
        <f>'Кутовий КП'!N47</f>
        <v>75</v>
      </c>
      <c r="M46" s="45">
        <f>'Кутовий КП'!O47</f>
        <v>7</v>
      </c>
      <c r="N46" s="45">
        <f>'Кутовий КП'!P47</f>
        <v>1</v>
      </c>
      <c r="O46" s="45">
        <f>'Кутовий КП'!Q47</f>
        <v>52</v>
      </c>
      <c r="P46" s="45">
        <f>'Кутовий КП'!R47</f>
        <v>0</v>
      </c>
      <c r="Q46" s="45">
        <f>'Кутовий КП'!S47</f>
        <v>15</v>
      </c>
      <c r="R46" s="45">
        <f>'Кутовий КП'!T47</f>
        <v>0</v>
      </c>
      <c r="S46" s="45">
        <f>'Кутовий КП'!U47</f>
        <v>46</v>
      </c>
      <c r="T46" s="45">
        <f>'Кутовий КП'!V47</f>
        <v>0</v>
      </c>
      <c r="U46" s="45">
        <f>'Кутовий КП'!W47</f>
        <v>0</v>
      </c>
      <c r="V46" s="45">
        <f>'Кутовий КП'!X47</f>
        <v>0</v>
      </c>
      <c r="W46" s="734">
        <f>'Кутовий КП'!Y47</f>
        <v>0</v>
      </c>
      <c r="X46" s="49"/>
      <c r="Y46" s="49"/>
      <c r="Z46" s="49"/>
      <c r="AA46" s="49"/>
      <c r="AB46" s="49">
        <f t="shared" si="10"/>
        <v>332</v>
      </c>
      <c r="AC46" s="736"/>
    </row>
    <row r="47" spans="1:67" s="46" customFormat="1" ht="54" customHeight="1" x14ac:dyDescent="0.35">
      <c r="A47" s="3998"/>
      <c r="B47" s="4039"/>
      <c r="C47" s="4039"/>
      <c r="D47" s="3971">
        <v>1</v>
      </c>
      <c r="E47" s="84" t="s">
        <v>62</v>
      </c>
      <c r="F47" s="1638"/>
      <c r="G47" s="1638"/>
      <c r="H47" s="87"/>
      <c r="I47" s="98">
        <f>'Кутовий КП'!K74</f>
        <v>80</v>
      </c>
      <c r="J47" s="49">
        <f>'Кутовий КП'!L74</f>
        <v>80</v>
      </c>
      <c r="K47" s="49">
        <f>'Кутовий КП'!M74</f>
        <v>0</v>
      </c>
      <c r="L47" s="49">
        <f>'Кутовий КП'!N74</f>
        <v>30</v>
      </c>
      <c r="M47" s="49">
        <f>'Кутовий КП'!O74</f>
        <v>7</v>
      </c>
      <c r="N47" s="49">
        <f>'Кутовий КП'!P74</f>
        <v>1</v>
      </c>
      <c r="O47" s="49">
        <f>'Кутовий КП'!Q74</f>
        <v>6</v>
      </c>
      <c r="P47" s="49">
        <f>'Кутовий КП'!R74</f>
        <v>0</v>
      </c>
      <c r="Q47" s="49">
        <f>'Кутовий КП'!S74</f>
        <v>4</v>
      </c>
      <c r="R47" s="49">
        <f>'Кутовий КП'!T74</f>
        <v>0</v>
      </c>
      <c r="S47" s="49">
        <f>'Кутовий КП'!U74</f>
        <v>18</v>
      </c>
      <c r="T47" s="49">
        <f>'Кутовий КП'!V74</f>
        <v>0</v>
      </c>
      <c r="U47" s="49">
        <f>'Кутовий КП'!W74</f>
        <v>30</v>
      </c>
      <c r="V47" s="49">
        <f>'Кутовий КП'!X74</f>
        <v>0</v>
      </c>
      <c r="W47" s="736">
        <f>'Кутовий КП'!Y74</f>
        <v>0</v>
      </c>
      <c r="X47" s="49"/>
      <c r="Y47" s="49"/>
      <c r="Z47" s="49"/>
      <c r="AA47" s="49"/>
      <c r="AB47" s="49">
        <f t="shared" si="10"/>
        <v>256</v>
      </c>
      <c r="AC47" s="736"/>
    </row>
    <row r="48" spans="1:67" s="46" customFormat="1" ht="54" customHeight="1" thickBot="1" x14ac:dyDescent="0.4">
      <c r="A48" s="3999"/>
      <c r="B48" s="4040"/>
      <c r="C48" s="4040"/>
      <c r="D48" s="3971">
        <v>1</v>
      </c>
      <c r="E48" s="88" t="s">
        <v>43</v>
      </c>
      <c r="F48" s="1639"/>
      <c r="G48" s="1639"/>
      <c r="H48" s="89"/>
      <c r="I48" s="99">
        <f>I46+I47</f>
        <v>162</v>
      </c>
      <c r="J48" s="52">
        <f t="shared" ref="J48:W48" si="21">J46+J47</f>
        <v>134</v>
      </c>
      <c r="K48" s="52">
        <f t="shared" si="21"/>
        <v>0</v>
      </c>
      <c r="L48" s="52">
        <f t="shared" si="21"/>
        <v>105</v>
      </c>
      <c r="M48" s="52">
        <f t="shared" si="21"/>
        <v>14</v>
      </c>
      <c r="N48" s="52">
        <f t="shared" si="21"/>
        <v>2</v>
      </c>
      <c r="O48" s="52">
        <f t="shared" si="21"/>
        <v>58</v>
      </c>
      <c r="P48" s="52">
        <f t="shared" si="21"/>
        <v>0</v>
      </c>
      <c r="Q48" s="52">
        <f t="shared" si="21"/>
        <v>19</v>
      </c>
      <c r="R48" s="52">
        <f t="shared" si="21"/>
        <v>0</v>
      </c>
      <c r="S48" s="52">
        <f t="shared" si="21"/>
        <v>64</v>
      </c>
      <c r="T48" s="52">
        <f t="shared" si="21"/>
        <v>0</v>
      </c>
      <c r="U48" s="52">
        <f t="shared" si="21"/>
        <v>30</v>
      </c>
      <c r="V48" s="52">
        <f t="shared" si="21"/>
        <v>0</v>
      </c>
      <c r="W48" s="735">
        <f t="shared" si="21"/>
        <v>0</v>
      </c>
      <c r="X48" s="49"/>
      <c r="Y48" s="49"/>
      <c r="Z48" s="49"/>
      <c r="AA48" s="49"/>
      <c r="AB48" s="49">
        <f t="shared" si="10"/>
        <v>588</v>
      </c>
      <c r="AC48" s="736"/>
    </row>
    <row r="49" spans="1:67" s="55" customFormat="1" ht="54" customHeight="1" thickBot="1" x14ac:dyDescent="0.4">
      <c r="A49" s="4006">
        <v>12</v>
      </c>
      <c r="B49" s="4038" t="s">
        <v>130</v>
      </c>
      <c r="C49" s="4136" t="s">
        <v>134</v>
      </c>
      <c r="D49" s="3975">
        <v>1</v>
      </c>
      <c r="E49" s="3233" t="s">
        <v>60</v>
      </c>
      <c r="F49" s="3234"/>
      <c r="G49" s="3234"/>
      <c r="H49" s="3249"/>
      <c r="I49" s="1319">
        <f>'Лазаренко В.І.'!K34</f>
        <v>38</v>
      </c>
      <c r="J49" s="19">
        <f>'Лазаренко В.І.'!L34</f>
        <v>108</v>
      </c>
      <c r="K49" s="19">
        <f>'Лазаренко В.І.'!M34</f>
        <v>0</v>
      </c>
      <c r="L49" s="19">
        <f>'Лазаренко В.І.'!N34</f>
        <v>0</v>
      </c>
      <c r="M49" s="19">
        <f>'Лазаренко В.І.'!O34</f>
        <v>0</v>
      </c>
      <c r="N49" s="19">
        <f>'Лазаренко В.І.'!P34</f>
        <v>6</v>
      </c>
      <c r="O49" s="19">
        <f>'Лазаренко В.І.'!Q34</f>
        <v>42</v>
      </c>
      <c r="P49" s="19">
        <f>'Лазаренко В.І.'!R34</f>
        <v>0</v>
      </c>
      <c r="Q49" s="19">
        <f>'Лазаренко В.І.'!S34</f>
        <v>12</v>
      </c>
      <c r="R49" s="19">
        <f>'Лазаренко В.І.'!T34</f>
        <v>0</v>
      </c>
      <c r="S49" s="19">
        <f>'Лазаренко В.І.'!U34</f>
        <v>35</v>
      </c>
      <c r="T49" s="19">
        <f>'Лазаренко В.І.'!V34</f>
        <v>0</v>
      </c>
      <c r="U49" s="19">
        <f>'Лазаренко В.І.'!W34</f>
        <v>0</v>
      </c>
      <c r="V49" s="19">
        <f>'Лазаренко В.І.'!X34</f>
        <v>0</v>
      </c>
      <c r="W49" s="2483">
        <f>'Лазаренко В.І.'!Y34</f>
        <v>0</v>
      </c>
      <c r="X49" s="77"/>
      <c r="Y49" s="77"/>
      <c r="Z49" s="77"/>
      <c r="AA49" s="77"/>
      <c r="AB49" s="49">
        <f t="shared" si="10"/>
        <v>241</v>
      </c>
      <c r="AC49" s="736"/>
      <c r="AD49" s="685"/>
      <c r="AE49" s="685"/>
      <c r="AF49" s="685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</row>
    <row r="50" spans="1:67" s="686" customFormat="1" ht="54" customHeight="1" thickBot="1" x14ac:dyDescent="0.45">
      <c r="A50" s="3998"/>
      <c r="B50" s="4039"/>
      <c r="C50" s="4137"/>
      <c r="D50" s="3975">
        <v>1</v>
      </c>
      <c r="E50" s="3239" t="s">
        <v>62</v>
      </c>
      <c r="F50" s="1571"/>
      <c r="G50" s="1571"/>
      <c r="H50" s="3250"/>
      <c r="I50" s="3242">
        <f>'Лазаренко В.І.'!K82</f>
        <v>91.98</v>
      </c>
      <c r="J50" s="1316">
        <f>'Лазаренко В.І.'!L82</f>
        <v>84</v>
      </c>
      <c r="K50" s="1316">
        <f>'Лазаренко В.І.'!M82</f>
        <v>0</v>
      </c>
      <c r="L50" s="1316">
        <f>'Лазаренко В.І.'!N82</f>
        <v>7</v>
      </c>
      <c r="M50" s="1316">
        <f>'Лазаренко В.І.'!O82</f>
        <v>3</v>
      </c>
      <c r="N50" s="1316">
        <f>'Лазаренко В.І.'!P82</f>
        <v>0</v>
      </c>
      <c r="O50" s="1316">
        <f>'Лазаренко В.І.'!Q82</f>
        <v>15</v>
      </c>
      <c r="P50" s="1316">
        <f>'Лазаренко В.І.'!R82</f>
        <v>0</v>
      </c>
      <c r="Q50" s="1316">
        <f>'Лазаренко В.І.'!S82</f>
        <v>10</v>
      </c>
      <c r="R50" s="1316">
        <f>'Лазаренко В.І.'!T82</f>
        <v>80</v>
      </c>
      <c r="S50" s="1316">
        <f>'Лазаренко В.І.'!U82</f>
        <v>13</v>
      </c>
      <c r="T50" s="1316">
        <f>'Лазаренко В.І.'!V82</f>
        <v>0</v>
      </c>
      <c r="U50" s="1316">
        <f>'Лазаренко В.І.'!W82</f>
        <v>33</v>
      </c>
      <c r="V50" s="1316">
        <f>'Лазаренко В.І.'!X82</f>
        <v>0</v>
      </c>
      <c r="W50" s="3243">
        <f>'Лазаренко В.І.'!Y82</f>
        <v>0</v>
      </c>
      <c r="X50" s="1316"/>
      <c r="Y50" s="1316"/>
      <c r="Z50" s="1316"/>
      <c r="AA50" s="1316"/>
      <c r="AB50" s="49">
        <f t="shared" si="10"/>
        <v>336.98</v>
      </c>
      <c r="AC50" s="736"/>
      <c r="AD50" s="676"/>
      <c r="AE50" s="676"/>
      <c r="AF50" s="67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</row>
    <row r="51" spans="1:67" s="55" customFormat="1" ht="54" customHeight="1" thickBot="1" x14ac:dyDescent="0.45">
      <c r="A51" s="3999"/>
      <c r="B51" s="4040"/>
      <c r="C51" s="4138"/>
      <c r="D51" s="3975">
        <v>1</v>
      </c>
      <c r="E51" s="3251" t="s">
        <v>43</v>
      </c>
      <c r="F51" s="1574"/>
      <c r="G51" s="1574"/>
      <c r="H51" s="3252"/>
      <c r="I51" s="325">
        <f>I49+I50</f>
        <v>129.98000000000002</v>
      </c>
      <c r="J51" s="134">
        <f t="shared" ref="J51:W51" si="22">J49+J50</f>
        <v>192</v>
      </c>
      <c r="K51" s="134">
        <f t="shared" si="22"/>
        <v>0</v>
      </c>
      <c r="L51" s="134">
        <f t="shared" si="22"/>
        <v>7</v>
      </c>
      <c r="M51" s="134">
        <f t="shared" si="22"/>
        <v>3</v>
      </c>
      <c r="N51" s="134">
        <f t="shared" si="22"/>
        <v>6</v>
      </c>
      <c r="O51" s="134">
        <f t="shared" si="22"/>
        <v>57</v>
      </c>
      <c r="P51" s="134">
        <f t="shared" si="22"/>
        <v>0</v>
      </c>
      <c r="Q51" s="134">
        <f t="shared" si="22"/>
        <v>22</v>
      </c>
      <c r="R51" s="134">
        <f t="shared" si="22"/>
        <v>80</v>
      </c>
      <c r="S51" s="134">
        <f t="shared" si="22"/>
        <v>48</v>
      </c>
      <c r="T51" s="134">
        <f t="shared" si="22"/>
        <v>0</v>
      </c>
      <c r="U51" s="134">
        <f t="shared" si="22"/>
        <v>33</v>
      </c>
      <c r="V51" s="134">
        <f t="shared" si="22"/>
        <v>0</v>
      </c>
      <c r="W51" s="663">
        <f t="shared" si="22"/>
        <v>0</v>
      </c>
      <c r="X51" s="49"/>
      <c r="Y51" s="49"/>
      <c r="Z51" s="49"/>
      <c r="AA51" s="49"/>
      <c r="AB51" s="49">
        <f t="shared" si="10"/>
        <v>577.98</v>
      </c>
      <c r="AC51" s="3956"/>
      <c r="AD51" s="478"/>
      <c r="AE51" s="676"/>
      <c r="AF51" s="67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</row>
    <row r="52" spans="1:67" s="55" customFormat="1" ht="54" customHeight="1" x14ac:dyDescent="0.4">
      <c r="A52" s="4059">
        <v>13</v>
      </c>
      <c r="B52" s="4038" t="s">
        <v>273</v>
      </c>
      <c r="C52" s="4038" t="s">
        <v>84</v>
      </c>
      <c r="D52" s="3989" t="s">
        <v>467</v>
      </c>
      <c r="E52" s="1567" t="s">
        <v>60</v>
      </c>
      <c r="F52" s="3234"/>
      <c r="G52" s="3234"/>
      <c r="H52" s="3253"/>
      <c r="I52" s="44">
        <f>'Пагава ОВ'!K39</f>
        <v>36</v>
      </c>
      <c r="J52" s="45">
        <f>'Пагава ОВ'!L39</f>
        <v>152</v>
      </c>
      <c r="K52" s="45">
        <f>'Пагава ОВ'!M39</f>
        <v>0</v>
      </c>
      <c r="L52" s="45">
        <f>'Пагава ОВ'!N39</f>
        <v>0</v>
      </c>
      <c r="M52" s="45">
        <f>'Пагава ОВ'!O39</f>
        <v>0</v>
      </c>
      <c r="N52" s="45">
        <f>'Пагава ОВ'!P39</f>
        <v>0</v>
      </c>
      <c r="O52" s="45">
        <f>'Пагава ОВ'!Q39</f>
        <v>53</v>
      </c>
      <c r="P52" s="45">
        <f>'Пагава ОВ'!R39</f>
        <v>0</v>
      </c>
      <c r="Q52" s="45">
        <f>'Пагава ОВ'!S39</f>
        <v>15</v>
      </c>
      <c r="R52" s="45">
        <f>'Пагава ОВ'!T39</f>
        <v>0</v>
      </c>
      <c r="S52" s="45">
        <f>'Пагава ОВ'!U39</f>
        <v>22</v>
      </c>
      <c r="T52" s="45">
        <f>'Пагава ОВ'!V39</f>
        <v>0</v>
      </c>
      <c r="U52" s="45">
        <f>'Пагава ОВ'!W39</f>
        <v>0</v>
      </c>
      <c r="V52" s="45">
        <f>'Пагава ОВ'!X39</f>
        <v>0</v>
      </c>
      <c r="W52" s="734">
        <f>'Пагава ОВ'!Y39</f>
        <v>0</v>
      </c>
      <c r="X52" s="49"/>
      <c r="Y52" s="49"/>
      <c r="Z52" s="49"/>
      <c r="AA52" s="49"/>
      <c r="AB52" s="49">
        <f t="shared" si="10"/>
        <v>278</v>
      </c>
      <c r="AC52" s="736"/>
      <c r="AD52" s="478"/>
      <c r="AE52" s="676"/>
      <c r="AF52" s="67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</row>
    <row r="53" spans="1:67" s="55" customFormat="1" ht="54" customHeight="1" x14ac:dyDescent="0.4">
      <c r="A53" s="4060"/>
      <c r="B53" s="4039"/>
      <c r="C53" s="4039"/>
      <c r="D53" s="3989" t="s">
        <v>467</v>
      </c>
      <c r="E53" s="1570" t="s">
        <v>62</v>
      </c>
      <c r="F53" s="1571"/>
      <c r="G53" s="1571"/>
      <c r="H53" s="1572"/>
      <c r="I53" s="48">
        <f>'Пагава ОВ'!K60</f>
        <v>64</v>
      </c>
      <c r="J53" s="49">
        <f>'Пагава ОВ'!L60</f>
        <v>64</v>
      </c>
      <c r="K53" s="49">
        <f>'Пагава ОВ'!M60</f>
        <v>0</v>
      </c>
      <c r="L53" s="49">
        <f>'Пагава ОВ'!N60</f>
        <v>73</v>
      </c>
      <c r="M53" s="49">
        <f>'Пагава ОВ'!O60</f>
        <v>6</v>
      </c>
      <c r="N53" s="49">
        <f>'Пагава ОВ'!P60</f>
        <v>6</v>
      </c>
      <c r="O53" s="49">
        <f>'Пагава ОВ'!Q60</f>
        <v>9</v>
      </c>
      <c r="P53" s="49">
        <f>'Пагава ОВ'!R60</f>
        <v>0</v>
      </c>
      <c r="Q53" s="49">
        <f>'Пагава ОВ'!S60</f>
        <v>6</v>
      </c>
      <c r="R53" s="49">
        <f>'Пагава ОВ'!T60</f>
        <v>0</v>
      </c>
      <c r="S53" s="49">
        <f>'Пагава ОВ'!U60</f>
        <v>40</v>
      </c>
      <c r="T53" s="49">
        <f>'Пагава ОВ'!V60</f>
        <v>0</v>
      </c>
      <c r="U53" s="49">
        <f>'Пагава ОВ'!W60</f>
        <v>51</v>
      </c>
      <c r="V53" s="49">
        <f>'Пагава ОВ'!X60</f>
        <v>0</v>
      </c>
      <c r="W53" s="736">
        <f>'Пагава ОВ'!Y60</f>
        <v>0</v>
      </c>
      <c r="X53" s="49"/>
      <c r="Y53" s="49"/>
      <c r="Z53" s="49"/>
      <c r="AA53" s="49"/>
      <c r="AB53" s="49">
        <f t="shared" si="10"/>
        <v>319</v>
      </c>
      <c r="AC53" s="736"/>
      <c r="AD53" s="478"/>
      <c r="AE53" s="676"/>
      <c r="AF53" s="67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</row>
    <row r="54" spans="1:67" s="55" customFormat="1" ht="54" customHeight="1" thickBot="1" x14ac:dyDescent="0.45">
      <c r="A54" s="4061"/>
      <c r="B54" s="4057"/>
      <c r="C54" s="4057"/>
      <c r="D54" s="3989" t="s">
        <v>467</v>
      </c>
      <c r="E54" s="1573" t="s">
        <v>43</v>
      </c>
      <c r="F54" s="1574"/>
      <c r="G54" s="1574"/>
      <c r="H54" s="1575"/>
      <c r="I54" s="51">
        <f>I52+I53</f>
        <v>100</v>
      </c>
      <c r="J54" s="52">
        <f t="shared" ref="J54:W54" si="23">J52+J53</f>
        <v>216</v>
      </c>
      <c r="K54" s="52">
        <f t="shared" si="23"/>
        <v>0</v>
      </c>
      <c r="L54" s="52">
        <f t="shared" si="23"/>
        <v>73</v>
      </c>
      <c r="M54" s="52">
        <f t="shared" si="23"/>
        <v>6</v>
      </c>
      <c r="N54" s="52">
        <f t="shared" si="23"/>
        <v>6</v>
      </c>
      <c r="O54" s="52">
        <f t="shared" si="23"/>
        <v>62</v>
      </c>
      <c r="P54" s="52">
        <f t="shared" si="23"/>
        <v>0</v>
      </c>
      <c r="Q54" s="52">
        <f t="shared" si="23"/>
        <v>21</v>
      </c>
      <c r="R54" s="52">
        <f t="shared" si="23"/>
        <v>0</v>
      </c>
      <c r="S54" s="52">
        <f t="shared" si="23"/>
        <v>62</v>
      </c>
      <c r="T54" s="52">
        <f t="shared" si="23"/>
        <v>0</v>
      </c>
      <c r="U54" s="52">
        <f t="shared" si="23"/>
        <v>51</v>
      </c>
      <c r="V54" s="52">
        <f t="shared" si="23"/>
        <v>0</v>
      </c>
      <c r="W54" s="735">
        <f t="shared" si="23"/>
        <v>0</v>
      </c>
      <c r="X54" s="49"/>
      <c r="Y54" s="49"/>
      <c r="Z54" s="49"/>
      <c r="AA54" s="49"/>
      <c r="AB54" s="49">
        <f t="shared" si="10"/>
        <v>597</v>
      </c>
      <c r="AC54" s="3956"/>
      <c r="AD54" s="478"/>
      <c r="AE54" s="676"/>
      <c r="AF54" s="676"/>
      <c r="AW54" s="46"/>
      <c r="AX54" s="46"/>
      <c r="AY54" s="46"/>
      <c r="AZ54" s="46"/>
      <c r="BA54" s="46"/>
      <c r="BB54" s="46"/>
      <c r="BC54" s="46"/>
      <c r="BD54" s="46"/>
      <c r="BE54" s="46"/>
      <c r="BF54" s="46"/>
      <c r="BG54" s="46"/>
      <c r="BH54" s="46"/>
      <c r="BI54" s="46"/>
      <c r="BJ54" s="46"/>
      <c r="BK54" s="46"/>
      <c r="BL54" s="46"/>
      <c r="BM54" s="46"/>
      <c r="BN54" s="46"/>
      <c r="BO54" s="46"/>
    </row>
    <row r="55" spans="1:67" s="46" customFormat="1" ht="54" customHeight="1" x14ac:dyDescent="0.35">
      <c r="A55" s="4006">
        <v>14</v>
      </c>
      <c r="B55" s="4038" t="s">
        <v>129</v>
      </c>
      <c r="C55" s="4136" t="s">
        <v>135</v>
      </c>
      <c r="D55" s="3989">
        <v>1</v>
      </c>
      <c r="E55" s="3233" t="s">
        <v>59</v>
      </c>
      <c r="F55" s="3234"/>
      <c r="G55" s="3234"/>
      <c r="H55" s="3249"/>
      <c r="I55" s="3254">
        <f>'Tкаченко Н.В.'!K32</f>
        <v>124</v>
      </c>
      <c r="J55" s="3254">
        <f>'Tкаченко Н.В.'!L32</f>
        <v>62</v>
      </c>
      <c r="K55" s="865">
        <f>'Tкаченко Н.В.'!M32</f>
        <v>0</v>
      </c>
      <c r="L55" s="865">
        <f>'Tкаченко Н.В.'!N32</f>
        <v>41</v>
      </c>
      <c r="M55" s="865">
        <f>'Tкаченко Н.В.'!O32</f>
        <v>4</v>
      </c>
      <c r="N55" s="865">
        <f>'Tкаченко Н.В.'!P32</f>
        <v>0</v>
      </c>
      <c r="O55" s="865">
        <f>'Tкаченко Н.В.'!Q32</f>
        <v>52</v>
      </c>
      <c r="P55" s="865">
        <f>'Tкаченко Н.В.'!R32</f>
        <v>0</v>
      </c>
      <c r="Q55" s="865">
        <f>'Tкаченко Н.В.'!S32</f>
        <v>15</v>
      </c>
      <c r="R55" s="865">
        <f>'Tкаченко Н.В.'!T32</f>
        <v>0</v>
      </c>
      <c r="S55" s="865">
        <f>'Tкаченко Н.В.'!U32</f>
        <v>16</v>
      </c>
      <c r="T55" s="865">
        <f>'Tкаченко Н.В.'!V32</f>
        <v>0</v>
      </c>
      <c r="U55" s="865">
        <f>'Tкаченко Н.В.'!W32</f>
        <v>0</v>
      </c>
      <c r="V55" s="865">
        <f>'Tкаченко Н.В.'!X32</f>
        <v>0</v>
      </c>
      <c r="W55" s="3255">
        <f>'Tкаченко Н.В.'!Y32</f>
        <v>0</v>
      </c>
      <c r="X55" s="171"/>
      <c r="Y55" s="171"/>
      <c r="Z55" s="171"/>
      <c r="AA55" s="171"/>
      <c r="AB55" s="49">
        <f t="shared" si="10"/>
        <v>314</v>
      </c>
      <c r="AC55" s="736"/>
      <c r="AD55" s="685"/>
      <c r="AE55" s="685"/>
      <c r="AF55" s="685"/>
    </row>
    <row r="56" spans="1:67" s="46" customFormat="1" ht="54" customHeight="1" x14ac:dyDescent="0.35">
      <c r="A56" s="3998"/>
      <c r="B56" s="4039"/>
      <c r="C56" s="4137"/>
      <c r="D56" s="3989">
        <v>1</v>
      </c>
      <c r="E56" s="3256" t="s">
        <v>4</v>
      </c>
      <c r="F56" s="1571"/>
      <c r="G56" s="1571"/>
      <c r="H56" s="3250"/>
      <c r="I56" s="3242">
        <f>'Tкаченко Н.В.'!K52</f>
        <v>70</v>
      </c>
      <c r="J56" s="1316">
        <f>'Tкаченко Н.В.'!L52</f>
        <v>62</v>
      </c>
      <c r="K56" s="1316">
        <f>'Tкаченко Н.В.'!M52</f>
        <v>0</v>
      </c>
      <c r="L56" s="1316">
        <f>'Tкаченко Н.В.'!N52</f>
        <v>7</v>
      </c>
      <c r="M56" s="1316">
        <f>'Tкаченко Н.В.'!O52</f>
        <v>2</v>
      </c>
      <c r="N56" s="1316">
        <f>'Tкаченко Н.В.'!P52</f>
        <v>0</v>
      </c>
      <c r="O56" s="1316">
        <f>'Tкаченко Н.В.'!Q52</f>
        <v>15</v>
      </c>
      <c r="P56" s="1316">
        <f>'Tкаченко Н.В.'!R52</f>
        <v>0</v>
      </c>
      <c r="Q56" s="1316">
        <f>'Tкаченко Н.В.'!S52</f>
        <v>10</v>
      </c>
      <c r="R56" s="1316">
        <f>'Tкаченко Н.В.'!T52</f>
        <v>0</v>
      </c>
      <c r="S56" s="1316">
        <f>'Tкаченко Н.В.'!U52</f>
        <v>5</v>
      </c>
      <c r="T56" s="1316">
        <f>'Tкаченко Н.В.'!V52</f>
        <v>0</v>
      </c>
      <c r="U56" s="1316">
        <f>'Tкаченко Н.В.'!W52</f>
        <v>45</v>
      </c>
      <c r="V56" s="1316">
        <f>'Tкаченко Н.В.'!X52</f>
        <v>0</v>
      </c>
      <c r="W56" s="3243">
        <f>'Tкаченко Н.В.'!Y52</f>
        <v>0</v>
      </c>
      <c r="X56" s="1316"/>
      <c r="Y56" s="1316"/>
      <c r="Z56" s="1316"/>
      <c r="AA56" s="1316"/>
      <c r="AB56" s="49">
        <f t="shared" si="10"/>
        <v>216</v>
      </c>
      <c r="AC56" s="736"/>
      <c r="AD56" s="687"/>
      <c r="AE56" s="687"/>
      <c r="AF56" s="687"/>
    </row>
    <row r="57" spans="1:67" s="46" customFormat="1" ht="54" customHeight="1" thickBot="1" x14ac:dyDescent="0.45">
      <c r="A57" s="3999"/>
      <c r="B57" s="4040"/>
      <c r="C57" s="4138"/>
      <c r="D57" s="3988">
        <v>1</v>
      </c>
      <c r="E57" s="3251" t="s">
        <v>43</v>
      </c>
      <c r="F57" s="1574"/>
      <c r="G57" s="1574"/>
      <c r="H57" s="3252"/>
      <c r="I57" s="3257">
        <f>SUM(I55:I56)</f>
        <v>194</v>
      </c>
      <c r="J57" s="1318">
        <f t="shared" ref="J57:W57" si="24">SUM(J55:J56)</f>
        <v>124</v>
      </c>
      <c r="K57" s="1318">
        <f t="shared" si="24"/>
        <v>0</v>
      </c>
      <c r="L57" s="1318">
        <f t="shared" si="24"/>
        <v>48</v>
      </c>
      <c r="M57" s="1318">
        <f t="shared" si="24"/>
        <v>6</v>
      </c>
      <c r="N57" s="1318">
        <f t="shared" si="24"/>
        <v>0</v>
      </c>
      <c r="O57" s="1318">
        <f t="shared" si="24"/>
        <v>67</v>
      </c>
      <c r="P57" s="1318">
        <f t="shared" si="24"/>
        <v>0</v>
      </c>
      <c r="Q57" s="1318">
        <f t="shared" si="24"/>
        <v>25</v>
      </c>
      <c r="R57" s="1318">
        <f t="shared" si="24"/>
        <v>0</v>
      </c>
      <c r="S57" s="1318">
        <f t="shared" si="24"/>
        <v>21</v>
      </c>
      <c r="T57" s="1318">
        <f t="shared" si="24"/>
        <v>0</v>
      </c>
      <c r="U57" s="1318">
        <f t="shared" si="24"/>
        <v>45</v>
      </c>
      <c r="V57" s="1318">
        <f t="shared" si="24"/>
        <v>0</v>
      </c>
      <c r="W57" s="3258">
        <f t="shared" si="24"/>
        <v>0</v>
      </c>
      <c r="X57" s="1316"/>
      <c r="Y57" s="1316"/>
      <c r="Z57" s="1316"/>
      <c r="AA57" s="1316"/>
      <c r="AB57" s="49">
        <f t="shared" si="10"/>
        <v>530</v>
      </c>
      <c r="AC57" s="3947"/>
      <c r="AD57" s="676"/>
      <c r="AE57" s="676"/>
      <c r="AF57" s="676"/>
    </row>
    <row r="58" spans="1:67" s="55" customFormat="1" ht="54" customHeight="1" thickBot="1" x14ac:dyDescent="0.4">
      <c r="A58" s="4006" t="s">
        <v>63</v>
      </c>
      <c r="B58" s="4124" t="s">
        <v>46</v>
      </c>
      <c r="C58" s="4124"/>
      <c r="D58" s="3974">
        <v>7</v>
      </c>
      <c r="E58" s="85" t="s">
        <v>60</v>
      </c>
      <c r="F58" s="1637"/>
      <c r="G58" s="1637"/>
      <c r="H58" s="86"/>
      <c r="I58" s="324">
        <f>I37+I40+I43+I46+I49+I55+I52</f>
        <v>493</v>
      </c>
      <c r="J58" s="324">
        <f t="shared" ref="J58:W58" si="25">J37+J40+J43+J46+J49+J55+J52</f>
        <v>724</v>
      </c>
      <c r="K58" s="324">
        <f t="shared" si="25"/>
        <v>0</v>
      </c>
      <c r="L58" s="324">
        <f t="shared" si="25"/>
        <v>264</v>
      </c>
      <c r="M58" s="324">
        <f t="shared" si="25"/>
        <v>37</v>
      </c>
      <c r="N58" s="324">
        <f t="shared" si="25"/>
        <v>13</v>
      </c>
      <c r="O58" s="324">
        <f t="shared" si="25"/>
        <v>368</v>
      </c>
      <c r="P58" s="324">
        <f t="shared" si="25"/>
        <v>0</v>
      </c>
      <c r="Q58" s="324">
        <f t="shared" si="25"/>
        <v>105</v>
      </c>
      <c r="R58" s="324">
        <f t="shared" si="25"/>
        <v>0</v>
      </c>
      <c r="S58" s="324">
        <f t="shared" si="25"/>
        <v>259</v>
      </c>
      <c r="T58" s="324">
        <f t="shared" si="25"/>
        <v>0</v>
      </c>
      <c r="U58" s="324">
        <f t="shared" si="25"/>
        <v>0</v>
      </c>
      <c r="V58" s="324">
        <f t="shared" si="25"/>
        <v>0</v>
      </c>
      <c r="W58" s="3941">
        <f t="shared" si="25"/>
        <v>0</v>
      </c>
      <c r="X58" s="321"/>
      <c r="Y58" s="321"/>
      <c r="Z58" s="321"/>
      <c r="AA58" s="321"/>
      <c r="AB58" s="49">
        <f t="shared" si="10"/>
        <v>2263</v>
      </c>
      <c r="AC58" s="3468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46"/>
      <c r="BK58" s="46"/>
      <c r="BL58" s="46"/>
      <c r="BM58" s="46"/>
      <c r="BN58" s="46"/>
      <c r="BO58" s="46"/>
    </row>
    <row r="59" spans="1:67" s="55" customFormat="1" ht="54" customHeight="1" thickBot="1" x14ac:dyDescent="0.4">
      <c r="A59" s="3998"/>
      <c r="B59" s="4125"/>
      <c r="C59" s="4125"/>
      <c r="D59" s="3974">
        <v>7</v>
      </c>
      <c r="E59" s="84" t="s">
        <v>62</v>
      </c>
      <c r="F59" s="1638"/>
      <c r="G59" s="1638"/>
      <c r="H59" s="87"/>
      <c r="I59" s="692">
        <f>I38+I44+I47+I50+I56+I53</f>
        <v>429.98</v>
      </c>
      <c r="J59" s="692">
        <f t="shared" ref="J59:W59" si="26">J38+J44+J47+J50+J56+J53</f>
        <v>314</v>
      </c>
      <c r="K59" s="692">
        <f t="shared" si="26"/>
        <v>0</v>
      </c>
      <c r="L59" s="692">
        <f t="shared" si="26"/>
        <v>207</v>
      </c>
      <c r="M59" s="692">
        <f t="shared" si="26"/>
        <v>29</v>
      </c>
      <c r="N59" s="692">
        <f t="shared" si="26"/>
        <v>7</v>
      </c>
      <c r="O59" s="692">
        <f t="shared" si="26"/>
        <v>51</v>
      </c>
      <c r="P59" s="692">
        <f t="shared" si="26"/>
        <v>0</v>
      </c>
      <c r="Q59" s="692">
        <f t="shared" si="26"/>
        <v>34</v>
      </c>
      <c r="R59" s="692">
        <f t="shared" si="26"/>
        <v>80</v>
      </c>
      <c r="S59" s="692">
        <f t="shared" si="26"/>
        <v>137</v>
      </c>
      <c r="T59" s="692">
        <f t="shared" si="26"/>
        <v>0</v>
      </c>
      <c r="U59" s="692">
        <f t="shared" si="26"/>
        <v>189</v>
      </c>
      <c r="V59" s="692">
        <f t="shared" si="26"/>
        <v>0</v>
      </c>
      <c r="W59" s="3942">
        <f t="shared" si="26"/>
        <v>0</v>
      </c>
      <c r="X59" s="321"/>
      <c r="Y59" s="321"/>
      <c r="Z59" s="321"/>
      <c r="AA59" s="321"/>
      <c r="AB59" s="49">
        <f t="shared" si="10"/>
        <v>1477.98</v>
      </c>
      <c r="AC59" s="3468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</row>
    <row r="60" spans="1:67" s="55" customFormat="1" ht="54" customHeight="1" thickBot="1" x14ac:dyDescent="0.4">
      <c r="A60" s="3999"/>
      <c r="B60" s="4126"/>
      <c r="C60" s="4126"/>
      <c r="D60" s="3974">
        <v>7</v>
      </c>
      <c r="E60" s="88" t="s">
        <v>43</v>
      </c>
      <c r="F60" s="1639"/>
      <c r="G60" s="1639"/>
      <c r="H60" s="89"/>
      <c r="I60" s="3232">
        <f>I58+I59</f>
        <v>922.98</v>
      </c>
      <c r="J60" s="328">
        <f t="shared" ref="J60:W60" si="27">J58+J59</f>
        <v>1038</v>
      </c>
      <c r="K60" s="328">
        <f t="shared" si="27"/>
        <v>0</v>
      </c>
      <c r="L60" s="328">
        <f t="shared" si="27"/>
        <v>471</v>
      </c>
      <c r="M60" s="328">
        <f t="shared" si="27"/>
        <v>66</v>
      </c>
      <c r="N60" s="328">
        <f t="shared" si="27"/>
        <v>20</v>
      </c>
      <c r="O60" s="328">
        <f t="shared" si="27"/>
        <v>419</v>
      </c>
      <c r="P60" s="328">
        <f t="shared" si="27"/>
        <v>0</v>
      </c>
      <c r="Q60" s="328">
        <f t="shared" si="27"/>
        <v>139</v>
      </c>
      <c r="R60" s="328">
        <f t="shared" si="27"/>
        <v>80</v>
      </c>
      <c r="S60" s="328">
        <f t="shared" si="27"/>
        <v>396</v>
      </c>
      <c r="T60" s="328">
        <f t="shared" si="27"/>
        <v>0</v>
      </c>
      <c r="U60" s="328">
        <f t="shared" si="27"/>
        <v>189</v>
      </c>
      <c r="V60" s="328">
        <f t="shared" si="27"/>
        <v>0</v>
      </c>
      <c r="W60" s="3528">
        <f t="shared" si="27"/>
        <v>0</v>
      </c>
      <c r="X60" s="321"/>
      <c r="Y60" s="321"/>
      <c r="Z60" s="321"/>
      <c r="AA60" s="321"/>
      <c r="AB60" s="49">
        <f t="shared" si="10"/>
        <v>3740.98</v>
      </c>
      <c r="AC60" s="3468"/>
      <c r="AW60" s="46"/>
      <c r="AX60" s="46"/>
      <c r="AY60" s="46"/>
      <c r="AZ60" s="46"/>
      <c r="BA60" s="46"/>
      <c r="BB60" s="46"/>
      <c r="BC60" s="46"/>
      <c r="BD60" s="46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</row>
    <row r="61" spans="1:67" s="46" customFormat="1" ht="54" customHeight="1" thickBot="1" x14ac:dyDescent="0.4">
      <c r="A61" s="4006">
        <v>15</v>
      </c>
      <c r="B61" s="4038" t="s">
        <v>131</v>
      </c>
      <c r="C61" s="4038" t="s">
        <v>84</v>
      </c>
      <c r="D61" s="3975" t="s">
        <v>464</v>
      </c>
      <c r="E61" s="85" t="s">
        <v>60</v>
      </c>
      <c r="F61" s="1637"/>
      <c r="G61" s="1637"/>
      <c r="H61" s="86"/>
      <c r="I61" s="1908">
        <f>'Донець ОІ 05'!K35</f>
        <v>36</v>
      </c>
      <c r="J61" s="1319">
        <f>'Донець ОІ 05'!L35</f>
        <v>10</v>
      </c>
      <c r="K61" s="1319">
        <f>'Донець ОІ 05'!M35</f>
        <v>0</v>
      </c>
      <c r="L61" s="1319">
        <f>'Донець ОІ 05'!N35</f>
        <v>43</v>
      </c>
      <c r="M61" s="1319">
        <f>'Донець ОІ 05'!O35</f>
        <v>4</v>
      </c>
      <c r="N61" s="1319">
        <f>'Донець ОІ 05'!P35</f>
        <v>0</v>
      </c>
      <c r="O61" s="1319">
        <f>'Донець ОІ 05'!Q35</f>
        <v>31</v>
      </c>
      <c r="P61" s="1319">
        <f>'Донець ОІ 05'!R35</f>
        <v>0</v>
      </c>
      <c r="Q61" s="1319">
        <f>'Донець ОІ 05'!S35</f>
        <v>9</v>
      </c>
      <c r="R61" s="1319">
        <f>'Донець ОІ 05'!T35</f>
        <v>0</v>
      </c>
      <c r="S61" s="1319">
        <f>'Донець ОІ 05'!U35</f>
        <v>30</v>
      </c>
      <c r="T61" s="1319">
        <f>'Донець ОІ 05'!V35</f>
        <v>0</v>
      </c>
      <c r="U61" s="1319">
        <f>'Донець ОІ 05'!W35</f>
        <v>0</v>
      </c>
      <c r="V61" s="1319">
        <f>'Донець ОІ 05'!X35</f>
        <v>0</v>
      </c>
      <c r="W61" s="2483">
        <f>'Донець ОІ 05'!Y35</f>
        <v>0</v>
      </c>
      <c r="X61" s="77"/>
      <c r="Y61" s="77"/>
      <c r="Z61" s="77"/>
      <c r="AA61" s="77"/>
      <c r="AB61" s="49">
        <f t="shared" si="10"/>
        <v>163</v>
      </c>
      <c r="AC61" s="736"/>
      <c r="AD61" s="689"/>
      <c r="AE61" s="689"/>
      <c r="AF61" s="690"/>
    </row>
    <row r="62" spans="1:67" s="46" customFormat="1" ht="54" customHeight="1" thickBot="1" x14ac:dyDescent="0.4">
      <c r="A62" s="3998"/>
      <c r="B62" s="4039"/>
      <c r="C62" s="4039"/>
      <c r="D62" s="3975" t="s">
        <v>464</v>
      </c>
      <c r="E62" s="84" t="s">
        <v>62</v>
      </c>
      <c r="F62" s="1638"/>
      <c r="G62" s="1638"/>
      <c r="H62" s="87"/>
      <c r="I62" s="1495">
        <f>'Донець ОІ 05'!K68</f>
        <v>32</v>
      </c>
      <c r="J62" s="1229">
        <f>'Донець ОІ 05'!L68</f>
        <v>0</v>
      </c>
      <c r="K62" s="1229">
        <f>'Донець ОІ 05'!M68</f>
        <v>0</v>
      </c>
      <c r="L62" s="1229">
        <f>'Донець ОІ 05'!N68</f>
        <v>27</v>
      </c>
      <c r="M62" s="1229">
        <f>'Донець ОІ 05'!O68</f>
        <v>2</v>
      </c>
      <c r="N62" s="1229">
        <f>'Донець ОІ 05'!P68</f>
        <v>0</v>
      </c>
      <c r="O62" s="1229">
        <f>'Донець ОІ 05'!Q68</f>
        <v>6</v>
      </c>
      <c r="P62" s="1229">
        <f>'Донець ОІ 05'!R68</f>
        <v>0</v>
      </c>
      <c r="Q62" s="1229">
        <f>'Донець ОІ 05'!S68</f>
        <v>4</v>
      </c>
      <c r="R62" s="1229">
        <f>'Донець ОІ 05'!T68</f>
        <v>40</v>
      </c>
      <c r="S62" s="1229">
        <f>'Донець ОІ 05'!U68</f>
        <v>4</v>
      </c>
      <c r="T62" s="1229">
        <f>'Донець ОІ 05'!V68</f>
        <v>0</v>
      </c>
      <c r="U62" s="1229">
        <f>'Донець ОІ 05'!W68</f>
        <v>21</v>
      </c>
      <c r="V62" s="1229">
        <f>'Донець ОІ 05'!X68</f>
        <v>0</v>
      </c>
      <c r="W62" s="2486">
        <f>'Донець ОІ 05'!Y68</f>
        <v>0</v>
      </c>
      <c r="X62" s="77"/>
      <c r="Y62" s="77"/>
      <c r="Z62" s="77"/>
      <c r="AA62" s="77"/>
      <c r="AB62" s="49">
        <f t="shared" si="10"/>
        <v>136</v>
      </c>
      <c r="AC62" s="736"/>
      <c r="AD62" s="691"/>
      <c r="AE62" s="691"/>
      <c r="AF62" s="691"/>
    </row>
    <row r="63" spans="1:67" s="46" customFormat="1" ht="54" customHeight="1" thickBot="1" x14ac:dyDescent="0.4">
      <c r="A63" s="3999"/>
      <c r="B63" s="4057"/>
      <c r="C63" s="4057"/>
      <c r="D63" s="3975" t="s">
        <v>464</v>
      </c>
      <c r="E63" s="88" t="s">
        <v>43</v>
      </c>
      <c r="F63" s="1639"/>
      <c r="G63" s="1639"/>
      <c r="H63" s="89"/>
      <c r="I63" s="2188">
        <f>SUM(I61:I62)</f>
        <v>68</v>
      </c>
      <c r="J63" s="1320">
        <f t="shared" ref="J63:W63" si="28">SUM(J61:J62)</f>
        <v>10</v>
      </c>
      <c r="K63" s="1320">
        <f t="shared" si="28"/>
        <v>0</v>
      </c>
      <c r="L63" s="1320">
        <f t="shared" si="28"/>
        <v>70</v>
      </c>
      <c r="M63" s="1320">
        <f t="shared" si="28"/>
        <v>6</v>
      </c>
      <c r="N63" s="1320">
        <f t="shared" si="28"/>
        <v>0</v>
      </c>
      <c r="O63" s="1320">
        <f t="shared" si="28"/>
        <v>37</v>
      </c>
      <c r="P63" s="1320">
        <f t="shared" si="28"/>
        <v>0</v>
      </c>
      <c r="Q63" s="1320">
        <f t="shared" si="28"/>
        <v>13</v>
      </c>
      <c r="R63" s="1320">
        <f t="shared" si="28"/>
        <v>40</v>
      </c>
      <c r="S63" s="1320">
        <f t="shared" si="28"/>
        <v>34</v>
      </c>
      <c r="T63" s="1320">
        <f t="shared" si="28"/>
        <v>0</v>
      </c>
      <c r="U63" s="1320">
        <f t="shared" si="28"/>
        <v>21</v>
      </c>
      <c r="V63" s="1320">
        <f t="shared" si="28"/>
        <v>0</v>
      </c>
      <c r="W63" s="2487">
        <f t="shared" si="28"/>
        <v>0</v>
      </c>
      <c r="X63" s="77"/>
      <c r="Y63" s="77"/>
      <c r="Z63" s="77"/>
      <c r="AA63" s="77"/>
      <c r="AB63" s="49">
        <f t="shared" si="10"/>
        <v>299</v>
      </c>
      <c r="AC63" s="736"/>
      <c r="AD63" s="691"/>
      <c r="AE63" s="691"/>
      <c r="AF63" s="691"/>
    </row>
    <row r="64" spans="1:67" s="46" customFormat="1" ht="54" customHeight="1" x14ac:dyDescent="0.35">
      <c r="A64" s="4006">
        <v>16</v>
      </c>
      <c r="B64" s="4038" t="s">
        <v>181</v>
      </c>
      <c r="C64" s="4038" t="s">
        <v>84</v>
      </c>
      <c r="D64" s="3984" t="s">
        <v>465</v>
      </c>
      <c r="E64" s="85" t="s">
        <v>60</v>
      </c>
      <c r="F64" s="1637"/>
      <c r="G64" s="1637"/>
      <c r="H64" s="86"/>
      <c r="I64" s="1319">
        <f>'Знанецька ОМ 025'!K41</f>
        <v>36</v>
      </c>
      <c r="J64" s="1319">
        <f>'Знанецька ОМ 025'!L41</f>
        <v>20</v>
      </c>
      <c r="K64" s="1319">
        <f>'Знанецька ОМ 025'!M41</f>
        <v>0</v>
      </c>
      <c r="L64" s="1319">
        <f>'Знанецька ОМ 025'!N41</f>
        <v>5</v>
      </c>
      <c r="M64" s="1319">
        <f>'Знанецька ОМ 025'!O41</f>
        <v>2</v>
      </c>
      <c r="N64" s="1319">
        <f>'Знанецька ОМ 025'!P41</f>
        <v>0</v>
      </c>
      <c r="O64" s="1319">
        <f>'Знанецька ОМ 025'!Q41</f>
        <v>10</v>
      </c>
      <c r="P64" s="1319">
        <f>'Знанецька ОМ 025'!R41</f>
        <v>0</v>
      </c>
      <c r="Q64" s="1319">
        <f>'Знанецька ОМ 025'!S41</f>
        <v>3</v>
      </c>
      <c r="R64" s="1319">
        <f>'Знанецька ОМ 025'!T41</f>
        <v>0</v>
      </c>
      <c r="S64" s="1319">
        <f>'Знанецька ОМ 025'!U41</f>
        <v>2</v>
      </c>
      <c r="T64" s="1319">
        <f>'Знанецька ОМ 025'!V41</f>
        <v>0</v>
      </c>
      <c r="U64" s="1319">
        <f>'Знанецька ОМ 025'!W41</f>
        <v>0</v>
      </c>
      <c r="V64" s="1319">
        <f>'Знанецька ОМ 025'!X41</f>
        <v>0</v>
      </c>
      <c r="W64" s="2483">
        <f>'Знанецька ОМ 025'!Y41</f>
        <v>0</v>
      </c>
      <c r="X64" s="77"/>
      <c r="Y64" s="77"/>
      <c r="Z64" s="77"/>
      <c r="AA64" s="77"/>
      <c r="AB64" s="49">
        <f t="shared" si="10"/>
        <v>78</v>
      </c>
      <c r="AC64" s="736"/>
      <c r="AD64" s="691"/>
      <c r="AE64" s="691"/>
      <c r="AF64" s="691"/>
    </row>
    <row r="65" spans="1:32" s="46" customFormat="1" ht="54" customHeight="1" x14ac:dyDescent="0.35">
      <c r="A65" s="3998"/>
      <c r="B65" s="4039"/>
      <c r="C65" s="4039"/>
      <c r="D65" s="3984" t="s">
        <v>465</v>
      </c>
      <c r="E65" s="84" t="s">
        <v>62</v>
      </c>
      <c r="F65" s="1638"/>
      <c r="G65" s="1638"/>
      <c r="H65" s="87"/>
      <c r="I65" s="1229">
        <f>'Знанецька ОМ 025'!K78</f>
        <v>0</v>
      </c>
      <c r="J65" s="1229">
        <f>'Знанецька ОМ 025'!L78</f>
        <v>64</v>
      </c>
      <c r="K65" s="1229">
        <f>'Знанецька ОМ 025'!M78</f>
        <v>0</v>
      </c>
      <c r="L65" s="1229">
        <f>'Знанецька ОМ 025'!N78</f>
        <v>0</v>
      </c>
      <c r="M65" s="1229">
        <f>'Знанецька ОМ 025'!O78</f>
        <v>0</v>
      </c>
      <c r="N65" s="1229">
        <f>'Знанецька ОМ 025'!P78</f>
        <v>0</v>
      </c>
      <c r="O65" s="1229">
        <f>'Знанецька ОМ 025'!Q78</f>
        <v>0</v>
      </c>
      <c r="P65" s="1229">
        <f>'Знанецька ОМ 025'!R78</f>
        <v>0</v>
      </c>
      <c r="Q65" s="1229">
        <f>'Знанецька ОМ 025'!S78</f>
        <v>0</v>
      </c>
      <c r="R65" s="1229">
        <f>'Знанецька ОМ 025'!T78</f>
        <v>0</v>
      </c>
      <c r="S65" s="1229">
        <f>'Знанецька ОМ 025'!U78</f>
        <v>8</v>
      </c>
      <c r="T65" s="1229">
        <f>'Знанецька ОМ 025'!V78</f>
        <v>0</v>
      </c>
      <c r="U65" s="1229">
        <f>'Знанецька ОМ 025'!W78</f>
        <v>0</v>
      </c>
      <c r="V65" s="1229">
        <f>'Знанецька ОМ 025'!X78</f>
        <v>0</v>
      </c>
      <c r="W65" s="2486">
        <f>'Знанецька ОМ 025'!Y78</f>
        <v>0</v>
      </c>
      <c r="X65" s="77"/>
      <c r="Y65" s="77"/>
      <c r="Z65" s="77"/>
      <c r="AA65" s="77"/>
      <c r="AB65" s="49">
        <f t="shared" si="10"/>
        <v>72</v>
      </c>
      <c r="AC65" s="736"/>
      <c r="AD65" s="691"/>
      <c r="AE65" s="691"/>
      <c r="AF65" s="691"/>
    </row>
    <row r="66" spans="1:32" s="46" customFormat="1" ht="54" customHeight="1" thickBot="1" x14ac:dyDescent="0.4">
      <c r="A66" s="3999"/>
      <c r="B66" s="4040"/>
      <c r="C66" s="4057"/>
      <c r="D66" s="3984" t="s">
        <v>465</v>
      </c>
      <c r="E66" s="88" t="s">
        <v>43</v>
      </c>
      <c r="F66" s="1639"/>
      <c r="G66" s="1639"/>
      <c r="H66" s="89"/>
      <c r="I66" s="1320">
        <f>SUM(I64:I65)</f>
        <v>36</v>
      </c>
      <c r="J66" s="1320">
        <f t="shared" ref="J66:W66" si="29">SUM(J64:J65)</f>
        <v>84</v>
      </c>
      <c r="K66" s="1320">
        <f t="shared" si="29"/>
        <v>0</v>
      </c>
      <c r="L66" s="1320">
        <f t="shared" si="29"/>
        <v>5</v>
      </c>
      <c r="M66" s="1320">
        <f t="shared" si="29"/>
        <v>2</v>
      </c>
      <c r="N66" s="1320">
        <f t="shared" si="29"/>
        <v>0</v>
      </c>
      <c r="O66" s="1320">
        <f t="shared" si="29"/>
        <v>10</v>
      </c>
      <c r="P66" s="1320">
        <f t="shared" si="29"/>
        <v>0</v>
      </c>
      <c r="Q66" s="1320">
        <f t="shared" si="29"/>
        <v>3</v>
      </c>
      <c r="R66" s="1320">
        <f t="shared" si="29"/>
        <v>0</v>
      </c>
      <c r="S66" s="1320">
        <f t="shared" si="29"/>
        <v>10</v>
      </c>
      <c r="T66" s="1320">
        <f t="shared" si="29"/>
        <v>0</v>
      </c>
      <c r="U66" s="1320">
        <f t="shared" si="29"/>
        <v>0</v>
      </c>
      <c r="V66" s="1320">
        <f t="shared" si="29"/>
        <v>0</v>
      </c>
      <c r="W66" s="2487">
        <f t="shared" si="29"/>
        <v>0</v>
      </c>
      <c r="X66" s="77"/>
      <c r="Y66" s="77"/>
      <c r="Z66" s="77"/>
      <c r="AA66" s="77"/>
      <c r="AB66" s="49">
        <f t="shared" si="10"/>
        <v>150</v>
      </c>
      <c r="AC66" s="736"/>
      <c r="AD66" s="691"/>
      <c r="AE66" s="691"/>
      <c r="AF66" s="691"/>
    </row>
    <row r="67" spans="1:32" s="46" customFormat="1" ht="54" customHeight="1" x14ac:dyDescent="0.4">
      <c r="A67" s="4006">
        <v>17</v>
      </c>
      <c r="B67" s="4038" t="s">
        <v>86</v>
      </c>
      <c r="C67" s="4052" t="s">
        <v>84</v>
      </c>
      <c r="D67" s="1520" t="s">
        <v>465</v>
      </c>
      <c r="E67" s="291" t="s">
        <v>60</v>
      </c>
      <c r="F67" s="1637"/>
      <c r="G67" s="1637"/>
      <c r="H67" s="86"/>
      <c r="I67" s="707">
        <f>'Кутепова-Бр 025'!K49</f>
        <v>19</v>
      </c>
      <c r="J67" s="707">
        <f>'Кутепова-Бр 025'!L49</f>
        <v>16</v>
      </c>
      <c r="K67" s="707">
        <f>'Кутепова-Бр 025'!M49</f>
        <v>0</v>
      </c>
      <c r="L67" s="707">
        <f>'Кутепова-Бр 025'!N49</f>
        <v>9</v>
      </c>
      <c r="M67" s="707">
        <f>'Кутепова-Бр 025'!O49</f>
        <v>2</v>
      </c>
      <c r="N67" s="707">
        <f>'Кутепова-Бр 025'!P49</f>
        <v>0</v>
      </c>
      <c r="O67" s="707">
        <f>'Кутепова-Бр 025'!Q49</f>
        <v>21</v>
      </c>
      <c r="P67" s="707">
        <f>'Кутепова-Бр 025'!R49</f>
        <v>0</v>
      </c>
      <c r="Q67" s="707">
        <f>'Кутепова-Бр 025'!S49</f>
        <v>6</v>
      </c>
      <c r="R67" s="707">
        <f>'Кутепова-Бр 025'!T49</f>
        <v>0</v>
      </c>
      <c r="S67" s="707">
        <f>'Кутепова-Бр 025'!U49</f>
        <v>3</v>
      </c>
      <c r="T67" s="707">
        <f>'Кутепова-Бр 025'!V49</f>
        <v>0</v>
      </c>
      <c r="U67" s="707">
        <f>'Кутепова-Бр 025'!W49</f>
        <v>0</v>
      </c>
      <c r="V67" s="707">
        <f>'Кутепова-Бр 025'!X49</f>
        <v>0</v>
      </c>
      <c r="W67" s="3532">
        <f>'Кутепова-Бр 025'!Y49</f>
        <v>0</v>
      </c>
      <c r="X67" s="3953"/>
      <c r="Y67" s="3953"/>
      <c r="Z67" s="3953"/>
      <c r="AA67" s="3953"/>
      <c r="AB67" s="49">
        <f t="shared" si="10"/>
        <v>76</v>
      </c>
      <c r="AC67" s="736"/>
    </row>
    <row r="68" spans="1:32" s="46" customFormat="1" ht="54" customHeight="1" x14ac:dyDescent="0.4">
      <c r="A68" s="3998"/>
      <c r="B68" s="4039"/>
      <c r="C68" s="4053"/>
      <c r="D68" s="1521" t="s">
        <v>464</v>
      </c>
      <c r="E68" s="292" t="s">
        <v>62</v>
      </c>
      <c r="F68" s="1638"/>
      <c r="G68" s="1638"/>
      <c r="H68" s="87"/>
      <c r="I68" s="1321">
        <f>'Кутепова-Бр 025'!K83</f>
        <v>72</v>
      </c>
      <c r="J68" s="1321">
        <f>'Кутепова-Бр 025'!L83</f>
        <v>0</v>
      </c>
      <c r="K68" s="1321">
        <f>'Кутепова-Бр 025'!M83</f>
        <v>0</v>
      </c>
      <c r="L68" s="1321">
        <f>'Кутепова-Бр 025'!N83</f>
        <v>4</v>
      </c>
      <c r="M68" s="1321">
        <f>'Кутепова-Бр 025'!O83</f>
        <v>2</v>
      </c>
      <c r="N68" s="1321">
        <f>'Кутепова-Бр 025'!P83</f>
        <v>6</v>
      </c>
      <c r="O68" s="1321">
        <f>'Кутепова-Бр 025'!Q83</f>
        <v>9</v>
      </c>
      <c r="P68" s="1321">
        <f>'Кутепова-Бр 025'!R83</f>
        <v>0</v>
      </c>
      <c r="Q68" s="1321">
        <f>'Кутепова-Бр 025'!S83</f>
        <v>6</v>
      </c>
      <c r="R68" s="1321">
        <f>'Кутепова-Бр 025'!T83</f>
        <v>0</v>
      </c>
      <c r="S68" s="1321">
        <f>'Кутепова-Бр 025'!U83</f>
        <v>20</v>
      </c>
      <c r="T68" s="1321">
        <f>'Кутепова-Бр 025'!V83</f>
        <v>0</v>
      </c>
      <c r="U68" s="1321">
        <f>'Кутепова-Бр 025'!W83</f>
        <v>24</v>
      </c>
      <c r="V68" s="1321">
        <f>'Кутепова-Бр 025'!X83</f>
        <v>0</v>
      </c>
      <c r="W68" s="3533">
        <f>'Кутепова-Бр 025'!Y83</f>
        <v>0</v>
      </c>
      <c r="X68" s="1217"/>
      <c r="Y68" s="1217"/>
      <c r="Z68" s="1217"/>
      <c r="AA68" s="1217"/>
      <c r="AB68" s="49">
        <f t="shared" si="10"/>
        <v>143</v>
      </c>
      <c r="AC68" s="736" t="s">
        <v>452</v>
      </c>
    </row>
    <row r="69" spans="1:32" s="46" customFormat="1" ht="54" customHeight="1" thickBot="1" x14ac:dyDescent="0.4">
      <c r="A69" s="3999"/>
      <c r="B69" s="4040"/>
      <c r="C69" s="4228"/>
      <c r="D69" s="1522" t="s">
        <v>466</v>
      </c>
      <c r="E69" s="293" t="s">
        <v>43</v>
      </c>
      <c r="F69" s="1639"/>
      <c r="G69" s="1639"/>
      <c r="H69" s="89"/>
      <c r="I69" s="1320">
        <f>SUM(I67:I68)</f>
        <v>91</v>
      </c>
      <c r="J69" s="1320">
        <f t="shared" ref="J69:W69" si="30">SUM(J67:J68)</f>
        <v>16</v>
      </c>
      <c r="K69" s="1320">
        <f t="shared" si="30"/>
        <v>0</v>
      </c>
      <c r="L69" s="1320">
        <f t="shared" si="30"/>
        <v>13</v>
      </c>
      <c r="M69" s="1320">
        <f t="shared" si="30"/>
        <v>4</v>
      </c>
      <c r="N69" s="1320">
        <f t="shared" si="30"/>
        <v>6</v>
      </c>
      <c r="O69" s="1320">
        <f t="shared" si="30"/>
        <v>30</v>
      </c>
      <c r="P69" s="1320">
        <f t="shared" si="30"/>
        <v>0</v>
      </c>
      <c r="Q69" s="1320">
        <f t="shared" si="30"/>
        <v>12</v>
      </c>
      <c r="R69" s="1320">
        <f t="shared" si="30"/>
        <v>0</v>
      </c>
      <c r="S69" s="1320">
        <f t="shared" si="30"/>
        <v>23</v>
      </c>
      <c r="T69" s="1320">
        <f t="shared" si="30"/>
        <v>0</v>
      </c>
      <c r="U69" s="1320">
        <f t="shared" si="30"/>
        <v>24</v>
      </c>
      <c r="V69" s="1320">
        <f t="shared" si="30"/>
        <v>0</v>
      </c>
      <c r="W69" s="2487">
        <f t="shared" si="30"/>
        <v>0</v>
      </c>
      <c r="X69" s="77"/>
      <c r="Y69" s="77"/>
      <c r="Z69" s="77"/>
      <c r="AA69" s="77"/>
      <c r="AB69" s="49">
        <f t="shared" si="10"/>
        <v>219</v>
      </c>
      <c r="AC69" s="736"/>
    </row>
    <row r="70" spans="1:32" s="46" customFormat="1" ht="54" customHeight="1" x14ac:dyDescent="0.35">
      <c r="A70" s="4006">
        <v>18</v>
      </c>
      <c r="B70" s="4038" t="s">
        <v>78</v>
      </c>
      <c r="C70" s="4038" t="s">
        <v>84</v>
      </c>
      <c r="D70" s="3971" t="s">
        <v>464</v>
      </c>
      <c r="E70" s="85" t="s">
        <v>60</v>
      </c>
      <c r="F70" s="1637"/>
      <c r="G70" s="1637"/>
      <c r="H70" s="86"/>
      <c r="I70" s="323">
        <f>'Кутовий КП 05'!K47</f>
        <v>0</v>
      </c>
      <c r="J70" s="323">
        <f>'Кутовий КП 05'!L47</f>
        <v>128</v>
      </c>
      <c r="K70" s="323">
        <f>'Кутовий КП 05'!M47</f>
        <v>0</v>
      </c>
      <c r="L70" s="323">
        <f>'Кутовий КП 05'!N47</f>
        <v>0</v>
      </c>
      <c r="M70" s="323">
        <f>'Кутовий КП 05'!O47</f>
        <v>0</v>
      </c>
      <c r="N70" s="323">
        <f>'Кутовий КП 05'!P47</f>
        <v>0</v>
      </c>
      <c r="O70" s="323">
        <f>'Кутовий КП 05'!Q47</f>
        <v>21</v>
      </c>
      <c r="P70" s="323">
        <f>'Кутовий КП 05'!R47</f>
        <v>0</v>
      </c>
      <c r="Q70" s="323">
        <f>'Кутовий КП 05'!S47</f>
        <v>6</v>
      </c>
      <c r="R70" s="323">
        <f>'Кутовий КП 05'!T47</f>
        <v>0</v>
      </c>
      <c r="S70" s="323">
        <f>'Кутовий КП 05'!U47</f>
        <v>4</v>
      </c>
      <c r="T70" s="323">
        <f>'Кутовий КП 05'!V47</f>
        <v>0</v>
      </c>
      <c r="U70" s="323">
        <f>'Кутовий КП 05'!W47</f>
        <v>0</v>
      </c>
      <c r="V70" s="323">
        <f>'Кутовий КП 05'!X47</f>
        <v>0</v>
      </c>
      <c r="W70" s="734">
        <f>'Кутовий КП 05'!Y47</f>
        <v>0</v>
      </c>
      <c r="X70" s="49"/>
      <c r="Y70" s="49"/>
      <c r="Z70" s="49"/>
      <c r="AA70" s="49"/>
      <c r="AB70" s="49">
        <f t="shared" si="10"/>
        <v>159</v>
      </c>
      <c r="AC70" s="736"/>
    </row>
    <row r="71" spans="1:32" s="46" customFormat="1" ht="54" customHeight="1" x14ac:dyDescent="0.35">
      <c r="A71" s="3998"/>
      <c r="B71" s="4039"/>
      <c r="C71" s="4039"/>
      <c r="D71" s="3971" t="s">
        <v>464</v>
      </c>
      <c r="E71" s="84" t="s">
        <v>62</v>
      </c>
      <c r="F71" s="1638"/>
      <c r="G71" s="1638"/>
      <c r="H71" s="87"/>
      <c r="I71" s="98">
        <f>'Кутовий КП 05'!K71</f>
        <v>32</v>
      </c>
      <c r="J71" s="98">
        <f>'Кутовий КП 05'!L71</f>
        <v>48</v>
      </c>
      <c r="K71" s="98">
        <f>'Кутовий КП 05'!M71</f>
        <v>0</v>
      </c>
      <c r="L71" s="98">
        <f>'Кутовий КП 05'!N71</f>
        <v>30</v>
      </c>
      <c r="M71" s="98">
        <f>'Кутовий КП 05'!O71</f>
        <v>2</v>
      </c>
      <c r="N71" s="98">
        <f>'Кутовий КП 05'!P71</f>
        <v>0</v>
      </c>
      <c r="O71" s="98">
        <f>'Кутовий КП 05'!Q71</f>
        <v>0</v>
      </c>
      <c r="P71" s="98">
        <f>'Кутовий КП 05'!R71</f>
        <v>0</v>
      </c>
      <c r="Q71" s="98">
        <f>'Кутовий КП 05'!S71</f>
        <v>0</v>
      </c>
      <c r="R71" s="98">
        <f>'Кутовий КП 05'!T71</f>
        <v>0</v>
      </c>
      <c r="S71" s="98">
        <f>'Кутовий КП 05'!U71</f>
        <v>11</v>
      </c>
      <c r="T71" s="98">
        <f>'Кутовий КП 05'!V71</f>
        <v>0</v>
      </c>
      <c r="U71" s="98">
        <f>'Кутовий КП 05'!W71</f>
        <v>0</v>
      </c>
      <c r="V71" s="98">
        <f>'Кутовий КП 05'!X71</f>
        <v>0</v>
      </c>
      <c r="W71" s="736">
        <f>'Кутовий КП 05'!Y71</f>
        <v>0</v>
      </c>
      <c r="X71" s="49"/>
      <c r="Y71" s="49"/>
      <c r="Z71" s="49"/>
      <c r="AA71" s="49"/>
      <c r="AB71" s="49">
        <f t="shared" si="10"/>
        <v>123</v>
      </c>
      <c r="AC71" s="736"/>
    </row>
    <row r="72" spans="1:32" s="46" customFormat="1" ht="54" customHeight="1" thickBot="1" x14ac:dyDescent="0.4">
      <c r="A72" s="3999"/>
      <c r="B72" s="4040"/>
      <c r="C72" s="4057"/>
      <c r="D72" s="3971" t="s">
        <v>464</v>
      </c>
      <c r="E72" s="88" t="s">
        <v>43</v>
      </c>
      <c r="F72" s="1639"/>
      <c r="G72" s="1639"/>
      <c r="H72" s="89"/>
      <c r="I72" s="99">
        <f>SUM(I70:I71)</f>
        <v>32</v>
      </c>
      <c r="J72" s="99">
        <f t="shared" ref="J72:W72" si="31">SUM(J70:J71)</f>
        <v>176</v>
      </c>
      <c r="K72" s="99">
        <f t="shared" si="31"/>
        <v>0</v>
      </c>
      <c r="L72" s="99">
        <f t="shared" si="31"/>
        <v>30</v>
      </c>
      <c r="M72" s="99">
        <f t="shared" si="31"/>
        <v>2</v>
      </c>
      <c r="N72" s="99">
        <f t="shared" si="31"/>
        <v>0</v>
      </c>
      <c r="O72" s="99">
        <f t="shared" si="31"/>
        <v>21</v>
      </c>
      <c r="P72" s="99">
        <f t="shared" si="31"/>
        <v>0</v>
      </c>
      <c r="Q72" s="99">
        <f t="shared" si="31"/>
        <v>6</v>
      </c>
      <c r="R72" s="99">
        <f t="shared" si="31"/>
        <v>0</v>
      </c>
      <c r="S72" s="99">
        <f t="shared" si="31"/>
        <v>15</v>
      </c>
      <c r="T72" s="99">
        <f t="shared" si="31"/>
        <v>0</v>
      </c>
      <c r="U72" s="99">
        <f t="shared" si="31"/>
        <v>0</v>
      </c>
      <c r="V72" s="99">
        <f t="shared" si="31"/>
        <v>0</v>
      </c>
      <c r="W72" s="735">
        <f t="shared" si="31"/>
        <v>0</v>
      </c>
      <c r="X72" s="49"/>
      <c r="Y72" s="49"/>
      <c r="Z72" s="49"/>
      <c r="AA72" s="49"/>
      <c r="AB72" s="49">
        <f t="shared" si="10"/>
        <v>282</v>
      </c>
      <c r="AC72" s="736"/>
    </row>
    <row r="73" spans="1:32" s="46" customFormat="1" ht="54" customHeight="1" x14ac:dyDescent="0.35">
      <c r="A73" s="4006">
        <v>19</v>
      </c>
      <c r="B73" s="4038" t="s">
        <v>130</v>
      </c>
      <c r="C73" s="4136" t="s">
        <v>134</v>
      </c>
      <c r="D73" s="3971" t="s">
        <v>464</v>
      </c>
      <c r="E73" s="1393" t="s">
        <v>60</v>
      </c>
      <c r="F73" s="1640"/>
      <c r="G73" s="1640"/>
      <c r="H73" s="3530"/>
      <c r="I73" s="3529">
        <f>'Лазаренко ВІ 05'!K34</f>
        <v>26</v>
      </c>
      <c r="J73" s="3529">
        <f>'Лазаренко ВІ 05'!L34</f>
        <v>28</v>
      </c>
      <c r="K73" s="3529">
        <f>'Лазаренко ВІ 05'!M34</f>
        <v>0</v>
      </c>
      <c r="L73" s="3529">
        <f>'Лазаренко ВІ 05'!N34</f>
        <v>14</v>
      </c>
      <c r="M73" s="3529">
        <f>'Лазаренко ВІ 05'!O34</f>
        <v>2</v>
      </c>
      <c r="N73" s="3529">
        <f>'Лазаренко ВІ 05'!P34</f>
        <v>0</v>
      </c>
      <c r="O73" s="3529">
        <f>'Лазаренко ВІ 05'!Q34</f>
        <v>42</v>
      </c>
      <c r="P73" s="3529">
        <f>'Лазаренко ВІ 05'!R34</f>
        <v>0</v>
      </c>
      <c r="Q73" s="3529">
        <f>'Лазаренко ВІ 05'!S34</f>
        <v>12</v>
      </c>
      <c r="R73" s="3529">
        <f>'Лазаренко ВІ 05'!T34</f>
        <v>0</v>
      </c>
      <c r="S73" s="3529">
        <f>'Лазаренко ВІ 05'!U34</f>
        <v>35</v>
      </c>
      <c r="T73" s="3529">
        <f>'Лазаренко ВІ 05'!V34</f>
        <v>0</v>
      </c>
      <c r="U73" s="3529">
        <f>'Лазаренко ВІ 05'!W34</f>
        <v>0</v>
      </c>
      <c r="V73" s="3529">
        <f>'Лазаренко ВІ 05'!X34</f>
        <v>0</v>
      </c>
      <c r="W73" s="3534">
        <f>'Лазаренко ВІ 05'!Y34</f>
        <v>0</v>
      </c>
      <c r="X73" s="77"/>
      <c r="Y73" s="77"/>
      <c r="Z73" s="77"/>
      <c r="AA73" s="77"/>
      <c r="AB73" s="49">
        <f t="shared" si="10"/>
        <v>159</v>
      </c>
      <c r="AC73" s="736"/>
      <c r="AD73" s="691"/>
      <c r="AE73" s="691"/>
      <c r="AF73" s="691"/>
    </row>
    <row r="74" spans="1:32" s="919" customFormat="1" ht="54" customHeight="1" x14ac:dyDescent="0.35">
      <c r="A74" s="3998"/>
      <c r="B74" s="4039"/>
      <c r="C74" s="4137"/>
      <c r="D74" s="3971" t="s">
        <v>464</v>
      </c>
      <c r="E74" s="84" t="s">
        <v>62</v>
      </c>
      <c r="F74" s="1638"/>
      <c r="G74" s="1638"/>
      <c r="H74" s="87"/>
      <c r="I74" s="1229">
        <f>'Лазаренко ВІ 05'!K83</f>
        <v>32</v>
      </c>
      <c r="J74" s="1229">
        <f>'Лазаренко ВІ 05'!L83</f>
        <v>64</v>
      </c>
      <c r="K74" s="1229">
        <f>'Лазаренко ВІ 05'!M83</f>
        <v>0</v>
      </c>
      <c r="L74" s="1229">
        <f>'Лазаренко ВІ 05'!N83</f>
        <v>0</v>
      </c>
      <c r="M74" s="1229">
        <f>'Лазаренко ВІ 05'!O83</f>
        <v>0</v>
      </c>
      <c r="N74" s="1229">
        <f>'Лазаренко ВІ 05'!P83</f>
        <v>0</v>
      </c>
      <c r="O74" s="1229">
        <f>'Лазаренко ВІ 05'!Q83</f>
        <v>0</v>
      </c>
      <c r="P74" s="1229">
        <f>'Лазаренко ВІ 05'!R83</f>
        <v>0</v>
      </c>
      <c r="Q74" s="1229">
        <f>'Лазаренко ВІ 05'!S83</f>
        <v>0</v>
      </c>
      <c r="R74" s="1229">
        <f>'Лазаренко ВІ 05'!T83</f>
        <v>0</v>
      </c>
      <c r="S74" s="1229">
        <f>'Лазаренко ВІ 05'!U83</f>
        <v>10</v>
      </c>
      <c r="T74" s="1229">
        <f>'Лазаренко ВІ 05'!V83</f>
        <v>0</v>
      </c>
      <c r="U74" s="1229">
        <f>'Лазаренко ВІ 05'!W83</f>
        <v>21</v>
      </c>
      <c r="V74" s="1229">
        <f>'Лазаренко ВІ 05'!X83</f>
        <v>0</v>
      </c>
      <c r="W74" s="2486">
        <f>'Лазаренко ВІ 05'!Y83</f>
        <v>0</v>
      </c>
      <c r="X74" s="77"/>
      <c r="Y74" s="77"/>
      <c r="Z74" s="77"/>
      <c r="AA74" s="77"/>
      <c r="AB74" s="49">
        <f t="shared" si="10"/>
        <v>127</v>
      </c>
      <c r="AC74" s="736"/>
      <c r="AD74" s="691"/>
      <c r="AE74" s="691"/>
      <c r="AF74" s="691"/>
    </row>
    <row r="75" spans="1:32" s="46" customFormat="1" ht="54" customHeight="1" thickBot="1" x14ac:dyDescent="0.4">
      <c r="A75" s="3999"/>
      <c r="B75" s="4040"/>
      <c r="C75" s="4138"/>
      <c r="D75" s="3971" t="s">
        <v>464</v>
      </c>
      <c r="E75" s="268" t="s">
        <v>43</v>
      </c>
      <c r="F75" s="1641"/>
      <c r="G75" s="1641"/>
      <c r="H75" s="861"/>
      <c r="I75" s="325">
        <f>SUM(I73:I74)</f>
        <v>58</v>
      </c>
      <c r="J75" s="325">
        <f t="shared" ref="J75:W75" si="32">SUM(J73:J74)</f>
        <v>92</v>
      </c>
      <c r="K75" s="325">
        <f t="shared" si="32"/>
        <v>0</v>
      </c>
      <c r="L75" s="325">
        <f t="shared" si="32"/>
        <v>14</v>
      </c>
      <c r="M75" s="325">
        <f t="shared" si="32"/>
        <v>2</v>
      </c>
      <c r="N75" s="325">
        <f t="shared" si="32"/>
        <v>0</v>
      </c>
      <c r="O75" s="325">
        <f t="shared" si="32"/>
        <v>42</v>
      </c>
      <c r="P75" s="325">
        <f t="shared" si="32"/>
        <v>0</v>
      </c>
      <c r="Q75" s="325">
        <f t="shared" si="32"/>
        <v>12</v>
      </c>
      <c r="R75" s="325">
        <f t="shared" si="32"/>
        <v>0</v>
      </c>
      <c r="S75" s="325">
        <f t="shared" si="32"/>
        <v>45</v>
      </c>
      <c r="T75" s="325">
        <f t="shared" si="32"/>
        <v>0</v>
      </c>
      <c r="U75" s="325">
        <f t="shared" si="32"/>
        <v>21</v>
      </c>
      <c r="V75" s="325">
        <f t="shared" si="32"/>
        <v>0</v>
      </c>
      <c r="W75" s="663">
        <f t="shared" si="32"/>
        <v>0</v>
      </c>
      <c r="X75" s="49"/>
      <c r="Y75" s="49"/>
      <c r="Z75" s="49"/>
      <c r="AA75" s="49"/>
      <c r="AB75" s="49">
        <f t="shared" si="10"/>
        <v>286</v>
      </c>
      <c r="AC75" s="736"/>
      <c r="AD75" s="691"/>
      <c r="AE75" s="691"/>
      <c r="AF75" s="691"/>
    </row>
    <row r="76" spans="1:32" s="46" customFormat="1" ht="54" customHeight="1" x14ac:dyDescent="0.35">
      <c r="A76" s="4006">
        <v>20</v>
      </c>
      <c r="B76" s="4038" t="s">
        <v>129</v>
      </c>
      <c r="C76" s="4038" t="s">
        <v>84</v>
      </c>
      <c r="D76" s="3971" t="s">
        <v>464</v>
      </c>
      <c r="E76" s="85" t="s">
        <v>60</v>
      </c>
      <c r="F76" s="1637"/>
      <c r="G76" s="1637"/>
      <c r="H76" s="86"/>
      <c r="I76" s="323">
        <f>'Tкаченко НВ 05'!K39</f>
        <v>60</v>
      </c>
      <c r="J76" s="323">
        <f>'Tкаченко НВ 05'!L39</f>
        <v>8</v>
      </c>
      <c r="K76" s="323">
        <f>'Tкаченко НВ 05'!M39</f>
        <v>0</v>
      </c>
      <c r="L76" s="323">
        <f>'Tкаченко НВ 05'!N39</f>
        <v>30</v>
      </c>
      <c r="M76" s="323">
        <f>'Tкаченко НВ 05'!O39</f>
        <v>2</v>
      </c>
      <c r="N76" s="323">
        <f>'Tкаченко НВ 05'!P39</f>
        <v>0</v>
      </c>
      <c r="O76" s="323">
        <f>'Tкаченко НВ 05'!Q39</f>
        <v>32</v>
      </c>
      <c r="P76" s="323">
        <f>'Tкаченко НВ 05'!R39</f>
        <v>0</v>
      </c>
      <c r="Q76" s="323">
        <f>'Tкаченко НВ 05'!S39</f>
        <v>9</v>
      </c>
      <c r="R76" s="323">
        <f>'Tкаченко НВ 05'!T39</f>
        <v>0</v>
      </c>
      <c r="S76" s="323">
        <f>'Tкаченко НВ 05'!U39</f>
        <v>16</v>
      </c>
      <c r="T76" s="323">
        <f>'Tкаченко НВ 05'!V39</f>
        <v>0</v>
      </c>
      <c r="U76" s="323">
        <f>'Tкаченко НВ 05'!W39</f>
        <v>0</v>
      </c>
      <c r="V76" s="323">
        <f>'Tкаченко НВ 05'!X39</f>
        <v>0</v>
      </c>
      <c r="W76" s="734">
        <f>'Tкаченко НВ 05'!Y39</f>
        <v>0</v>
      </c>
      <c r="X76" s="49"/>
      <c r="Y76" s="49"/>
      <c r="Z76" s="49"/>
      <c r="AA76" s="49"/>
      <c r="AB76" s="49">
        <f t="shared" si="10"/>
        <v>157</v>
      </c>
      <c r="AC76" s="736"/>
    </row>
    <row r="77" spans="1:32" s="46" customFormat="1" ht="54" customHeight="1" x14ac:dyDescent="0.35">
      <c r="A77" s="3998"/>
      <c r="B77" s="4039"/>
      <c r="C77" s="4039"/>
      <c r="D77" s="3971" t="s">
        <v>464</v>
      </c>
      <c r="E77" s="84" t="s">
        <v>62</v>
      </c>
      <c r="F77" s="1638"/>
      <c r="G77" s="1638"/>
      <c r="H77" s="87"/>
      <c r="I77" s="98">
        <f>'Tкаченко НВ 05'!K69</f>
        <v>10</v>
      </c>
      <c r="J77" s="98">
        <f>'Tкаченко НВ 05'!L69</f>
        <v>76</v>
      </c>
      <c r="K77" s="98">
        <f>'Tкаченко НВ 05'!M69</f>
        <v>0</v>
      </c>
      <c r="L77" s="98">
        <f>'Tкаченко НВ 05'!N69</f>
        <v>0</v>
      </c>
      <c r="M77" s="98">
        <f>'Tкаченко НВ 05'!O69</f>
        <v>0</v>
      </c>
      <c r="N77" s="98">
        <f>'Tкаченко НВ 05'!P69</f>
        <v>4</v>
      </c>
      <c r="O77" s="98">
        <f>'Tкаченко НВ 05'!Q69</f>
        <v>0</v>
      </c>
      <c r="P77" s="98">
        <f>'Tкаченко НВ 05'!R69</f>
        <v>0</v>
      </c>
      <c r="Q77" s="98">
        <f>'Tкаченко НВ 05'!S69</f>
        <v>0</v>
      </c>
      <c r="R77" s="98">
        <f>'Tкаченко НВ 05'!T69</f>
        <v>0</v>
      </c>
      <c r="S77" s="98">
        <f>'Tкаченко НВ 05'!U69</f>
        <v>18</v>
      </c>
      <c r="T77" s="98">
        <f>'Tкаченко НВ 05'!V69</f>
        <v>0</v>
      </c>
      <c r="U77" s="98">
        <f>'Tкаченко НВ 05'!W69</f>
        <v>30</v>
      </c>
      <c r="V77" s="98">
        <f>'Tкаченко НВ 05'!X69</f>
        <v>0</v>
      </c>
      <c r="W77" s="736">
        <f>'Tкаченко НВ 05'!Y69</f>
        <v>0</v>
      </c>
      <c r="X77" s="49"/>
      <c r="Y77" s="49"/>
      <c r="Z77" s="49"/>
      <c r="AA77" s="49"/>
      <c r="AB77" s="49">
        <f t="shared" si="10"/>
        <v>138</v>
      </c>
      <c r="AC77" s="736"/>
    </row>
    <row r="78" spans="1:32" s="46" customFormat="1" ht="54" customHeight="1" thickBot="1" x14ac:dyDescent="0.4">
      <c r="A78" s="3999"/>
      <c r="B78" s="4040"/>
      <c r="C78" s="4057"/>
      <c r="D78" s="3971" t="s">
        <v>464</v>
      </c>
      <c r="E78" s="88" t="s">
        <v>43</v>
      </c>
      <c r="F78" s="1639"/>
      <c r="G78" s="1639"/>
      <c r="H78" s="89"/>
      <c r="I78" s="99">
        <f>SUM(I76:I77)</f>
        <v>70</v>
      </c>
      <c r="J78" s="99">
        <f t="shared" ref="J78:W78" si="33">SUM(J76:J77)</f>
        <v>84</v>
      </c>
      <c r="K78" s="99">
        <f t="shared" si="33"/>
        <v>0</v>
      </c>
      <c r="L78" s="99">
        <f t="shared" si="33"/>
        <v>30</v>
      </c>
      <c r="M78" s="99">
        <f t="shared" si="33"/>
        <v>2</v>
      </c>
      <c r="N78" s="99">
        <f t="shared" si="33"/>
        <v>4</v>
      </c>
      <c r="O78" s="99">
        <f t="shared" si="33"/>
        <v>32</v>
      </c>
      <c r="P78" s="99">
        <f t="shared" si="33"/>
        <v>0</v>
      </c>
      <c r="Q78" s="99">
        <f t="shared" si="33"/>
        <v>9</v>
      </c>
      <c r="R78" s="99">
        <f t="shared" si="33"/>
        <v>0</v>
      </c>
      <c r="S78" s="99">
        <f t="shared" si="33"/>
        <v>34</v>
      </c>
      <c r="T78" s="99">
        <f t="shared" si="33"/>
        <v>0</v>
      </c>
      <c r="U78" s="99">
        <f t="shared" si="33"/>
        <v>30</v>
      </c>
      <c r="V78" s="99">
        <f t="shared" si="33"/>
        <v>0</v>
      </c>
      <c r="W78" s="735">
        <f t="shared" si="33"/>
        <v>0</v>
      </c>
      <c r="X78" s="49"/>
      <c r="Y78" s="49"/>
      <c r="Z78" s="49"/>
      <c r="AA78" s="49"/>
      <c r="AB78" s="49">
        <f t="shared" si="10"/>
        <v>295</v>
      </c>
      <c r="AC78" s="736"/>
    </row>
    <row r="79" spans="1:32" s="46" customFormat="1" ht="54" customHeight="1" x14ac:dyDescent="0.35">
      <c r="A79" s="4006">
        <v>21</v>
      </c>
      <c r="B79" s="4026" t="s">
        <v>209</v>
      </c>
      <c r="C79" s="4038" t="s">
        <v>463</v>
      </c>
      <c r="D79" s="3983" t="s">
        <v>460</v>
      </c>
      <c r="E79" s="3260" t="s">
        <v>60</v>
      </c>
      <c r="F79" s="1640"/>
      <c r="G79" s="1640"/>
      <c r="H79" s="1423"/>
      <c r="I79" s="3531">
        <f>'Ковальчук ОС'!K23</f>
        <v>20</v>
      </c>
      <c r="J79" s="21">
        <f>'Ковальчук ОС'!L23</f>
        <v>12</v>
      </c>
      <c r="K79" s="21">
        <f>'Ковальчук ОС'!M23</f>
        <v>0</v>
      </c>
      <c r="L79" s="21">
        <f>'Ковальчук ОС'!N23</f>
        <v>0</v>
      </c>
      <c r="M79" s="21">
        <f>'Ковальчук ОС'!O23</f>
        <v>0</v>
      </c>
      <c r="N79" s="21">
        <f>'Ковальчук ОС'!P23</f>
        <v>10</v>
      </c>
      <c r="O79" s="21">
        <f>'Ковальчук ОС'!Q23</f>
        <v>21</v>
      </c>
      <c r="P79" s="21">
        <f>'Ковальчук ОС'!R23</f>
        <v>0</v>
      </c>
      <c r="Q79" s="21">
        <f>'Ковальчук ОС'!S23</f>
        <v>6</v>
      </c>
      <c r="R79" s="21">
        <f>'Ковальчук ОС'!T23</f>
        <v>0</v>
      </c>
      <c r="S79" s="21">
        <f>'Ковальчук ОС'!U23</f>
        <v>17</v>
      </c>
      <c r="T79" s="21">
        <f>'Ковальчук ОС'!V23</f>
        <v>0</v>
      </c>
      <c r="U79" s="21">
        <f>'Ковальчук ОС'!W23</f>
        <v>0</v>
      </c>
      <c r="V79" s="21">
        <f>'Ковальчук ОС'!X23</f>
        <v>0</v>
      </c>
      <c r="W79" s="3534">
        <f>'Ковальчук ОС'!Y23</f>
        <v>0</v>
      </c>
      <c r="X79" s="77"/>
      <c r="Y79" s="77"/>
      <c r="Z79" s="77"/>
      <c r="AA79" s="77"/>
      <c r="AB79" s="49">
        <f t="shared" si="10"/>
        <v>86</v>
      </c>
      <c r="AC79" s="736"/>
    </row>
    <row r="80" spans="1:32" s="46" customFormat="1" ht="54" customHeight="1" x14ac:dyDescent="0.35">
      <c r="A80" s="3998"/>
      <c r="B80" s="4027"/>
      <c r="C80" s="4039"/>
      <c r="D80" s="3983" t="s">
        <v>460</v>
      </c>
      <c r="E80" s="292" t="s">
        <v>62</v>
      </c>
      <c r="F80" s="1638"/>
      <c r="G80" s="1638"/>
      <c r="H80" s="47"/>
      <c r="I80" s="3259">
        <f>'Ковальчук ОС'!K40</f>
        <v>48</v>
      </c>
      <c r="J80" s="171">
        <f>'Ковальчук ОС'!L40</f>
        <v>0</v>
      </c>
      <c r="K80" s="171">
        <f>'Ковальчук ОС'!M40</f>
        <v>0</v>
      </c>
      <c r="L80" s="171">
        <f>'Ковальчук ОС'!N40</f>
        <v>8</v>
      </c>
      <c r="M80" s="171">
        <f>'Ковальчук ОС'!O40</f>
        <v>3</v>
      </c>
      <c r="N80" s="171">
        <f>'Ковальчук ОС'!P40</f>
        <v>0</v>
      </c>
      <c r="O80" s="171">
        <f>'Ковальчук ОС'!Q40</f>
        <v>0</v>
      </c>
      <c r="P80" s="171">
        <f>'Ковальчук ОС'!R40</f>
        <v>0</v>
      </c>
      <c r="Q80" s="171">
        <f>'Ковальчук ОС'!S40</f>
        <v>0</v>
      </c>
      <c r="R80" s="171">
        <f>'Ковальчук ОС'!T40</f>
        <v>0</v>
      </c>
      <c r="S80" s="171">
        <f>'Ковальчук ОС'!U40</f>
        <v>2</v>
      </c>
      <c r="T80" s="171">
        <f>'Ковальчук ОС'!V40</f>
        <v>0</v>
      </c>
      <c r="U80" s="171">
        <f>'Ковальчук ОС'!W40</f>
        <v>0</v>
      </c>
      <c r="V80" s="171">
        <f>'Ковальчук ОС'!X40</f>
        <v>0</v>
      </c>
      <c r="W80" s="3085">
        <f>'Ковальчук ОС'!Y40</f>
        <v>0</v>
      </c>
      <c r="X80" s="171"/>
      <c r="Y80" s="171"/>
      <c r="Z80" s="171"/>
      <c r="AA80" s="171"/>
      <c r="AB80" s="49">
        <f t="shared" si="10"/>
        <v>61</v>
      </c>
      <c r="AC80" s="736"/>
    </row>
    <row r="81" spans="1:67" s="46" customFormat="1" ht="54" customHeight="1" thickBot="1" x14ac:dyDescent="0.4">
      <c r="A81" s="3999"/>
      <c r="B81" s="4028"/>
      <c r="C81" s="4057"/>
      <c r="D81" s="3983" t="s">
        <v>460</v>
      </c>
      <c r="E81" s="293" t="s">
        <v>43</v>
      </c>
      <c r="F81" s="1639"/>
      <c r="G81" s="1639"/>
      <c r="H81" s="50"/>
      <c r="I81" s="1969">
        <f>SUM(I79:I80)</f>
        <v>68</v>
      </c>
      <c r="J81" s="93">
        <f t="shared" ref="J81:W81" si="34">SUM(J79:J80)</f>
        <v>12</v>
      </c>
      <c r="K81" s="93">
        <f t="shared" si="34"/>
        <v>0</v>
      </c>
      <c r="L81" s="93">
        <f t="shared" si="34"/>
        <v>8</v>
      </c>
      <c r="M81" s="93">
        <f t="shared" si="34"/>
        <v>3</v>
      </c>
      <c r="N81" s="93">
        <f t="shared" si="34"/>
        <v>10</v>
      </c>
      <c r="O81" s="93">
        <f t="shared" si="34"/>
        <v>21</v>
      </c>
      <c r="P81" s="93">
        <f t="shared" si="34"/>
        <v>0</v>
      </c>
      <c r="Q81" s="93">
        <f t="shared" si="34"/>
        <v>6</v>
      </c>
      <c r="R81" s="93">
        <f t="shared" si="34"/>
        <v>0</v>
      </c>
      <c r="S81" s="93">
        <f t="shared" si="34"/>
        <v>19</v>
      </c>
      <c r="T81" s="93">
        <f t="shared" si="34"/>
        <v>0</v>
      </c>
      <c r="U81" s="93">
        <f t="shared" si="34"/>
        <v>0</v>
      </c>
      <c r="V81" s="93">
        <f t="shared" si="34"/>
        <v>0</v>
      </c>
      <c r="W81" s="2486">
        <f t="shared" si="34"/>
        <v>0</v>
      </c>
      <c r="X81" s="77"/>
      <c r="Y81" s="77"/>
      <c r="Z81" s="77"/>
      <c r="AA81" s="77"/>
      <c r="AB81" s="49">
        <f t="shared" ref="AB81:AB135" si="35">SUM(H81:V81)</f>
        <v>147</v>
      </c>
      <c r="AC81" s="736"/>
    </row>
    <row r="82" spans="1:67" s="46" customFormat="1" ht="54" customHeight="1" x14ac:dyDescent="0.4">
      <c r="A82" s="4006">
        <v>22</v>
      </c>
      <c r="B82" s="4038" t="s">
        <v>302</v>
      </c>
      <c r="C82" s="4038" t="s">
        <v>462</v>
      </c>
      <c r="D82" s="3983" t="s">
        <v>460</v>
      </c>
      <c r="E82" s="85" t="s">
        <v>60</v>
      </c>
      <c r="F82" s="669"/>
      <c r="G82" s="669"/>
      <c r="H82" s="1102"/>
      <c r="I82" s="1079">
        <f>'Несправа М.В'!K27</f>
        <v>0</v>
      </c>
      <c r="J82" s="708">
        <f>'Несправа М.В'!L27</f>
        <v>70</v>
      </c>
      <c r="K82" s="708">
        <f>'Несправа М.В'!M27</f>
        <v>0</v>
      </c>
      <c r="L82" s="708">
        <f>'Несправа М.В'!N27</f>
        <v>0</v>
      </c>
      <c r="M82" s="708">
        <f>'Несправа М.В'!O27</f>
        <v>0</v>
      </c>
      <c r="N82" s="708">
        <f>'Несправа М.В'!P27</f>
        <v>0</v>
      </c>
      <c r="O82" s="708">
        <f>'Несправа М.В'!Q27</f>
        <v>0</v>
      </c>
      <c r="P82" s="708">
        <f>'Несправа М.В'!R27</f>
        <v>0</v>
      </c>
      <c r="Q82" s="708">
        <f>'Несправа М.В'!S27</f>
        <v>0</v>
      </c>
      <c r="R82" s="708">
        <f>'Несправа М.В'!T27</f>
        <v>0</v>
      </c>
      <c r="S82" s="708">
        <f>'Несправа М.В'!U27</f>
        <v>10</v>
      </c>
      <c r="T82" s="708">
        <f>'Несправа М.В'!V27</f>
        <v>0</v>
      </c>
      <c r="U82" s="708">
        <f>'Несправа М.В'!W27</f>
        <v>0</v>
      </c>
      <c r="V82" s="708">
        <f>'Несправа М.В'!X27</f>
        <v>0</v>
      </c>
      <c r="W82" s="3532">
        <f>'Несправа М.В'!Y27</f>
        <v>0</v>
      </c>
      <c r="X82" s="3953"/>
      <c r="Y82" s="3953"/>
      <c r="Z82" s="3953"/>
      <c r="AA82" s="3953"/>
      <c r="AB82" s="49">
        <f t="shared" si="35"/>
        <v>80</v>
      </c>
      <c r="AC82" s="736"/>
      <c r="AD82" s="691"/>
      <c r="AE82" s="691"/>
      <c r="AF82" s="691"/>
    </row>
    <row r="83" spans="1:67" s="46" customFormat="1" ht="54" customHeight="1" x14ac:dyDescent="0.4">
      <c r="A83" s="3998"/>
      <c r="B83" s="4039"/>
      <c r="C83" s="4039"/>
      <c r="D83" s="3983" t="s">
        <v>460</v>
      </c>
      <c r="E83" s="84" t="s">
        <v>62</v>
      </c>
      <c r="F83" s="1638"/>
      <c r="G83" s="1638"/>
      <c r="H83" s="47"/>
      <c r="I83" s="1784">
        <f>'Несправа М.В'!K39</f>
        <v>28</v>
      </c>
      <c r="J83" s="1217">
        <f>'Несправа М.В'!L39</f>
        <v>32</v>
      </c>
      <c r="K83" s="1217">
        <f>'Несправа М.В'!M39</f>
        <v>0</v>
      </c>
      <c r="L83" s="1217">
        <f>'Несправа М.В'!N39</f>
        <v>0</v>
      </c>
      <c r="M83" s="1217">
        <f>'Несправа М.В'!O39</f>
        <v>0</v>
      </c>
      <c r="N83" s="1217">
        <f>'Несправа М.В'!P39</f>
        <v>0</v>
      </c>
      <c r="O83" s="1217">
        <f>'Несправа М.В'!Q39</f>
        <v>0</v>
      </c>
      <c r="P83" s="1217">
        <f>'Несправа М.В'!R39</f>
        <v>0</v>
      </c>
      <c r="Q83" s="1217">
        <f>'Несправа М.В'!S39</f>
        <v>0</v>
      </c>
      <c r="R83" s="1217">
        <f>'Несправа М.В'!T39</f>
        <v>0</v>
      </c>
      <c r="S83" s="1217">
        <f>'Несправа М.В'!U39</f>
        <v>1</v>
      </c>
      <c r="T83" s="1217">
        <f>'Несправа М.В'!V39</f>
        <v>0</v>
      </c>
      <c r="U83" s="1217">
        <f>'Несправа М.В'!W39</f>
        <v>9</v>
      </c>
      <c r="V83" s="1217">
        <f>'Несправа М.В'!X39</f>
        <v>0</v>
      </c>
      <c r="W83" s="3533">
        <f>'Несправа М.В'!Y39</f>
        <v>0</v>
      </c>
      <c r="X83" s="1217"/>
      <c r="Y83" s="1217"/>
      <c r="Z83" s="1217"/>
      <c r="AA83" s="1217"/>
      <c r="AB83" s="49">
        <f t="shared" si="35"/>
        <v>70</v>
      </c>
      <c r="AC83" s="736"/>
      <c r="AD83" s="1186"/>
      <c r="AE83" s="1186"/>
      <c r="AF83" s="1186"/>
    </row>
    <row r="84" spans="1:67" s="46" customFormat="1" ht="54" customHeight="1" thickBot="1" x14ac:dyDescent="0.4">
      <c r="A84" s="4007"/>
      <c r="B84" s="4057"/>
      <c r="C84" s="4057"/>
      <c r="D84" s="3983" t="s">
        <v>460</v>
      </c>
      <c r="E84" s="88" t="s">
        <v>43</v>
      </c>
      <c r="F84" s="1639"/>
      <c r="G84" s="1639"/>
      <c r="H84" s="50"/>
      <c r="I84" s="1969">
        <f>SUM(I82:I83)</f>
        <v>28</v>
      </c>
      <c r="J84" s="93">
        <f t="shared" ref="J84:W84" si="36">SUM(J82:J83)</f>
        <v>102</v>
      </c>
      <c r="K84" s="93">
        <f t="shared" si="36"/>
        <v>0</v>
      </c>
      <c r="L84" s="93">
        <f t="shared" si="36"/>
        <v>0</v>
      </c>
      <c r="M84" s="93">
        <f t="shared" si="36"/>
        <v>0</v>
      </c>
      <c r="N84" s="93">
        <f t="shared" si="36"/>
        <v>0</v>
      </c>
      <c r="O84" s="93">
        <f t="shared" si="36"/>
        <v>0</v>
      </c>
      <c r="P84" s="93">
        <f t="shared" si="36"/>
        <v>0</v>
      </c>
      <c r="Q84" s="93">
        <f t="shared" si="36"/>
        <v>0</v>
      </c>
      <c r="R84" s="93">
        <f t="shared" si="36"/>
        <v>0</v>
      </c>
      <c r="S84" s="93">
        <f t="shared" si="36"/>
        <v>11</v>
      </c>
      <c r="T84" s="93">
        <f t="shared" si="36"/>
        <v>0</v>
      </c>
      <c r="U84" s="93">
        <f t="shared" si="36"/>
        <v>9</v>
      </c>
      <c r="V84" s="93">
        <f t="shared" si="36"/>
        <v>0</v>
      </c>
      <c r="W84" s="3943">
        <f t="shared" si="36"/>
        <v>0</v>
      </c>
      <c r="X84" s="77"/>
      <c r="Y84" s="77"/>
      <c r="Z84" s="77"/>
      <c r="AA84" s="77"/>
      <c r="AB84" s="49">
        <f t="shared" si="35"/>
        <v>150</v>
      </c>
      <c r="AC84" s="736"/>
      <c r="AD84" s="691"/>
      <c r="AE84" s="691"/>
      <c r="AF84" s="691"/>
    </row>
    <row r="85" spans="1:67" s="55" customFormat="1" ht="54" customHeight="1" x14ac:dyDescent="0.35">
      <c r="A85" s="4079" t="s">
        <v>63</v>
      </c>
      <c r="B85" s="4069" t="s">
        <v>133</v>
      </c>
      <c r="C85" s="4069"/>
      <c r="D85" s="3677">
        <v>3</v>
      </c>
      <c r="E85" s="291" t="s">
        <v>60</v>
      </c>
      <c r="F85" s="1637"/>
      <c r="G85" s="1637"/>
      <c r="H85" s="43"/>
      <c r="I85" s="185">
        <f>I61+I64+I67+I70+I73+I76+I79+I82</f>
        <v>197</v>
      </c>
      <c r="J85" s="185">
        <f t="shared" ref="J85:W85" si="37">J61+J64+J67+J70+J73+J76+J79+J82</f>
        <v>292</v>
      </c>
      <c r="K85" s="185">
        <f t="shared" si="37"/>
        <v>0</v>
      </c>
      <c r="L85" s="185">
        <f t="shared" si="37"/>
        <v>101</v>
      </c>
      <c r="M85" s="185">
        <f t="shared" si="37"/>
        <v>12</v>
      </c>
      <c r="N85" s="185">
        <f t="shared" si="37"/>
        <v>10</v>
      </c>
      <c r="O85" s="185">
        <f t="shared" si="37"/>
        <v>178</v>
      </c>
      <c r="P85" s="185">
        <f t="shared" si="37"/>
        <v>0</v>
      </c>
      <c r="Q85" s="185">
        <f t="shared" si="37"/>
        <v>51</v>
      </c>
      <c r="R85" s="185">
        <f t="shared" si="37"/>
        <v>0</v>
      </c>
      <c r="S85" s="185">
        <f t="shared" si="37"/>
        <v>117</v>
      </c>
      <c r="T85" s="185">
        <f t="shared" si="37"/>
        <v>0</v>
      </c>
      <c r="U85" s="185">
        <f t="shared" si="37"/>
        <v>0</v>
      </c>
      <c r="V85" s="185">
        <f t="shared" si="37"/>
        <v>0</v>
      </c>
      <c r="W85" s="185">
        <f t="shared" si="37"/>
        <v>0</v>
      </c>
      <c r="X85" s="321"/>
      <c r="Y85" s="321"/>
      <c r="Z85" s="321"/>
      <c r="AA85" s="321"/>
      <c r="AB85" s="49">
        <f t="shared" si="35"/>
        <v>958</v>
      </c>
      <c r="AC85" s="3468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</row>
    <row r="86" spans="1:67" s="55" customFormat="1" ht="54" customHeight="1" x14ac:dyDescent="0.35">
      <c r="A86" s="4080"/>
      <c r="B86" s="4072"/>
      <c r="C86" s="4072"/>
      <c r="D86" s="3678">
        <v>3.25</v>
      </c>
      <c r="E86" s="292" t="s">
        <v>62</v>
      </c>
      <c r="F86" s="1638"/>
      <c r="G86" s="1638"/>
      <c r="H86" s="47"/>
      <c r="I86" s="422">
        <f>I62+I65+I68+I71+I74+I77+I80+I83</f>
        <v>254</v>
      </c>
      <c r="J86" s="422">
        <f t="shared" ref="J86:W86" si="38">J62+J65+J68+J71+J74+J77+J80+J83</f>
        <v>284</v>
      </c>
      <c r="K86" s="422">
        <f t="shared" si="38"/>
        <v>0</v>
      </c>
      <c r="L86" s="422">
        <f t="shared" si="38"/>
        <v>69</v>
      </c>
      <c r="M86" s="422">
        <f t="shared" si="38"/>
        <v>9</v>
      </c>
      <c r="N86" s="422">
        <f t="shared" si="38"/>
        <v>10</v>
      </c>
      <c r="O86" s="422">
        <f t="shared" si="38"/>
        <v>15</v>
      </c>
      <c r="P86" s="422">
        <f t="shared" si="38"/>
        <v>0</v>
      </c>
      <c r="Q86" s="422">
        <f t="shared" si="38"/>
        <v>10</v>
      </c>
      <c r="R86" s="422">
        <f t="shared" si="38"/>
        <v>40</v>
      </c>
      <c r="S86" s="422">
        <f t="shared" si="38"/>
        <v>74</v>
      </c>
      <c r="T86" s="422">
        <f t="shared" si="38"/>
        <v>0</v>
      </c>
      <c r="U86" s="422">
        <f t="shared" si="38"/>
        <v>105</v>
      </c>
      <c r="V86" s="422">
        <f t="shared" si="38"/>
        <v>0</v>
      </c>
      <c r="W86" s="422">
        <f t="shared" si="38"/>
        <v>0</v>
      </c>
      <c r="X86" s="321"/>
      <c r="Y86" s="321"/>
      <c r="Z86" s="321"/>
      <c r="AA86" s="321"/>
      <c r="AB86" s="49">
        <f t="shared" si="35"/>
        <v>870</v>
      </c>
      <c r="AC86" s="3468"/>
    </row>
    <row r="87" spans="1:67" s="55" customFormat="1" ht="54" customHeight="1" thickBot="1" x14ac:dyDescent="0.4">
      <c r="A87" s="4103"/>
      <c r="B87" s="4075"/>
      <c r="C87" s="4075"/>
      <c r="D87" s="3679">
        <v>3.125</v>
      </c>
      <c r="E87" s="293" t="s">
        <v>43</v>
      </c>
      <c r="F87" s="1639"/>
      <c r="G87" s="1639"/>
      <c r="H87" s="50"/>
      <c r="I87" s="59">
        <f>I85+I86</f>
        <v>451</v>
      </c>
      <c r="J87" s="290">
        <f t="shared" ref="J87:W87" si="39">J85+J86</f>
        <v>576</v>
      </c>
      <c r="K87" s="290">
        <f t="shared" si="39"/>
        <v>0</v>
      </c>
      <c r="L87" s="290">
        <f t="shared" si="39"/>
        <v>170</v>
      </c>
      <c r="M87" s="290">
        <f t="shared" si="39"/>
        <v>21</v>
      </c>
      <c r="N87" s="290">
        <f t="shared" si="39"/>
        <v>20</v>
      </c>
      <c r="O87" s="290">
        <f t="shared" si="39"/>
        <v>193</v>
      </c>
      <c r="P87" s="290">
        <f t="shared" si="39"/>
        <v>0</v>
      </c>
      <c r="Q87" s="290">
        <f t="shared" si="39"/>
        <v>61</v>
      </c>
      <c r="R87" s="290">
        <f t="shared" si="39"/>
        <v>40</v>
      </c>
      <c r="S87" s="290">
        <f t="shared" si="39"/>
        <v>191</v>
      </c>
      <c r="T87" s="290">
        <f t="shared" si="39"/>
        <v>0</v>
      </c>
      <c r="U87" s="290">
        <f t="shared" si="39"/>
        <v>105</v>
      </c>
      <c r="V87" s="290">
        <f t="shared" si="39"/>
        <v>0</v>
      </c>
      <c r="W87" s="737">
        <f t="shared" si="39"/>
        <v>0</v>
      </c>
      <c r="X87" s="321"/>
      <c r="Y87" s="321"/>
      <c r="Z87" s="321"/>
      <c r="AA87" s="321"/>
      <c r="AB87" s="49">
        <f t="shared" si="35"/>
        <v>1828</v>
      </c>
      <c r="AC87" s="3468"/>
    </row>
    <row r="88" spans="1:67" s="55" customFormat="1" ht="54" customHeight="1" x14ac:dyDescent="0.4">
      <c r="A88" s="4059">
        <v>32</v>
      </c>
      <c r="B88" s="4038" t="s">
        <v>418</v>
      </c>
      <c r="C88" s="4052" t="s">
        <v>461</v>
      </c>
      <c r="D88" s="3789"/>
      <c r="E88" s="85"/>
      <c r="F88" s="1637"/>
      <c r="G88" s="1637"/>
      <c r="H88" s="86"/>
      <c r="I88" s="190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2483"/>
      <c r="X88" s="77"/>
      <c r="Y88" s="77"/>
      <c r="Z88" s="77"/>
      <c r="AA88" s="77"/>
      <c r="AB88" s="49">
        <f t="shared" si="35"/>
        <v>0</v>
      </c>
      <c r="AC88" s="3468"/>
      <c r="AD88" s="676"/>
      <c r="AE88" s="676"/>
      <c r="AF88" s="676"/>
    </row>
    <row r="89" spans="1:67" s="55" customFormat="1" ht="54" customHeight="1" x14ac:dyDescent="0.35">
      <c r="A89" s="4060"/>
      <c r="B89" s="4039"/>
      <c r="C89" s="4053"/>
      <c r="D89" s="3790" t="s">
        <v>457</v>
      </c>
      <c r="E89" s="84"/>
      <c r="F89" s="1638"/>
      <c r="G89" s="1638"/>
      <c r="H89" s="87"/>
      <c r="I89" s="1495">
        <f>'Вакансія '!K54</f>
        <v>0</v>
      </c>
      <c r="J89" s="77">
        <f>'Вакансія '!L54</f>
        <v>48</v>
      </c>
      <c r="K89" s="77">
        <f>'Вакансія '!M54</f>
        <v>0</v>
      </c>
      <c r="L89" s="77">
        <f>'Вакансія '!N54</f>
        <v>0</v>
      </c>
      <c r="M89" s="77">
        <f>'Вакансія '!O54</f>
        <v>0</v>
      </c>
      <c r="N89" s="77">
        <f>'Вакансія '!P54</f>
        <v>0</v>
      </c>
      <c r="O89" s="77">
        <f>'Вакансія '!Q54</f>
        <v>0</v>
      </c>
      <c r="P89" s="77">
        <f>'Вакансія '!R54</f>
        <v>0</v>
      </c>
      <c r="Q89" s="77">
        <f>'Вакансія '!S54</f>
        <v>0</v>
      </c>
      <c r="R89" s="77">
        <f>'Вакансія '!T54</f>
        <v>0</v>
      </c>
      <c r="S89" s="77">
        <f>'Вакансія '!U54</f>
        <v>3</v>
      </c>
      <c r="T89" s="77">
        <f>'Вакансія '!V54</f>
        <v>0</v>
      </c>
      <c r="U89" s="77">
        <f>'Вакансія '!W54</f>
        <v>39</v>
      </c>
      <c r="V89" s="77">
        <f>'Вакансія '!X54</f>
        <v>0</v>
      </c>
      <c r="W89" s="2486">
        <f>'Вакансія '!Y54</f>
        <v>0</v>
      </c>
      <c r="X89" s="77"/>
      <c r="Y89" s="77"/>
      <c r="Z89" s="77"/>
      <c r="AA89" s="77"/>
      <c r="AB89" s="49">
        <f t="shared" si="35"/>
        <v>90</v>
      </c>
      <c r="AC89" s="736" t="s">
        <v>452</v>
      </c>
      <c r="AD89" s="687"/>
      <c r="AE89" s="687"/>
      <c r="AF89" s="687"/>
    </row>
    <row r="90" spans="1:67" s="55" customFormat="1" ht="54" customHeight="1" thickBot="1" x14ac:dyDescent="0.45">
      <c r="A90" s="4061"/>
      <c r="B90" s="4040"/>
      <c r="C90" s="4228"/>
      <c r="D90" s="3790" t="s">
        <v>460</v>
      </c>
      <c r="E90" s="88"/>
      <c r="F90" s="1639"/>
      <c r="G90" s="1639"/>
      <c r="H90" s="89"/>
      <c r="I90" s="2188">
        <f>SUM(I88:I89)</f>
        <v>0</v>
      </c>
      <c r="J90" s="147">
        <f t="shared" ref="J90:W90" si="40">SUM(J88:J89)</f>
        <v>48</v>
      </c>
      <c r="K90" s="147">
        <f t="shared" si="40"/>
        <v>0</v>
      </c>
      <c r="L90" s="147">
        <f t="shared" si="40"/>
        <v>0</v>
      </c>
      <c r="M90" s="147">
        <f t="shared" si="40"/>
        <v>0</v>
      </c>
      <c r="N90" s="147">
        <f t="shared" si="40"/>
        <v>0</v>
      </c>
      <c r="O90" s="147">
        <f t="shared" si="40"/>
        <v>0</v>
      </c>
      <c r="P90" s="147">
        <f t="shared" si="40"/>
        <v>0</v>
      </c>
      <c r="Q90" s="147">
        <f t="shared" si="40"/>
        <v>0</v>
      </c>
      <c r="R90" s="147">
        <f t="shared" si="40"/>
        <v>0</v>
      </c>
      <c r="S90" s="147">
        <f t="shared" si="40"/>
        <v>3</v>
      </c>
      <c r="T90" s="147">
        <f t="shared" si="40"/>
        <v>0</v>
      </c>
      <c r="U90" s="147">
        <f t="shared" si="40"/>
        <v>39</v>
      </c>
      <c r="V90" s="147">
        <f t="shared" si="40"/>
        <v>0</v>
      </c>
      <c r="W90" s="2487">
        <f t="shared" si="40"/>
        <v>0</v>
      </c>
      <c r="X90" s="77"/>
      <c r="Y90" s="77"/>
      <c r="Z90" s="77"/>
      <c r="AA90" s="77"/>
      <c r="AB90" s="49">
        <f t="shared" si="35"/>
        <v>90</v>
      </c>
      <c r="AC90" s="3468"/>
      <c r="AD90" s="676"/>
      <c r="AE90" s="676"/>
      <c r="AF90" s="676"/>
    </row>
    <row r="91" spans="1:67" s="46" customFormat="1" ht="54" customHeight="1" x14ac:dyDescent="0.35">
      <c r="A91" s="1632"/>
      <c r="B91" s="4062" t="s">
        <v>387</v>
      </c>
      <c r="C91" s="4065" t="s">
        <v>459</v>
      </c>
      <c r="D91" s="1525"/>
      <c r="E91" s="291" t="s">
        <v>60</v>
      </c>
      <c r="F91" s="1637"/>
      <c r="G91" s="1637"/>
      <c r="H91" s="43"/>
      <c r="I91" s="725"/>
      <c r="J91" s="720"/>
      <c r="K91" s="720"/>
      <c r="L91" s="720"/>
      <c r="M91" s="720"/>
      <c r="N91" s="720"/>
      <c r="O91" s="720"/>
      <c r="P91" s="720"/>
      <c r="Q91" s="720"/>
      <c r="R91" s="720"/>
      <c r="S91" s="720"/>
      <c r="T91" s="720"/>
      <c r="U91" s="720"/>
      <c r="V91" s="720"/>
      <c r="W91" s="3461"/>
      <c r="X91" s="49"/>
      <c r="Y91" s="49"/>
      <c r="Z91" s="49"/>
      <c r="AA91" s="49"/>
      <c r="AB91" s="49">
        <f t="shared" si="35"/>
        <v>0</v>
      </c>
      <c r="AC91" s="736"/>
    </row>
    <row r="92" spans="1:67" s="46" customFormat="1" ht="54" customHeight="1" x14ac:dyDescent="0.35">
      <c r="A92" s="1632">
        <v>33</v>
      </c>
      <c r="B92" s="4063"/>
      <c r="C92" s="4066"/>
      <c r="D92" s="1521" t="s">
        <v>457</v>
      </c>
      <c r="E92" s="292" t="s">
        <v>62</v>
      </c>
      <c r="F92" s="1638"/>
      <c r="G92" s="1638"/>
      <c r="H92" s="47"/>
      <c r="I92" s="48">
        <f>'Алещенко ст. викл'!K52</f>
        <v>0</v>
      </c>
      <c r="J92" s="49">
        <f>'Алещенко ст. викл'!L52</f>
        <v>128</v>
      </c>
      <c r="K92" s="49">
        <f>'Алещенко ст. викл'!M52</f>
        <v>0</v>
      </c>
      <c r="L92" s="49">
        <f>'Алещенко ст. викл'!N52</f>
        <v>0</v>
      </c>
      <c r="M92" s="49">
        <f>'Алещенко ст. викл'!O52</f>
        <v>0</v>
      </c>
      <c r="N92" s="49">
        <f>'Алещенко ст. викл'!P52</f>
        <v>0</v>
      </c>
      <c r="O92" s="49">
        <f>'Алещенко ст. викл'!Q52</f>
        <v>0</v>
      </c>
      <c r="P92" s="49">
        <f>'Алещенко ст. викл'!R52</f>
        <v>0</v>
      </c>
      <c r="Q92" s="49">
        <f>'Алещенко ст. викл'!S52</f>
        <v>0</v>
      </c>
      <c r="R92" s="49">
        <f>'Алещенко ст. викл'!T52</f>
        <v>0</v>
      </c>
      <c r="S92" s="49">
        <f>'Алещенко ст. викл'!U52</f>
        <v>10</v>
      </c>
      <c r="T92" s="49">
        <f>'Алещенко ст. викл'!V52</f>
        <v>0</v>
      </c>
      <c r="U92" s="49">
        <f>'Алещенко ст. викл'!W52</f>
        <v>9</v>
      </c>
      <c r="V92" s="49">
        <f>'Алещенко ст. викл'!X52</f>
        <v>0</v>
      </c>
      <c r="W92" s="736">
        <f>'Алещенко ст. викл'!Y52</f>
        <v>0</v>
      </c>
      <c r="X92" s="49"/>
      <c r="Y92" s="49"/>
      <c r="Z92" s="49"/>
      <c r="AA92" s="49"/>
      <c r="AB92" s="49">
        <f t="shared" si="35"/>
        <v>147</v>
      </c>
      <c r="AC92" s="736" t="s">
        <v>452</v>
      </c>
    </row>
    <row r="93" spans="1:67" s="46" customFormat="1" ht="54" customHeight="1" thickBot="1" x14ac:dyDescent="0.4">
      <c r="A93" s="1632"/>
      <c r="B93" s="4064"/>
      <c r="C93" s="4067"/>
      <c r="D93" s="1522" t="s">
        <v>460</v>
      </c>
      <c r="E93" s="293" t="s">
        <v>43</v>
      </c>
      <c r="F93" s="1639"/>
      <c r="G93" s="1639"/>
      <c r="H93" s="50"/>
      <c r="I93" s="896">
        <f>SUM(I91:I92)</f>
        <v>0</v>
      </c>
      <c r="J93" s="134">
        <f t="shared" ref="J93:W93" si="41">SUM(J91:J92)</f>
        <v>128</v>
      </c>
      <c r="K93" s="134">
        <f t="shared" si="41"/>
        <v>0</v>
      </c>
      <c r="L93" s="134">
        <f t="shared" si="41"/>
        <v>0</v>
      </c>
      <c r="M93" s="134">
        <f t="shared" si="41"/>
        <v>0</v>
      </c>
      <c r="N93" s="134">
        <f t="shared" si="41"/>
        <v>0</v>
      </c>
      <c r="O93" s="134">
        <f t="shared" si="41"/>
        <v>0</v>
      </c>
      <c r="P93" s="134">
        <f t="shared" si="41"/>
        <v>0</v>
      </c>
      <c r="Q93" s="134">
        <f t="shared" si="41"/>
        <v>0</v>
      </c>
      <c r="R93" s="134">
        <f t="shared" si="41"/>
        <v>0</v>
      </c>
      <c r="S93" s="134">
        <f t="shared" si="41"/>
        <v>10</v>
      </c>
      <c r="T93" s="134">
        <f t="shared" si="41"/>
        <v>0</v>
      </c>
      <c r="U93" s="134">
        <f t="shared" si="41"/>
        <v>9</v>
      </c>
      <c r="V93" s="134">
        <f t="shared" si="41"/>
        <v>0</v>
      </c>
      <c r="W93" s="663">
        <f t="shared" si="41"/>
        <v>0</v>
      </c>
      <c r="X93" s="49"/>
      <c r="Y93" s="49"/>
      <c r="Z93" s="49"/>
      <c r="AA93" s="49"/>
      <c r="AB93" s="49">
        <f t="shared" si="35"/>
        <v>147</v>
      </c>
      <c r="AC93" s="736"/>
    </row>
    <row r="94" spans="1:67" s="55" customFormat="1" ht="54" customHeight="1" x14ac:dyDescent="0.4">
      <c r="A94" s="4068" t="s">
        <v>252</v>
      </c>
      <c r="B94" s="4069"/>
      <c r="C94" s="4070"/>
      <c r="D94" s="4077">
        <v>1</v>
      </c>
      <c r="E94" s="85" t="s">
        <v>60</v>
      </c>
      <c r="F94" s="1637"/>
      <c r="G94" s="1637"/>
      <c r="H94" s="43"/>
      <c r="I94" s="3675">
        <f>I88+I91</f>
        <v>0</v>
      </c>
      <c r="J94" s="3676">
        <f t="shared" ref="J94:W94" si="42">J88+J91</f>
        <v>0</v>
      </c>
      <c r="K94" s="3676">
        <f t="shared" si="42"/>
        <v>0</v>
      </c>
      <c r="L94" s="3676">
        <f t="shared" si="42"/>
        <v>0</v>
      </c>
      <c r="M94" s="3676">
        <f t="shared" si="42"/>
        <v>0</v>
      </c>
      <c r="N94" s="3676">
        <f t="shared" si="42"/>
        <v>0</v>
      </c>
      <c r="O94" s="3676">
        <f t="shared" si="42"/>
        <v>0</v>
      </c>
      <c r="P94" s="3676">
        <f t="shared" si="42"/>
        <v>0</v>
      </c>
      <c r="Q94" s="3676">
        <f t="shared" si="42"/>
        <v>0</v>
      </c>
      <c r="R94" s="3676">
        <f t="shared" si="42"/>
        <v>0</v>
      </c>
      <c r="S94" s="3676">
        <f t="shared" si="42"/>
        <v>0</v>
      </c>
      <c r="T94" s="3676">
        <f t="shared" si="42"/>
        <v>0</v>
      </c>
      <c r="U94" s="3676">
        <f t="shared" si="42"/>
        <v>0</v>
      </c>
      <c r="V94" s="3676">
        <f t="shared" si="42"/>
        <v>0</v>
      </c>
      <c r="W94" s="3944">
        <f t="shared" si="42"/>
        <v>0</v>
      </c>
      <c r="X94" s="1536"/>
      <c r="Y94" s="1536"/>
      <c r="Z94" s="1536"/>
      <c r="AA94" s="1536"/>
      <c r="AB94" s="49">
        <f t="shared" si="35"/>
        <v>0</v>
      </c>
      <c r="AC94" s="3468"/>
      <c r="AD94" s="676"/>
      <c r="AE94" s="676"/>
      <c r="AF94" s="676"/>
    </row>
    <row r="95" spans="1:67" s="55" customFormat="1" ht="54" customHeight="1" x14ac:dyDescent="0.4">
      <c r="A95" s="4071"/>
      <c r="B95" s="4072"/>
      <c r="C95" s="4073"/>
      <c r="D95" s="4077"/>
      <c r="E95" s="84" t="s">
        <v>62</v>
      </c>
      <c r="F95" s="1638"/>
      <c r="G95" s="1638"/>
      <c r="H95" s="47"/>
      <c r="I95" s="2857">
        <f>I89+I92</f>
        <v>0</v>
      </c>
      <c r="J95" s="1536">
        <f t="shared" ref="J95:W95" si="43">J89+J92</f>
        <v>176</v>
      </c>
      <c r="K95" s="1536">
        <f t="shared" si="43"/>
        <v>0</v>
      </c>
      <c r="L95" s="1536">
        <f t="shared" si="43"/>
        <v>0</v>
      </c>
      <c r="M95" s="1536">
        <f t="shared" si="43"/>
        <v>0</v>
      </c>
      <c r="N95" s="1536">
        <f t="shared" si="43"/>
        <v>0</v>
      </c>
      <c r="O95" s="1536">
        <f t="shared" si="43"/>
        <v>0</v>
      </c>
      <c r="P95" s="1536">
        <f t="shared" si="43"/>
        <v>0</v>
      </c>
      <c r="Q95" s="1536">
        <f t="shared" si="43"/>
        <v>0</v>
      </c>
      <c r="R95" s="1536">
        <f t="shared" si="43"/>
        <v>0</v>
      </c>
      <c r="S95" s="1536">
        <f t="shared" si="43"/>
        <v>13</v>
      </c>
      <c r="T95" s="1536">
        <f t="shared" si="43"/>
        <v>0</v>
      </c>
      <c r="U95" s="1536">
        <f t="shared" si="43"/>
        <v>48</v>
      </c>
      <c r="V95" s="1536">
        <f t="shared" si="43"/>
        <v>0</v>
      </c>
      <c r="W95" s="3945">
        <f t="shared" si="43"/>
        <v>0</v>
      </c>
      <c r="X95" s="1536"/>
      <c r="Y95" s="1536"/>
      <c r="Z95" s="1536"/>
      <c r="AA95" s="1536"/>
      <c r="AB95" s="49">
        <f t="shared" si="35"/>
        <v>237</v>
      </c>
      <c r="AC95" s="3468"/>
      <c r="AD95" s="676"/>
      <c r="AE95" s="676"/>
      <c r="AF95" s="676"/>
    </row>
    <row r="96" spans="1:67" s="55" customFormat="1" ht="54" customHeight="1" thickBot="1" x14ac:dyDescent="0.45">
      <c r="A96" s="4074"/>
      <c r="B96" s="4075"/>
      <c r="C96" s="4076"/>
      <c r="D96" s="4078"/>
      <c r="E96" s="88" t="s">
        <v>43</v>
      </c>
      <c r="F96" s="1639"/>
      <c r="G96" s="1639"/>
      <c r="H96" s="50"/>
      <c r="I96" s="59">
        <f>SUM(I94:I95)</f>
        <v>0</v>
      </c>
      <c r="J96" s="290">
        <f t="shared" ref="J96:W96" si="44">SUM(J94:J95)</f>
        <v>176</v>
      </c>
      <c r="K96" s="290">
        <f t="shared" si="44"/>
        <v>0</v>
      </c>
      <c r="L96" s="290">
        <f t="shared" si="44"/>
        <v>0</v>
      </c>
      <c r="M96" s="290">
        <f t="shared" si="44"/>
        <v>0</v>
      </c>
      <c r="N96" s="290">
        <f t="shared" si="44"/>
        <v>0</v>
      </c>
      <c r="O96" s="290">
        <f t="shared" si="44"/>
        <v>0</v>
      </c>
      <c r="P96" s="290">
        <f t="shared" si="44"/>
        <v>0</v>
      </c>
      <c r="Q96" s="290">
        <f t="shared" si="44"/>
        <v>0</v>
      </c>
      <c r="R96" s="290">
        <f t="shared" si="44"/>
        <v>0</v>
      </c>
      <c r="S96" s="290">
        <f t="shared" si="44"/>
        <v>13</v>
      </c>
      <c r="T96" s="290">
        <f t="shared" si="44"/>
        <v>0</v>
      </c>
      <c r="U96" s="290">
        <f t="shared" si="44"/>
        <v>48</v>
      </c>
      <c r="V96" s="290">
        <f t="shared" si="44"/>
        <v>0</v>
      </c>
      <c r="W96" s="737">
        <f t="shared" si="44"/>
        <v>0</v>
      </c>
      <c r="X96" s="321"/>
      <c r="Y96" s="321"/>
      <c r="Z96" s="321"/>
      <c r="AA96" s="321"/>
      <c r="AB96" s="49">
        <f t="shared" si="35"/>
        <v>237</v>
      </c>
      <c r="AC96" s="3468"/>
      <c r="AD96" s="676"/>
      <c r="AE96" s="676"/>
      <c r="AF96" s="676"/>
    </row>
    <row r="97" spans="1:29" s="46" customFormat="1" ht="54" customHeight="1" thickBot="1" x14ac:dyDescent="0.4">
      <c r="A97" s="4079">
        <v>23</v>
      </c>
      <c r="B97" s="4081" t="s">
        <v>118</v>
      </c>
      <c r="C97" s="4210" t="s">
        <v>307</v>
      </c>
      <c r="D97" s="3979">
        <v>1</v>
      </c>
      <c r="E97" s="85" t="s">
        <v>60</v>
      </c>
      <c r="F97" s="669"/>
      <c r="G97" s="669"/>
      <c r="H97" s="670"/>
      <c r="I97" s="725">
        <f>Величко!K28</f>
        <v>0</v>
      </c>
      <c r="J97" s="97">
        <f>Величко!L28</f>
        <v>240</v>
      </c>
      <c r="K97" s="97">
        <f>Величко!M28</f>
        <v>0</v>
      </c>
      <c r="L97" s="97">
        <f>Величко!N28</f>
        <v>0</v>
      </c>
      <c r="M97" s="97">
        <f>Величко!O28</f>
        <v>0</v>
      </c>
      <c r="N97" s="97">
        <f>Величко!P28</f>
        <v>0</v>
      </c>
      <c r="O97" s="97">
        <f>Величко!Q28</f>
        <v>0</v>
      </c>
      <c r="P97" s="97">
        <f>Величко!R28</f>
        <v>0</v>
      </c>
      <c r="Q97" s="97">
        <f>Величко!S28</f>
        <v>0</v>
      </c>
      <c r="R97" s="97">
        <f>Величко!T28</f>
        <v>0</v>
      </c>
      <c r="S97" s="97">
        <f>Величко!U28</f>
        <v>17</v>
      </c>
      <c r="T97" s="97">
        <f>Величко!V28</f>
        <v>0</v>
      </c>
      <c r="U97" s="97">
        <f>Величко!W28</f>
        <v>0</v>
      </c>
      <c r="V97" s="97">
        <f>Величко!X28</f>
        <v>0</v>
      </c>
      <c r="W97" s="3462">
        <f>Величко!Y28</f>
        <v>0</v>
      </c>
      <c r="X97" s="49"/>
      <c r="Y97" s="49"/>
      <c r="Z97" s="49"/>
      <c r="AA97" s="49"/>
      <c r="AB97" s="49">
        <f t="shared" si="35"/>
        <v>257</v>
      </c>
      <c r="AC97" s="736"/>
    </row>
    <row r="98" spans="1:29" s="46" customFormat="1" ht="54" customHeight="1" thickBot="1" x14ac:dyDescent="0.4">
      <c r="A98" s="4080"/>
      <c r="B98" s="4082"/>
      <c r="C98" s="4211"/>
      <c r="D98" s="3979">
        <v>1</v>
      </c>
      <c r="E98" s="84" t="s">
        <v>62</v>
      </c>
      <c r="F98" s="1638"/>
      <c r="G98" s="1638"/>
      <c r="H98" s="87"/>
      <c r="I98" s="48">
        <f>Величко!K45</f>
        <v>0</v>
      </c>
      <c r="J98" s="98">
        <f>Величко!L45</f>
        <v>160</v>
      </c>
      <c r="K98" s="98">
        <f>Величко!M45</f>
        <v>0</v>
      </c>
      <c r="L98" s="98">
        <f>Величко!N45</f>
        <v>0</v>
      </c>
      <c r="M98" s="98">
        <f>Величко!O45</f>
        <v>0</v>
      </c>
      <c r="N98" s="98">
        <f>Величко!P45</f>
        <v>0</v>
      </c>
      <c r="O98" s="98">
        <f>Величко!Q45</f>
        <v>0</v>
      </c>
      <c r="P98" s="98">
        <f>Величко!R45</f>
        <v>0</v>
      </c>
      <c r="Q98" s="98">
        <f>Величко!S45</f>
        <v>0</v>
      </c>
      <c r="R98" s="98">
        <f>Величко!T45</f>
        <v>40</v>
      </c>
      <c r="S98" s="98">
        <f>Величко!U45</f>
        <v>4</v>
      </c>
      <c r="T98" s="98">
        <f>Величко!V45</f>
        <v>0</v>
      </c>
      <c r="U98" s="98">
        <f>Величко!W45</f>
        <v>12</v>
      </c>
      <c r="V98" s="98">
        <f>Величко!X45</f>
        <v>0</v>
      </c>
      <c r="W98" s="3463">
        <f>Величко!Y45</f>
        <v>0</v>
      </c>
      <c r="X98" s="49"/>
      <c r="Y98" s="49"/>
      <c r="Z98" s="49"/>
      <c r="AA98" s="49"/>
      <c r="AB98" s="49">
        <f t="shared" si="35"/>
        <v>216</v>
      </c>
      <c r="AC98" s="736"/>
    </row>
    <row r="99" spans="1:29" s="46" customFormat="1" ht="54" customHeight="1" thickBot="1" x14ac:dyDescent="0.4">
      <c r="A99" s="4080"/>
      <c r="B99" s="4083"/>
      <c r="C99" s="4212"/>
      <c r="D99" s="3979">
        <v>1</v>
      </c>
      <c r="E99" s="88" t="s">
        <v>43</v>
      </c>
      <c r="F99" s="1639"/>
      <c r="G99" s="1639"/>
      <c r="H99" s="89"/>
      <c r="I99" s="51">
        <f>Величко!K47</f>
        <v>0</v>
      </c>
      <c r="J99" s="99">
        <f>Величко!L47</f>
        <v>400</v>
      </c>
      <c r="K99" s="99">
        <f>Величко!M47</f>
        <v>0</v>
      </c>
      <c r="L99" s="99">
        <f>Величко!N47</f>
        <v>0</v>
      </c>
      <c r="M99" s="99">
        <f>Величко!O47</f>
        <v>0</v>
      </c>
      <c r="N99" s="99">
        <f>Величко!P47</f>
        <v>0</v>
      </c>
      <c r="O99" s="99">
        <f>Величко!Q47</f>
        <v>0</v>
      </c>
      <c r="P99" s="99">
        <f>Величко!R47</f>
        <v>0</v>
      </c>
      <c r="Q99" s="99">
        <f>Величко!S47</f>
        <v>0</v>
      </c>
      <c r="R99" s="99">
        <f>Величко!T47</f>
        <v>40</v>
      </c>
      <c r="S99" s="99">
        <f>Величко!U47</f>
        <v>21</v>
      </c>
      <c r="T99" s="99">
        <f>Величко!V47</f>
        <v>0</v>
      </c>
      <c r="U99" s="99">
        <f>Величко!W47</f>
        <v>12</v>
      </c>
      <c r="V99" s="99">
        <f>Величко!X47</f>
        <v>0</v>
      </c>
      <c r="W99" s="3940">
        <f>Величко!Y47</f>
        <v>0</v>
      </c>
      <c r="X99" s="49"/>
      <c r="Y99" s="49"/>
      <c r="Z99" s="49"/>
      <c r="AA99" s="49"/>
      <c r="AB99" s="49">
        <f t="shared" si="35"/>
        <v>473</v>
      </c>
      <c r="AC99" s="736"/>
    </row>
    <row r="100" spans="1:29" s="46" customFormat="1" ht="54" customHeight="1" thickBot="1" x14ac:dyDescent="0.4">
      <c r="A100" s="4059">
        <v>24</v>
      </c>
      <c r="B100" s="4062" t="s">
        <v>387</v>
      </c>
      <c r="C100" s="4210" t="s">
        <v>307</v>
      </c>
      <c r="D100" s="3979">
        <v>1</v>
      </c>
      <c r="E100" s="931" t="s">
        <v>60</v>
      </c>
      <c r="F100" s="912"/>
      <c r="G100" s="912"/>
      <c r="H100" s="913"/>
      <c r="I100" s="914">
        <f>'Алещенко '!K18</f>
        <v>0</v>
      </c>
      <c r="J100" s="1084">
        <f>'Алещенко '!L18</f>
        <v>316</v>
      </c>
      <c r="K100" s="1084">
        <f>'Алещенко '!M18</f>
        <v>0</v>
      </c>
      <c r="L100" s="1084">
        <f>'Алещенко '!N18</f>
        <v>0</v>
      </c>
      <c r="M100" s="1084">
        <f>'Алещенко '!O18</f>
        <v>0</v>
      </c>
      <c r="N100" s="1084">
        <f>'Алещенко '!P18</f>
        <v>0</v>
      </c>
      <c r="O100" s="1084">
        <f>'Алещенко '!Q18</f>
        <v>0</v>
      </c>
      <c r="P100" s="1084">
        <f>'Алещенко '!R18</f>
        <v>0</v>
      </c>
      <c r="Q100" s="1084">
        <f>'Алещенко '!S18</f>
        <v>0</v>
      </c>
      <c r="R100" s="1084">
        <f>'Алещенко '!T18</f>
        <v>0</v>
      </c>
      <c r="S100" s="1084">
        <f>'Алещенко '!U18</f>
        <v>16</v>
      </c>
      <c r="T100" s="1084">
        <f>'Алещенко '!V18</f>
        <v>0</v>
      </c>
      <c r="U100" s="1084">
        <f>'Алещенко '!W18</f>
        <v>0</v>
      </c>
      <c r="V100" s="1084">
        <f>'Алещенко '!X18</f>
        <v>0</v>
      </c>
      <c r="W100" s="3464">
        <f>'Алещенко '!Y18</f>
        <v>0</v>
      </c>
      <c r="X100" s="1083"/>
      <c r="Y100" s="1083"/>
      <c r="Z100" s="1083"/>
      <c r="AA100" s="1083"/>
      <c r="AB100" s="49">
        <f t="shared" si="35"/>
        <v>332</v>
      </c>
      <c r="AC100" s="736"/>
    </row>
    <row r="101" spans="1:29" s="46" customFormat="1" ht="54" customHeight="1" thickBot="1" x14ac:dyDescent="0.4">
      <c r="A101" s="4060"/>
      <c r="B101" s="4063"/>
      <c r="C101" s="4211"/>
      <c r="D101" s="3979">
        <v>1</v>
      </c>
      <c r="E101" s="932" t="s">
        <v>62</v>
      </c>
      <c r="F101" s="870"/>
      <c r="G101" s="870"/>
      <c r="H101" s="888"/>
      <c r="I101" s="889">
        <f>'Алещенко '!K34</f>
        <v>0</v>
      </c>
      <c r="J101" s="1083">
        <f>'Алещенко '!L34</f>
        <v>208</v>
      </c>
      <c r="K101" s="1083">
        <f>'Алещенко '!M34</f>
        <v>0</v>
      </c>
      <c r="L101" s="1083">
        <f>'Алещенко '!N34</f>
        <v>0</v>
      </c>
      <c r="M101" s="1083">
        <f>'Алещенко '!O34</f>
        <v>0</v>
      </c>
      <c r="N101" s="1083">
        <f>'Алещенко '!P34</f>
        <v>0</v>
      </c>
      <c r="O101" s="1083">
        <f>'Алещенко '!Q34</f>
        <v>0</v>
      </c>
      <c r="P101" s="1083">
        <f>'Алещенко '!R34</f>
        <v>0</v>
      </c>
      <c r="Q101" s="1083">
        <f>'Алещенко '!S34</f>
        <v>0</v>
      </c>
      <c r="R101" s="1083">
        <f>'Алещенко '!T34</f>
        <v>0</v>
      </c>
      <c r="S101" s="1083">
        <f>'Алещенко '!U34</f>
        <v>15</v>
      </c>
      <c r="T101" s="1083">
        <f>'Алещенко '!V34</f>
        <v>0</v>
      </c>
      <c r="U101" s="1083">
        <f>'Алещенко '!W34</f>
        <v>42</v>
      </c>
      <c r="V101" s="1083">
        <f>'Алещенко '!X34</f>
        <v>0</v>
      </c>
      <c r="W101" s="3465">
        <f>'Алещенко '!Y34</f>
        <v>0</v>
      </c>
      <c r="X101" s="1083"/>
      <c r="Y101" s="1083"/>
      <c r="Z101" s="1083"/>
      <c r="AA101" s="1083"/>
      <c r="AB101" s="49">
        <f t="shared" si="35"/>
        <v>265</v>
      </c>
      <c r="AC101" s="736"/>
    </row>
    <row r="102" spans="1:29" s="46" customFormat="1" ht="54" customHeight="1" thickBot="1" x14ac:dyDescent="0.4">
      <c r="A102" s="4061"/>
      <c r="B102" s="4064"/>
      <c r="C102" s="4211"/>
      <c r="D102" s="3979">
        <v>1</v>
      </c>
      <c r="E102" s="933" t="s">
        <v>43</v>
      </c>
      <c r="F102" s="915"/>
      <c r="G102" s="915"/>
      <c r="H102" s="916"/>
      <c r="I102" s="1564">
        <f>SUM(I100:I101)</f>
        <v>0</v>
      </c>
      <c r="J102" s="1565">
        <f t="shared" ref="J102:W102" si="45">SUM(J100:J101)</f>
        <v>524</v>
      </c>
      <c r="K102" s="1565">
        <f t="shared" si="45"/>
        <v>0</v>
      </c>
      <c r="L102" s="1565">
        <f t="shared" si="45"/>
        <v>0</v>
      </c>
      <c r="M102" s="1565">
        <f t="shared" si="45"/>
        <v>0</v>
      </c>
      <c r="N102" s="1565">
        <f t="shared" si="45"/>
        <v>0</v>
      </c>
      <c r="O102" s="1565">
        <f t="shared" si="45"/>
        <v>0</v>
      </c>
      <c r="P102" s="1565">
        <f t="shared" si="45"/>
        <v>0</v>
      </c>
      <c r="Q102" s="1565">
        <f t="shared" si="45"/>
        <v>0</v>
      </c>
      <c r="R102" s="1565">
        <f t="shared" si="45"/>
        <v>0</v>
      </c>
      <c r="S102" s="1565">
        <f t="shared" si="45"/>
        <v>31</v>
      </c>
      <c r="T102" s="1565">
        <f t="shared" si="45"/>
        <v>0</v>
      </c>
      <c r="U102" s="1565">
        <f t="shared" si="45"/>
        <v>42</v>
      </c>
      <c r="V102" s="1565">
        <f t="shared" si="45"/>
        <v>0</v>
      </c>
      <c r="W102" s="3466">
        <f t="shared" si="45"/>
        <v>0</v>
      </c>
      <c r="X102" s="1083"/>
      <c r="Y102" s="1083"/>
      <c r="Z102" s="1083"/>
      <c r="AA102" s="1083"/>
      <c r="AB102" s="49">
        <f t="shared" si="35"/>
        <v>597</v>
      </c>
      <c r="AC102" s="736"/>
    </row>
    <row r="103" spans="1:29" s="46" customFormat="1" ht="54" customHeight="1" thickBot="1" x14ac:dyDescent="0.4">
      <c r="A103" s="3997">
        <v>25</v>
      </c>
      <c r="B103" s="4204" t="s">
        <v>294</v>
      </c>
      <c r="C103" s="4026" t="s">
        <v>307</v>
      </c>
      <c r="D103" s="3979">
        <v>1</v>
      </c>
      <c r="E103" s="1567" t="s">
        <v>60</v>
      </c>
      <c r="F103" s="1568"/>
      <c r="G103" s="1568"/>
      <c r="H103" s="1569"/>
      <c r="I103" s="927">
        <f>'Амінєва Я'!K21</f>
        <v>0</v>
      </c>
      <c r="J103" s="928">
        <f>'Амінєва Я'!L21</f>
        <v>248</v>
      </c>
      <c r="K103" s="928">
        <f>'Амінєва Я'!M21</f>
        <v>0</v>
      </c>
      <c r="L103" s="928">
        <f>'Амінєва Я'!N21</f>
        <v>0</v>
      </c>
      <c r="M103" s="928">
        <f>'Амінєва Я'!O21</f>
        <v>0</v>
      </c>
      <c r="N103" s="928">
        <f>'Амінєва Я'!P21</f>
        <v>0</v>
      </c>
      <c r="O103" s="928">
        <f>'Амінєва Я'!Q21</f>
        <v>0</v>
      </c>
      <c r="P103" s="928">
        <f>'Амінєва Я'!R21</f>
        <v>0</v>
      </c>
      <c r="Q103" s="928">
        <f>'Амінєва Я'!S21</f>
        <v>0</v>
      </c>
      <c r="R103" s="928">
        <f>'Амінєва Я'!T21</f>
        <v>0</v>
      </c>
      <c r="S103" s="928">
        <f>'Амінєва Я'!U21</f>
        <v>18</v>
      </c>
      <c r="T103" s="928">
        <f>'Амінєва Я'!V21</f>
        <v>0</v>
      </c>
      <c r="U103" s="928">
        <f>'Амінєва Я'!W21</f>
        <v>0</v>
      </c>
      <c r="V103" s="928">
        <f>'Амінєва Я'!X21</f>
        <v>0</v>
      </c>
      <c r="W103" s="3946">
        <f>'Амінєва Я'!Y21</f>
        <v>0</v>
      </c>
      <c r="X103" s="934"/>
      <c r="Y103" s="934"/>
      <c r="Z103" s="934"/>
      <c r="AA103" s="934"/>
      <c r="AB103" s="49">
        <f t="shared" si="35"/>
        <v>266</v>
      </c>
      <c r="AC103" s="736"/>
    </row>
    <row r="104" spans="1:29" s="46" customFormat="1" ht="54" customHeight="1" thickBot="1" x14ac:dyDescent="0.4">
      <c r="A104" s="3998"/>
      <c r="B104" s="4205"/>
      <c r="C104" s="4027"/>
      <c r="D104" s="3979">
        <v>1</v>
      </c>
      <c r="E104" s="1570" t="s">
        <v>62</v>
      </c>
      <c r="F104" s="1571"/>
      <c r="G104" s="1571"/>
      <c r="H104" s="1572"/>
      <c r="I104" s="929">
        <f>'Амінєва Я'!K39</f>
        <v>0</v>
      </c>
      <c r="J104" s="934">
        <f>'Амінєва Я'!L39</f>
        <v>256</v>
      </c>
      <c r="K104" s="934">
        <f>'Амінєва Я'!M39</f>
        <v>0</v>
      </c>
      <c r="L104" s="934">
        <f>'Амінєва Я'!N39</f>
        <v>0</v>
      </c>
      <c r="M104" s="934">
        <f>'Амінєва Я'!O39</f>
        <v>0</v>
      </c>
      <c r="N104" s="934">
        <f>'Амінєва Я'!P39</f>
        <v>0</v>
      </c>
      <c r="O104" s="934">
        <f>'Амінєва Я'!Q39</f>
        <v>0</v>
      </c>
      <c r="P104" s="934">
        <f>'Амінєва Я'!R39</f>
        <v>0</v>
      </c>
      <c r="Q104" s="934">
        <f>'Амінєва Я'!S39</f>
        <v>0</v>
      </c>
      <c r="R104" s="934">
        <f>'Амінєва Я'!T39</f>
        <v>40</v>
      </c>
      <c r="S104" s="934">
        <f>'Амінєва Я'!U39</f>
        <v>8</v>
      </c>
      <c r="T104" s="934">
        <f>'Амінєва Я'!V39</f>
        <v>0</v>
      </c>
      <c r="U104" s="934">
        <f>'Амінєва Я'!W39</f>
        <v>24</v>
      </c>
      <c r="V104" s="934">
        <f>'Амінєва Я'!X39</f>
        <v>0</v>
      </c>
      <c r="W104" s="3947">
        <f>'Амінєва Я'!Y39</f>
        <v>0</v>
      </c>
      <c r="X104" s="934"/>
      <c r="Y104" s="934"/>
      <c r="Z104" s="934"/>
      <c r="AA104" s="934"/>
      <c r="AB104" s="49">
        <f t="shared" si="35"/>
        <v>328</v>
      </c>
      <c r="AC104" s="736"/>
    </row>
    <row r="105" spans="1:29" s="46" customFormat="1" ht="54" customHeight="1" thickBot="1" x14ac:dyDescent="0.4">
      <c r="A105" s="4007"/>
      <c r="B105" s="4206"/>
      <c r="C105" s="4027"/>
      <c r="D105" s="3979">
        <v>1</v>
      </c>
      <c r="E105" s="1573" t="s">
        <v>43</v>
      </c>
      <c r="F105" s="1574"/>
      <c r="G105" s="1574"/>
      <c r="H105" s="1575"/>
      <c r="I105" s="930">
        <f>SUM(I103:I104)</f>
        <v>0</v>
      </c>
      <c r="J105" s="1531">
        <f t="shared" ref="J105:W105" si="46">SUM(J103:J104)</f>
        <v>504</v>
      </c>
      <c r="K105" s="1531">
        <f t="shared" si="46"/>
        <v>0</v>
      </c>
      <c r="L105" s="1531">
        <f t="shared" si="46"/>
        <v>0</v>
      </c>
      <c r="M105" s="1531">
        <f t="shared" si="46"/>
        <v>0</v>
      </c>
      <c r="N105" s="1531">
        <f t="shared" si="46"/>
        <v>0</v>
      </c>
      <c r="O105" s="1531">
        <f t="shared" si="46"/>
        <v>0</v>
      </c>
      <c r="P105" s="1531">
        <f t="shared" si="46"/>
        <v>0</v>
      </c>
      <c r="Q105" s="1531">
        <f t="shared" si="46"/>
        <v>0</v>
      </c>
      <c r="R105" s="1531">
        <f t="shared" si="46"/>
        <v>40</v>
      </c>
      <c r="S105" s="1531">
        <f t="shared" si="46"/>
        <v>26</v>
      </c>
      <c r="T105" s="1531">
        <f t="shared" si="46"/>
        <v>0</v>
      </c>
      <c r="U105" s="1531">
        <f t="shared" si="46"/>
        <v>24</v>
      </c>
      <c r="V105" s="1531">
        <f t="shared" si="46"/>
        <v>0</v>
      </c>
      <c r="W105" s="3695">
        <f t="shared" si="46"/>
        <v>0</v>
      </c>
      <c r="X105" s="934"/>
      <c r="Y105" s="934"/>
      <c r="Z105" s="934"/>
      <c r="AA105" s="934"/>
      <c r="AB105" s="49">
        <f t="shared" si="35"/>
        <v>594</v>
      </c>
      <c r="AC105" s="736"/>
    </row>
    <row r="106" spans="1:29" s="46" customFormat="1" ht="54" customHeight="1" thickBot="1" x14ac:dyDescent="0.4">
      <c r="A106" s="4006">
        <v>26</v>
      </c>
      <c r="B106" s="4038" t="s">
        <v>359</v>
      </c>
      <c r="C106" s="4026" t="s">
        <v>307</v>
      </c>
      <c r="D106" s="3982">
        <v>1</v>
      </c>
      <c r="E106" s="291" t="s">
        <v>60</v>
      </c>
      <c r="F106" s="1637"/>
      <c r="G106" s="1637"/>
      <c r="H106" s="43"/>
      <c r="I106" s="725">
        <f>'Бабич Р.'!K32</f>
        <v>0</v>
      </c>
      <c r="J106" s="720">
        <f>'Бабич Р.'!L32</f>
        <v>294</v>
      </c>
      <c r="K106" s="720">
        <f>'Бабич Р.'!M32</f>
        <v>0</v>
      </c>
      <c r="L106" s="720">
        <f>'Бабич Р.'!N32</f>
        <v>0</v>
      </c>
      <c r="M106" s="720">
        <f>'Бабич Р.'!O32</f>
        <v>0</v>
      </c>
      <c r="N106" s="720">
        <f>'Бабич Р.'!P32</f>
        <v>0</v>
      </c>
      <c r="O106" s="720">
        <f>'Бабич Р.'!Q32</f>
        <v>0</v>
      </c>
      <c r="P106" s="720">
        <f>'Бабич Р.'!R32</f>
        <v>0</v>
      </c>
      <c r="Q106" s="720">
        <f>'Бабич Р.'!S32</f>
        <v>0</v>
      </c>
      <c r="R106" s="720">
        <f>'Бабич Р.'!T32</f>
        <v>0</v>
      </c>
      <c r="S106" s="720">
        <f>'Бабич Р.'!U32</f>
        <v>36</v>
      </c>
      <c r="T106" s="720">
        <f>'Бабич Р.'!V32</f>
        <v>0</v>
      </c>
      <c r="U106" s="720">
        <f>'Бабич Р.'!W32</f>
        <v>0</v>
      </c>
      <c r="V106" s="720">
        <f>'Бабич Р.'!X32</f>
        <v>0</v>
      </c>
      <c r="W106" s="3461">
        <f>'Бабич Р.'!Y32</f>
        <v>0</v>
      </c>
      <c r="X106" s="49"/>
      <c r="Y106" s="49"/>
      <c r="Z106" s="49"/>
      <c r="AA106" s="49"/>
      <c r="AB106" s="49">
        <f t="shared" si="35"/>
        <v>330</v>
      </c>
      <c r="AC106" s="736"/>
    </row>
    <row r="107" spans="1:29" s="46" customFormat="1" ht="54" customHeight="1" thickBot="1" x14ac:dyDescent="0.4">
      <c r="A107" s="3998"/>
      <c r="B107" s="4039"/>
      <c r="C107" s="4027"/>
      <c r="D107" s="3982">
        <v>1</v>
      </c>
      <c r="E107" s="292" t="s">
        <v>62</v>
      </c>
      <c r="F107" s="1638"/>
      <c r="G107" s="1638"/>
      <c r="H107" s="47"/>
      <c r="I107" s="48">
        <f>'Бабич Р.'!K50</f>
        <v>0</v>
      </c>
      <c r="J107" s="49">
        <f>'Бабич Р.'!L50</f>
        <v>220</v>
      </c>
      <c r="K107" s="49">
        <f>'Бабич Р.'!M50</f>
        <v>0</v>
      </c>
      <c r="L107" s="49">
        <f>'Бабич Р.'!N50</f>
        <v>0</v>
      </c>
      <c r="M107" s="49">
        <f>'Бабич Р.'!O50</f>
        <v>0</v>
      </c>
      <c r="N107" s="49">
        <f>'Бабич Р.'!P50</f>
        <v>0</v>
      </c>
      <c r="O107" s="49">
        <f>'Бабич Р.'!Q50</f>
        <v>0</v>
      </c>
      <c r="P107" s="49">
        <f>'Бабич Р.'!R50</f>
        <v>0</v>
      </c>
      <c r="Q107" s="49">
        <f>'Бабич Р.'!S50</f>
        <v>0</v>
      </c>
      <c r="R107" s="49">
        <f>'Бабич Р.'!T50</f>
        <v>0</v>
      </c>
      <c r="S107" s="49">
        <f>'Бабич Р.'!U50</f>
        <v>13</v>
      </c>
      <c r="T107" s="49">
        <f>'Бабич Р.'!V50</f>
        <v>0</v>
      </c>
      <c r="U107" s="49">
        <f>'Бабич Р.'!W50</f>
        <v>33</v>
      </c>
      <c r="V107" s="49">
        <f>'Бабич Р.'!X50</f>
        <v>0</v>
      </c>
      <c r="W107" s="736">
        <f>'Бабич Р.'!Y50</f>
        <v>0</v>
      </c>
      <c r="X107" s="49"/>
      <c r="Y107" s="49"/>
      <c r="Z107" s="49"/>
      <c r="AA107" s="49"/>
      <c r="AB107" s="49">
        <f t="shared" si="35"/>
        <v>266</v>
      </c>
      <c r="AC107" s="736"/>
    </row>
    <row r="108" spans="1:29" s="46" customFormat="1" ht="54" customHeight="1" thickBot="1" x14ac:dyDescent="0.4">
      <c r="A108" s="3999"/>
      <c r="B108" s="4040"/>
      <c r="C108" s="4027"/>
      <c r="D108" s="3982">
        <v>1</v>
      </c>
      <c r="E108" s="293" t="s">
        <v>43</v>
      </c>
      <c r="F108" s="1639"/>
      <c r="G108" s="1639"/>
      <c r="H108" s="50"/>
      <c r="I108" s="896">
        <f>I106+I107</f>
        <v>0</v>
      </c>
      <c r="J108" s="134">
        <f t="shared" ref="J108:W108" si="47">J106+J107</f>
        <v>514</v>
      </c>
      <c r="K108" s="134">
        <f t="shared" si="47"/>
        <v>0</v>
      </c>
      <c r="L108" s="134">
        <f t="shared" si="47"/>
        <v>0</v>
      </c>
      <c r="M108" s="134">
        <f t="shared" si="47"/>
        <v>0</v>
      </c>
      <c r="N108" s="134">
        <f t="shared" si="47"/>
        <v>0</v>
      </c>
      <c r="O108" s="134">
        <f t="shared" si="47"/>
        <v>0</v>
      </c>
      <c r="P108" s="134">
        <f t="shared" si="47"/>
        <v>0</v>
      </c>
      <c r="Q108" s="134">
        <f t="shared" si="47"/>
        <v>0</v>
      </c>
      <c r="R108" s="134">
        <f t="shared" si="47"/>
        <v>0</v>
      </c>
      <c r="S108" s="134">
        <f t="shared" si="47"/>
        <v>49</v>
      </c>
      <c r="T108" s="134">
        <f t="shared" si="47"/>
        <v>0</v>
      </c>
      <c r="U108" s="134">
        <f t="shared" si="47"/>
        <v>33</v>
      </c>
      <c r="V108" s="134">
        <f t="shared" si="47"/>
        <v>0</v>
      </c>
      <c r="W108" s="663">
        <f t="shared" si="47"/>
        <v>0</v>
      </c>
      <c r="X108" s="49"/>
      <c r="Y108" s="49"/>
      <c r="Z108" s="49"/>
      <c r="AA108" s="49"/>
      <c r="AB108" s="49">
        <f t="shared" si="35"/>
        <v>596</v>
      </c>
      <c r="AC108" s="736"/>
    </row>
    <row r="109" spans="1:29" s="46" customFormat="1" ht="54" customHeight="1" x14ac:dyDescent="0.35">
      <c r="A109" s="4059"/>
      <c r="B109" s="4182" t="s">
        <v>402</v>
      </c>
      <c r="C109" s="4213"/>
      <c r="D109" s="3980">
        <v>4</v>
      </c>
      <c r="E109" s="85" t="s">
        <v>60</v>
      </c>
      <c r="F109" s="1637"/>
      <c r="G109" s="1637"/>
      <c r="H109" s="43"/>
      <c r="I109" s="185">
        <f>I100+I103+I106+I97</f>
        <v>0</v>
      </c>
      <c r="J109" s="326">
        <f t="shared" ref="J109:W109" si="48">J100+J103+J106+J97</f>
        <v>1098</v>
      </c>
      <c r="K109" s="326">
        <f t="shared" si="48"/>
        <v>0</v>
      </c>
      <c r="L109" s="326">
        <f t="shared" si="48"/>
        <v>0</v>
      </c>
      <c r="M109" s="326">
        <f t="shared" si="48"/>
        <v>0</v>
      </c>
      <c r="N109" s="326">
        <f t="shared" si="48"/>
        <v>0</v>
      </c>
      <c r="O109" s="326">
        <f t="shared" si="48"/>
        <v>0</v>
      </c>
      <c r="P109" s="326">
        <f t="shared" si="48"/>
        <v>0</v>
      </c>
      <c r="Q109" s="326">
        <f t="shared" si="48"/>
        <v>0</v>
      </c>
      <c r="R109" s="326">
        <f t="shared" si="48"/>
        <v>0</v>
      </c>
      <c r="S109" s="326">
        <f t="shared" si="48"/>
        <v>87</v>
      </c>
      <c r="T109" s="326">
        <f t="shared" si="48"/>
        <v>0</v>
      </c>
      <c r="U109" s="326">
        <f t="shared" si="48"/>
        <v>0</v>
      </c>
      <c r="V109" s="326">
        <f t="shared" si="48"/>
        <v>0</v>
      </c>
      <c r="W109" s="3467">
        <f t="shared" si="48"/>
        <v>0</v>
      </c>
      <c r="X109" s="321"/>
      <c r="Y109" s="321"/>
      <c r="Z109" s="321"/>
      <c r="AA109" s="321"/>
      <c r="AB109" s="49">
        <f t="shared" si="35"/>
        <v>1185</v>
      </c>
      <c r="AC109" s="3468"/>
    </row>
    <row r="110" spans="1:29" s="46" customFormat="1" ht="54" customHeight="1" x14ac:dyDescent="0.35">
      <c r="A110" s="4060"/>
      <c r="B110" s="4183"/>
      <c r="C110" s="4214"/>
      <c r="D110" s="3980">
        <v>4</v>
      </c>
      <c r="E110" s="84" t="s">
        <v>62</v>
      </c>
      <c r="F110" s="1638"/>
      <c r="G110" s="1638"/>
      <c r="H110" s="47"/>
      <c r="I110" s="422">
        <f>I101+I104+I107+I98</f>
        <v>0</v>
      </c>
      <c r="J110" s="321">
        <f t="shared" ref="J110:W110" si="49">J101+J104+J107+J98</f>
        <v>844</v>
      </c>
      <c r="K110" s="321">
        <f t="shared" si="49"/>
        <v>0</v>
      </c>
      <c r="L110" s="321">
        <f t="shared" si="49"/>
        <v>0</v>
      </c>
      <c r="M110" s="321">
        <f t="shared" si="49"/>
        <v>0</v>
      </c>
      <c r="N110" s="321">
        <f t="shared" si="49"/>
        <v>0</v>
      </c>
      <c r="O110" s="321">
        <f t="shared" si="49"/>
        <v>0</v>
      </c>
      <c r="P110" s="321">
        <f t="shared" si="49"/>
        <v>0</v>
      </c>
      <c r="Q110" s="321">
        <f t="shared" si="49"/>
        <v>0</v>
      </c>
      <c r="R110" s="321">
        <f t="shared" si="49"/>
        <v>80</v>
      </c>
      <c r="S110" s="321">
        <f t="shared" si="49"/>
        <v>40</v>
      </c>
      <c r="T110" s="321">
        <f t="shared" si="49"/>
        <v>0</v>
      </c>
      <c r="U110" s="321">
        <f t="shared" si="49"/>
        <v>111</v>
      </c>
      <c r="V110" s="321">
        <f t="shared" si="49"/>
        <v>0</v>
      </c>
      <c r="W110" s="3468">
        <f t="shared" si="49"/>
        <v>0</v>
      </c>
      <c r="X110" s="321"/>
      <c r="Y110" s="321"/>
      <c r="Z110" s="321"/>
      <c r="AA110" s="321"/>
      <c r="AB110" s="49">
        <f t="shared" si="35"/>
        <v>1075</v>
      </c>
      <c r="AC110" s="3468"/>
    </row>
    <row r="111" spans="1:29" s="46" customFormat="1" ht="54" customHeight="1" thickBot="1" x14ac:dyDescent="0.4">
      <c r="A111" s="4061"/>
      <c r="B111" s="4184"/>
      <c r="C111" s="4215"/>
      <c r="D111" s="3980">
        <v>4</v>
      </c>
      <c r="E111" s="88" t="s">
        <v>43</v>
      </c>
      <c r="F111" s="1639"/>
      <c r="G111" s="1639"/>
      <c r="H111" s="50"/>
      <c r="I111" s="59">
        <f>I109+I110</f>
        <v>0</v>
      </c>
      <c r="J111" s="290">
        <f t="shared" ref="J111:W111" si="50">J109+J110</f>
        <v>1942</v>
      </c>
      <c r="K111" s="290">
        <f t="shared" si="50"/>
        <v>0</v>
      </c>
      <c r="L111" s="290">
        <f t="shared" si="50"/>
        <v>0</v>
      </c>
      <c r="M111" s="290">
        <f t="shared" si="50"/>
        <v>0</v>
      </c>
      <c r="N111" s="290">
        <f t="shared" si="50"/>
        <v>0</v>
      </c>
      <c r="O111" s="290">
        <f t="shared" si="50"/>
        <v>0</v>
      </c>
      <c r="P111" s="290">
        <f t="shared" si="50"/>
        <v>0</v>
      </c>
      <c r="Q111" s="290">
        <f t="shared" si="50"/>
        <v>0</v>
      </c>
      <c r="R111" s="290">
        <f t="shared" si="50"/>
        <v>80</v>
      </c>
      <c r="S111" s="290">
        <f t="shared" si="50"/>
        <v>127</v>
      </c>
      <c r="T111" s="290">
        <f t="shared" si="50"/>
        <v>0</v>
      </c>
      <c r="U111" s="290">
        <f t="shared" si="50"/>
        <v>111</v>
      </c>
      <c r="V111" s="290">
        <f t="shared" si="50"/>
        <v>0</v>
      </c>
      <c r="W111" s="737">
        <f t="shared" si="50"/>
        <v>0</v>
      </c>
      <c r="X111" s="321"/>
      <c r="Y111" s="321"/>
      <c r="Z111" s="321"/>
      <c r="AA111" s="321"/>
      <c r="AB111" s="49">
        <f t="shared" si="35"/>
        <v>2260</v>
      </c>
      <c r="AC111" s="3468"/>
    </row>
    <row r="112" spans="1:29" s="46" customFormat="1" ht="54" customHeight="1" thickBot="1" x14ac:dyDescent="0.4">
      <c r="A112" s="4006">
        <v>27</v>
      </c>
      <c r="B112" s="4049" t="s">
        <v>118</v>
      </c>
      <c r="C112" s="4018" t="s">
        <v>454</v>
      </c>
      <c r="D112" s="3982" t="s">
        <v>457</v>
      </c>
      <c r="E112" s="291" t="s">
        <v>60</v>
      </c>
      <c r="F112" s="1637"/>
      <c r="G112" s="1637"/>
      <c r="H112" s="43"/>
      <c r="I112" s="725">
        <f>'Величко 0,5'!K28</f>
        <v>0</v>
      </c>
      <c r="J112" s="720">
        <f>'Величко 0,5'!L28</f>
        <v>140</v>
      </c>
      <c r="K112" s="720">
        <f>'Величко 0,5'!M28</f>
        <v>0</v>
      </c>
      <c r="L112" s="720">
        <f>'Величко 0,5'!N28</f>
        <v>0</v>
      </c>
      <c r="M112" s="720">
        <f>'Величко 0,5'!O28</f>
        <v>0</v>
      </c>
      <c r="N112" s="720">
        <f>'Величко 0,5'!P28</f>
        <v>0</v>
      </c>
      <c r="O112" s="720">
        <f>'Величко 0,5'!Q28</f>
        <v>0</v>
      </c>
      <c r="P112" s="720">
        <f>'Величко 0,5'!R28</f>
        <v>0</v>
      </c>
      <c r="Q112" s="720">
        <f>'Величко 0,5'!S28</f>
        <v>0</v>
      </c>
      <c r="R112" s="720">
        <f>'Величко 0,5'!T28</f>
        <v>0</v>
      </c>
      <c r="S112" s="720">
        <f>'Величко 0,5'!U28</f>
        <v>12</v>
      </c>
      <c r="T112" s="720">
        <f>'Величко 0,5'!V28</f>
        <v>0</v>
      </c>
      <c r="U112" s="720">
        <f>'Величко 0,5'!W28</f>
        <v>0</v>
      </c>
      <c r="V112" s="720">
        <f>'Величко 0,5'!X28</f>
        <v>0</v>
      </c>
      <c r="W112" s="3461">
        <f>'Величко 0,5'!Y28</f>
        <v>0</v>
      </c>
      <c r="X112" s="49"/>
      <c r="Y112" s="49"/>
      <c r="Z112" s="49"/>
      <c r="AA112" s="49"/>
      <c r="AB112" s="49">
        <f t="shared" si="35"/>
        <v>152</v>
      </c>
      <c r="AC112" s="736"/>
    </row>
    <row r="113" spans="1:29" s="46" customFormat="1" ht="54" customHeight="1" thickBot="1" x14ac:dyDescent="0.4">
      <c r="A113" s="3998"/>
      <c r="B113" s="4050"/>
      <c r="C113" s="4019"/>
      <c r="D113" s="3982" t="s">
        <v>457</v>
      </c>
      <c r="E113" s="292" t="s">
        <v>62</v>
      </c>
      <c r="F113" s="1638"/>
      <c r="G113" s="1638"/>
      <c r="H113" s="47"/>
      <c r="I113" s="48">
        <f>'Величко 0,5'!K44</f>
        <v>0</v>
      </c>
      <c r="J113" s="49">
        <f>'Величко 0,5'!L44</f>
        <v>96</v>
      </c>
      <c r="K113" s="49">
        <f>'Величко 0,5'!M44</f>
        <v>0</v>
      </c>
      <c r="L113" s="49">
        <f>'Величко 0,5'!N44</f>
        <v>0</v>
      </c>
      <c r="M113" s="49">
        <f>'Величко 0,5'!O44</f>
        <v>0</v>
      </c>
      <c r="N113" s="49">
        <f>'Величко 0,5'!P44</f>
        <v>0</v>
      </c>
      <c r="O113" s="49">
        <f>'Величко 0,5'!Q44</f>
        <v>0</v>
      </c>
      <c r="P113" s="49">
        <f>'Величко 0,5'!R44</f>
        <v>0</v>
      </c>
      <c r="Q113" s="49">
        <f>'Величко 0,5'!S44</f>
        <v>0</v>
      </c>
      <c r="R113" s="49">
        <f>'Величко 0,5'!T44</f>
        <v>0</v>
      </c>
      <c r="S113" s="49">
        <f>'Величко 0,5'!U44</f>
        <v>11</v>
      </c>
      <c r="T113" s="49">
        <f>'Величко 0,5'!V44</f>
        <v>0</v>
      </c>
      <c r="U113" s="49">
        <f>'Величко 0,5'!W44</f>
        <v>27</v>
      </c>
      <c r="V113" s="49">
        <f>'Величко 0,5'!X44</f>
        <v>0</v>
      </c>
      <c r="W113" s="736">
        <f>'Величко 0,5'!Y44</f>
        <v>0</v>
      </c>
      <c r="X113" s="49"/>
      <c r="Y113" s="49"/>
      <c r="Z113" s="49"/>
      <c r="AA113" s="49"/>
      <c r="AB113" s="49">
        <f t="shared" si="35"/>
        <v>134</v>
      </c>
      <c r="AC113" s="736"/>
    </row>
    <row r="114" spans="1:29" s="46" customFormat="1" ht="54" customHeight="1" thickBot="1" x14ac:dyDescent="0.4">
      <c r="A114" s="3999"/>
      <c r="B114" s="4051"/>
      <c r="C114" s="4020"/>
      <c r="D114" s="3982" t="s">
        <v>457</v>
      </c>
      <c r="E114" s="293" t="s">
        <v>43</v>
      </c>
      <c r="F114" s="1639"/>
      <c r="G114" s="1639"/>
      <c r="H114" s="50"/>
      <c r="I114" s="51">
        <f>SUM(I112:I113)</f>
        <v>0</v>
      </c>
      <c r="J114" s="52">
        <f t="shared" ref="J114:W114" si="51">SUM(J112:J113)</f>
        <v>236</v>
      </c>
      <c r="K114" s="52">
        <f t="shared" si="51"/>
        <v>0</v>
      </c>
      <c r="L114" s="52">
        <f t="shared" si="51"/>
        <v>0</v>
      </c>
      <c r="M114" s="52">
        <f t="shared" si="51"/>
        <v>0</v>
      </c>
      <c r="N114" s="52">
        <f t="shared" si="51"/>
        <v>0</v>
      </c>
      <c r="O114" s="52">
        <f t="shared" si="51"/>
        <v>0</v>
      </c>
      <c r="P114" s="52">
        <f t="shared" si="51"/>
        <v>0</v>
      </c>
      <c r="Q114" s="52">
        <f t="shared" si="51"/>
        <v>0</v>
      </c>
      <c r="R114" s="52">
        <f t="shared" si="51"/>
        <v>0</v>
      </c>
      <c r="S114" s="52">
        <f t="shared" si="51"/>
        <v>23</v>
      </c>
      <c r="T114" s="52">
        <f t="shared" si="51"/>
        <v>0</v>
      </c>
      <c r="U114" s="52">
        <f t="shared" si="51"/>
        <v>27</v>
      </c>
      <c r="V114" s="52">
        <f t="shared" si="51"/>
        <v>0</v>
      </c>
      <c r="W114" s="735">
        <f t="shared" si="51"/>
        <v>0</v>
      </c>
      <c r="X114" s="49"/>
      <c r="Y114" s="49"/>
      <c r="Z114" s="49"/>
      <c r="AA114" s="49"/>
      <c r="AB114" s="49">
        <f t="shared" si="35"/>
        <v>286</v>
      </c>
      <c r="AC114" s="736"/>
    </row>
    <row r="115" spans="1:29" s="46" customFormat="1" ht="54" customHeight="1" thickBot="1" x14ac:dyDescent="0.4">
      <c r="A115" s="4032">
        <v>28</v>
      </c>
      <c r="B115" s="4035" t="s">
        <v>245</v>
      </c>
      <c r="C115" s="4052" t="s">
        <v>458</v>
      </c>
      <c r="D115" s="3979" t="s">
        <v>457</v>
      </c>
      <c r="E115" s="3260" t="s">
        <v>60</v>
      </c>
      <c r="F115" s="1640"/>
      <c r="G115" s="1640"/>
      <c r="H115" s="1423"/>
      <c r="I115" s="927">
        <f>'Продан Є.О.'!K22</f>
        <v>0</v>
      </c>
      <c r="J115" s="928">
        <f>'Продан Є.О.'!L22</f>
        <v>80</v>
      </c>
      <c r="K115" s="928">
        <f>'Продан Є.О.'!M22</f>
        <v>0</v>
      </c>
      <c r="L115" s="928">
        <f>'Продан Є.О.'!N22</f>
        <v>0</v>
      </c>
      <c r="M115" s="928">
        <f>'Продан Є.О.'!O22</f>
        <v>0</v>
      </c>
      <c r="N115" s="928">
        <f>'Продан Є.О.'!P22</f>
        <v>0</v>
      </c>
      <c r="O115" s="928">
        <f>'Продан Є.О.'!Q22</f>
        <v>0</v>
      </c>
      <c r="P115" s="928">
        <f>'Продан Є.О.'!R22</f>
        <v>0</v>
      </c>
      <c r="Q115" s="928">
        <f>'Продан Є.О.'!S22</f>
        <v>0</v>
      </c>
      <c r="R115" s="928">
        <f>'Продан Є.О.'!T22</f>
        <v>0</v>
      </c>
      <c r="S115" s="928">
        <f>'Продан Є.О.'!U22</f>
        <v>7</v>
      </c>
      <c r="T115" s="928">
        <f>'Продан Є.О.'!V22</f>
        <v>0</v>
      </c>
      <c r="U115" s="928">
        <f>'Продан Є.О.'!W22</f>
        <v>0</v>
      </c>
      <c r="V115" s="928">
        <f>'Продан Є.О.'!X22</f>
        <v>0</v>
      </c>
      <c r="W115" s="3946">
        <f>'Продан Є.О.'!Y22</f>
        <v>0</v>
      </c>
      <c r="X115" s="934"/>
      <c r="Y115" s="934"/>
      <c r="Z115" s="934"/>
      <c r="AA115" s="934"/>
      <c r="AB115" s="49">
        <f t="shared" si="35"/>
        <v>87</v>
      </c>
      <c r="AC115" s="736"/>
    </row>
    <row r="116" spans="1:29" s="46" customFormat="1" ht="54" customHeight="1" thickBot="1" x14ac:dyDescent="0.4">
      <c r="A116" s="4033"/>
      <c r="B116" s="4036"/>
      <c r="C116" s="4053"/>
      <c r="D116" s="3979" t="s">
        <v>457</v>
      </c>
      <c r="E116" s="292" t="s">
        <v>62</v>
      </c>
      <c r="F116" s="1638"/>
      <c r="G116" s="1638"/>
      <c r="H116" s="47"/>
      <c r="I116" s="929">
        <f>'Продан Є.О.'!K44</f>
        <v>0</v>
      </c>
      <c r="J116" s="934">
        <f>'Продан Є.О.'!L44</f>
        <v>128</v>
      </c>
      <c r="K116" s="934">
        <f>'Продан Є.О.'!M44</f>
        <v>0</v>
      </c>
      <c r="L116" s="934">
        <f>'Продан Є.О.'!N44</f>
        <v>0</v>
      </c>
      <c r="M116" s="934">
        <f>'Продан Є.О.'!O44</f>
        <v>0</v>
      </c>
      <c r="N116" s="934">
        <f>'Продан Є.О.'!P44</f>
        <v>0</v>
      </c>
      <c r="O116" s="934">
        <f>'Продан Є.О.'!Q44</f>
        <v>0</v>
      </c>
      <c r="P116" s="934">
        <f>'Продан Є.О.'!R44</f>
        <v>0</v>
      </c>
      <c r="Q116" s="934">
        <f>'Продан Є.О.'!S44</f>
        <v>0</v>
      </c>
      <c r="R116" s="934">
        <f>'Продан Є.О.'!T44</f>
        <v>0</v>
      </c>
      <c r="S116" s="934">
        <f>'Продан Є.О.'!U44</f>
        <v>2</v>
      </c>
      <c r="T116" s="934">
        <f>'Продан Є.О.'!V44</f>
        <v>0</v>
      </c>
      <c r="U116" s="934">
        <f>'Продан Є.О.'!W44</f>
        <v>54</v>
      </c>
      <c r="V116" s="934">
        <f>'Продан Є.О.'!X44</f>
        <v>0</v>
      </c>
      <c r="W116" s="3947">
        <f>'Продан Є.О.'!Y44</f>
        <v>0</v>
      </c>
      <c r="X116" s="934"/>
      <c r="Y116" s="934"/>
      <c r="Z116" s="934"/>
      <c r="AA116" s="934"/>
      <c r="AB116" s="49">
        <f t="shared" si="35"/>
        <v>184</v>
      </c>
      <c r="AC116" s="736"/>
    </row>
    <row r="117" spans="1:29" s="46" customFormat="1" ht="54" customHeight="1" thickBot="1" x14ac:dyDescent="0.4">
      <c r="A117" s="4034"/>
      <c r="B117" s="4037"/>
      <c r="C117" s="4054"/>
      <c r="D117" s="3979" t="s">
        <v>457</v>
      </c>
      <c r="E117" s="1289" t="s">
        <v>43</v>
      </c>
      <c r="F117" s="1641"/>
      <c r="G117" s="1641"/>
      <c r="H117" s="891"/>
      <c r="I117" s="1420">
        <f>SUM(I115:I116)</f>
        <v>0</v>
      </c>
      <c r="J117" s="1421">
        <f t="shared" ref="J117:W117" si="52">SUM(J115:J116)</f>
        <v>208</v>
      </c>
      <c r="K117" s="1421">
        <f t="shared" si="52"/>
        <v>0</v>
      </c>
      <c r="L117" s="1421">
        <f t="shared" si="52"/>
        <v>0</v>
      </c>
      <c r="M117" s="1421">
        <f t="shared" si="52"/>
        <v>0</v>
      </c>
      <c r="N117" s="1421">
        <f t="shared" si="52"/>
        <v>0</v>
      </c>
      <c r="O117" s="1421">
        <f t="shared" si="52"/>
        <v>0</v>
      </c>
      <c r="P117" s="1421">
        <f t="shared" si="52"/>
        <v>0</v>
      </c>
      <c r="Q117" s="1421">
        <f t="shared" si="52"/>
        <v>0</v>
      </c>
      <c r="R117" s="1421">
        <f t="shared" si="52"/>
        <v>0</v>
      </c>
      <c r="S117" s="1421">
        <f t="shared" si="52"/>
        <v>9</v>
      </c>
      <c r="T117" s="1421">
        <f t="shared" si="52"/>
        <v>0</v>
      </c>
      <c r="U117" s="1421">
        <f t="shared" si="52"/>
        <v>54</v>
      </c>
      <c r="V117" s="1421">
        <f t="shared" si="52"/>
        <v>0</v>
      </c>
      <c r="W117" s="3948">
        <f t="shared" si="52"/>
        <v>0</v>
      </c>
      <c r="X117" s="934"/>
      <c r="Y117" s="934"/>
      <c r="Z117" s="934"/>
      <c r="AA117" s="934"/>
      <c r="AB117" s="49">
        <f t="shared" si="35"/>
        <v>271</v>
      </c>
      <c r="AC117" s="736"/>
    </row>
    <row r="118" spans="1:29" s="46" customFormat="1" ht="54" customHeight="1" thickBot="1" x14ac:dyDescent="0.4">
      <c r="A118" s="4041">
        <v>31</v>
      </c>
      <c r="B118" s="4044" t="s">
        <v>417</v>
      </c>
      <c r="C118" s="4216" t="s">
        <v>456</v>
      </c>
      <c r="D118" s="3981" t="s">
        <v>457</v>
      </c>
      <c r="E118" s="291" t="s">
        <v>60</v>
      </c>
      <c r="F118" s="1637"/>
      <c r="G118" s="1637"/>
      <c r="H118" s="43"/>
      <c r="I118" s="927">
        <f>'Губер НС'!K26</f>
        <v>0</v>
      </c>
      <c r="J118" s="928">
        <f>'Губер НС'!L26</f>
        <v>86</v>
      </c>
      <c r="K118" s="928">
        <f>'Губер НС'!M26</f>
        <v>0</v>
      </c>
      <c r="L118" s="928">
        <f>'Губер НС'!N26</f>
        <v>0</v>
      </c>
      <c r="M118" s="928">
        <f>'Губер НС'!O26</f>
        <v>0</v>
      </c>
      <c r="N118" s="928">
        <f>'Губер НС'!P26</f>
        <v>0</v>
      </c>
      <c r="O118" s="928">
        <f>'Губер НС'!Q26</f>
        <v>0</v>
      </c>
      <c r="P118" s="928">
        <f>'Губер НС'!R26</f>
        <v>0</v>
      </c>
      <c r="Q118" s="928">
        <f>'Губер НС'!S26</f>
        <v>0</v>
      </c>
      <c r="R118" s="928">
        <f>'Губер НС'!T26</f>
        <v>0</v>
      </c>
      <c r="S118" s="928">
        <f>'Губер НС'!U26</f>
        <v>10</v>
      </c>
      <c r="T118" s="928">
        <f>'Губер НС'!V26</f>
        <v>0</v>
      </c>
      <c r="U118" s="928">
        <f>'Губер НС'!W26</f>
        <v>0</v>
      </c>
      <c r="V118" s="928">
        <f>'Губер НС'!X26</f>
        <v>0</v>
      </c>
      <c r="W118" s="3946">
        <f>'Губер НС'!Y26</f>
        <v>0</v>
      </c>
      <c r="X118" s="934"/>
      <c r="Y118" s="934"/>
      <c r="Z118" s="934"/>
      <c r="AA118" s="934"/>
      <c r="AB118" s="49">
        <f t="shared" si="35"/>
        <v>96</v>
      </c>
      <c r="AC118" s="736" t="s">
        <v>453</v>
      </c>
    </row>
    <row r="119" spans="1:29" s="46" customFormat="1" ht="54" customHeight="1" thickBot="1" x14ac:dyDescent="0.4">
      <c r="A119" s="4042"/>
      <c r="B119" s="4045"/>
      <c r="C119" s="4217"/>
      <c r="D119" s="3981" t="s">
        <v>457</v>
      </c>
      <c r="E119" s="292" t="s">
        <v>62</v>
      </c>
      <c r="F119" s="1638"/>
      <c r="G119" s="1638"/>
      <c r="H119" s="47"/>
      <c r="I119" s="929">
        <f>'Губер НС'!K49</f>
        <v>0</v>
      </c>
      <c r="J119" s="934">
        <f>'Губер НС'!L49</f>
        <v>106</v>
      </c>
      <c r="K119" s="934">
        <f>'Губер НС'!M49</f>
        <v>0</v>
      </c>
      <c r="L119" s="934">
        <f>'Губер НС'!N49</f>
        <v>0</v>
      </c>
      <c r="M119" s="934">
        <f>'Губер НС'!O49</f>
        <v>0</v>
      </c>
      <c r="N119" s="934">
        <f>'Губер НС'!P49</f>
        <v>0</v>
      </c>
      <c r="O119" s="934">
        <f>'Губер НС'!Q49</f>
        <v>0</v>
      </c>
      <c r="P119" s="934">
        <f>'Губер НС'!R49</f>
        <v>0</v>
      </c>
      <c r="Q119" s="934">
        <f>'Губер НС'!S49</f>
        <v>0</v>
      </c>
      <c r="R119" s="934">
        <f>'Губер НС'!T49</f>
        <v>0</v>
      </c>
      <c r="S119" s="934">
        <f>'Губер НС'!U49</f>
        <v>38</v>
      </c>
      <c r="T119" s="934">
        <f>'Губер НС'!V49</f>
        <v>0</v>
      </c>
      <c r="U119" s="934">
        <f>'Губер НС'!W49</f>
        <v>0</v>
      </c>
      <c r="V119" s="934">
        <f>'Губер НС'!X49</f>
        <v>0</v>
      </c>
      <c r="W119" s="3947">
        <f>'Губер НС'!Y49</f>
        <v>0</v>
      </c>
      <c r="X119" s="934"/>
      <c r="Y119" s="934"/>
      <c r="Z119" s="934"/>
      <c r="AA119" s="934"/>
      <c r="AB119" s="49">
        <f t="shared" si="35"/>
        <v>144</v>
      </c>
      <c r="AC119" s="736"/>
    </row>
    <row r="120" spans="1:29" s="46" customFormat="1" ht="54" customHeight="1" thickBot="1" x14ac:dyDescent="0.4">
      <c r="A120" s="4043"/>
      <c r="B120" s="4046"/>
      <c r="C120" s="4218"/>
      <c r="D120" s="3981" t="s">
        <v>457</v>
      </c>
      <c r="E120" s="1289" t="s">
        <v>43</v>
      </c>
      <c r="F120" s="1641"/>
      <c r="G120" s="1641"/>
      <c r="H120" s="891"/>
      <c r="I120" s="930">
        <f>I118+I119</f>
        <v>0</v>
      </c>
      <c r="J120" s="1531">
        <f t="shared" ref="J120:W120" si="53">J118+J119</f>
        <v>192</v>
      </c>
      <c r="K120" s="1531">
        <f t="shared" si="53"/>
        <v>0</v>
      </c>
      <c r="L120" s="1531">
        <f t="shared" si="53"/>
        <v>0</v>
      </c>
      <c r="M120" s="1531">
        <f t="shared" si="53"/>
        <v>0</v>
      </c>
      <c r="N120" s="1531">
        <f t="shared" si="53"/>
        <v>0</v>
      </c>
      <c r="O120" s="1531">
        <f t="shared" si="53"/>
        <v>0</v>
      </c>
      <c r="P120" s="1531">
        <f t="shared" si="53"/>
        <v>0</v>
      </c>
      <c r="Q120" s="1531">
        <f t="shared" si="53"/>
        <v>0</v>
      </c>
      <c r="R120" s="1531">
        <f t="shared" si="53"/>
        <v>0</v>
      </c>
      <c r="S120" s="1531">
        <f t="shared" si="53"/>
        <v>48</v>
      </c>
      <c r="T120" s="1531">
        <f t="shared" si="53"/>
        <v>0</v>
      </c>
      <c r="U120" s="1531">
        <f t="shared" si="53"/>
        <v>0</v>
      </c>
      <c r="V120" s="1531">
        <f t="shared" si="53"/>
        <v>0</v>
      </c>
      <c r="W120" s="3695">
        <f t="shared" si="53"/>
        <v>0</v>
      </c>
      <c r="X120" s="934"/>
      <c r="Y120" s="934"/>
      <c r="Z120" s="934"/>
      <c r="AA120" s="934"/>
      <c r="AB120" s="49">
        <f t="shared" si="35"/>
        <v>240</v>
      </c>
      <c r="AC120" s="736"/>
    </row>
    <row r="121" spans="1:29" s="46" customFormat="1" ht="54" customHeight="1" thickBot="1" x14ac:dyDescent="0.4">
      <c r="A121" s="4012">
        <v>29</v>
      </c>
      <c r="B121" s="4015" t="s">
        <v>309</v>
      </c>
      <c r="C121" s="4207" t="s">
        <v>454</v>
      </c>
      <c r="D121" s="3979" t="s">
        <v>455</v>
      </c>
      <c r="E121" s="85" t="s">
        <v>60</v>
      </c>
      <c r="F121" s="1637"/>
      <c r="G121" s="1637"/>
      <c r="H121" s="86"/>
      <c r="I121" s="3651">
        <f>'Кваша Андр'!K27</f>
        <v>0</v>
      </c>
      <c r="J121" s="3652">
        <f>'Кваша Андр'!L27</f>
        <v>148</v>
      </c>
      <c r="K121" s="3652">
        <f>'Кваша Андр'!M27</f>
        <v>0</v>
      </c>
      <c r="L121" s="3652">
        <f>'Кваша Андр'!N27</f>
        <v>0</v>
      </c>
      <c r="M121" s="3652">
        <f>'Кваша Андр'!O27</f>
        <v>0</v>
      </c>
      <c r="N121" s="3652">
        <f>'Кваша Андр'!P27</f>
        <v>0</v>
      </c>
      <c r="O121" s="3652">
        <f>'Кваша Андр'!Q27</f>
        <v>0</v>
      </c>
      <c r="P121" s="3652">
        <f>'Кваша Андр'!R27</f>
        <v>0</v>
      </c>
      <c r="Q121" s="3652">
        <f>'Кваша Андр'!S27</f>
        <v>0</v>
      </c>
      <c r="R121" s="3652">
        <f>'Кваша Андр'!T27</f>
        <v>0</v>
      </c>
      <c r="S121" s="3652">
        <f>'Кваша Андр'!U27</f>
        <v>7</v>
      </c>
      <c r="T121" s="3652">
        <f>'Кваша Андр'!V27</f>
        <v>0</v>
      </c>
      <c r="U121" s="3652">
        <f>'Кваша Андр'!W27</f>
        <v>0</v>
      </c>
      <c r="V121" s="3652">
        <f>'Кваша Андр'!X27</f>
        <v>0</v>
      </c>
      <c r="W121" s="3949">
        <f>'Кваша Андр'!Y27</f>
        <v>0</v>
      </c>
      <c r="X121" s="934"/>
      <c r="Y121" s="934"/>
      <c r="Z121" s="934"/>
      <c r="AA121" s="934"/>
      <c r="AB121" s="49">
        <f t="shared" si="35"/>
        <v>155</v>
      </c>
      <c r="AC121" s="736"/>
    </row>
    <row r="122" spans="1:29" s="46" customFormat="1" ht="54" customHeight="1" thickBot="1" x14ac:dyDescent="0.4">
      <c r="A122" s="4013"/>
      <c r="B122" s="4016"/>
      <c r="C122" s="4208"/>
      <c r="D122" s="3979" t="s">
        <v>455</v>
      </c>
      <c r="E122" s="84" t="s">
        <v>62</v>
      </c>
      <c r="F122" s="1638"/>
      <c r="G122" s="1638"/>
      <c r="H122" s="87"/>
      <c r="I122" s="3261">
        <f>'Кваша Андр'!K50</f>
        <v>0</v>
      </c>
      <c r="J122" s="934">
        <f>'Кваша Андр'!L50</f>
        <v>84</v>
      </c>
      <c r="K122" s="934">
        <f>'Кваша Андр'!M50</f>
        <v>0</v>
      </c>
      <c r="L122" s="934">
        <f>'Кваша Андр'!N50</f>
        <v>0</v>
      </c>
      <c r="M122" s="934">
        <f>'Кваша Андр'!O50</f>
        <v>0</v>
      </c>
      <c r="N122" s="934">
        <f>'Кваша Андр'!P50</f>
        <v>0</v>
      </c>
      <c r="O122" s="934">
        <f>'Кваша Андр'!Q50</f>
        <v>0</v>
      </c>
      <c r="P122" s="934">
        <f>'Кваша Андр'!R50</f>
        <v>0</v>
      </c>
      <c r="Q122" s="934">
        <f>'Кваша Андр'!S50</f>
        <v>0</v>
      </c>
      <c r="R122" s="934">
        <f>'Кваша Андр'!T50</f>
        <v>0</v>
      </c>
      <c r="S122" s="934">
        <f>'Кваша Андр'!U50</f>
        <v>8</v>
      </c>
      <c r="T122" s="934">
        <f>'Кваша Андр'!V50</f>
        <v>0</v>
      </c>
      <c r="U122" s="934">
        <f>'Кваша Андр'!W50</f>
        <v>39</v>
      </c>
      <c r="V122" s="934">
        <f>'Кваша Андр'!X50</f>
        <v>0</v>
      </c>
      <c r="W122" s="3947">
        <f>'Кваша Андр'!Y50</f>
        <v>0</v>
      </c>
      <c r="X122" s="934"/>
      <c r="Y122" s="934"/>
      <c r="Z122" s="934"/>
      <c r="AA122" s="934"/>
      <c r="AB122" s="49">
        <f t="shared" si="35"/>
        <v>131</v>
      </c>
      <c r="AC122" s="736"/>
    </row>
    <row r="123" spans="1:29" s="46" customFormat="1" ht="54" customHeight="1" thickBot="1" x14ac:dyDescent="0.4">
      <c r="A123" s="4014"/>
      <c r="B123" s="4017"/>
      <c r="C123" s="4209"/>
      <c r="D123" s="3979" t="s">
        <v>455</v>
      </c>
      <c r="E123" s="88" t="s">
        <v>43</v>
      </c>
      <c r="F123" s="1639"/>
      <c r="G123" s="1639"/>
      <c r="H123" s="89"/>
      <c r="I123" s="3262">
        <f>SUM(I121:I122)</f>
        <v>0</v>
      </c>
      <c r="J123" s="1531">
        <f t="shared" ref="J123:W123" si="54">SUM(J121:J122)</f>
        <v>232</v>
      </c>
      <c r="K123" s="1531">
        <f t="shared" si="54"/>
        <v>0</v>
      </c>
      <c r="L123" s="1531">
        <f t="shared" si="54"/>
        <v>0</v>
      </c>
      <c r="M123" s="1531">
        <f t="shared" si="54"/>
        <v>0</v>
      </c>
      <c r="N123" s="1531">
        <f t="shared" si="54"/>
        <v>0</v>
      </c>
      <c r="O123" s="1531">
        <f t="shared" si="54"/>
        <v>0</v>
      </c>
      <c r="P123" s="1531">
        <f t="shared" si="54"/>
        <v>0</v>
      </c>
      <c r="Q123" s="1531">
        <f t="shared" si="54"/>
        <v>0</v>
      </c>
      <c r="R123" s="1531">
        <f t="shared" si="54"/>
        <v>0</v>
      </c>
      <c r="S123" s="1531">
        <f t="shared" si="54"/>
        <v>15</v>
      </c>
      <c r="T123" s="1531">
        <f t="shared" si="54"/>
        <v>0</v>
      </c>
      <c r="U123" s="1531">
        <f t="shared" si="54"/>
        <v>39</v>
      </c>
      <c r="V123" s="1531">
        <f t="shared" si="54"/>
        <v>0</v>
      </c>
      <c r="W123" s="3695">
        <f t="shared" si="54"/>
        <v>0</v>
      </c>
      <c r="X123" s="934"/>
      <c r="Y123" s="934"/>
      <c r="Z123" s="934"/>
      <c r="AA123" s="934"/>
      <c r="AB123" s="49">
        <f t="shared" si="35"/>
        <v>286</v>
      </c>
      <c r="AC123" s="736"/>
    </row>
    <row r="124" spans="1:29" s="46" customFormat="1" ht="54" customHeight="1" x14ac:dyDescent="0.35">
      <c r="A124" s="4223">
        <v>32</v>
      </c>
      <c r="B124" s="4220" t="s">
        <v>445</v>
      </c>
      <c r="C124" s="4207" t="s">
        <v>454</v>
      </c>
      <c r="D124" s="1586"/>
      <c r="E124" s="291" t="s">
        <v>60</v>
      </c>
      <c r="F124" s="1637"/>
      <c r="G124" s="1637"/>
      <c r="H124" s="86"/>
      <c r="I124" s="3651">
        <f>'Вакансія (Теоколкіна А)'!K26</f>
        <v>0</v>
      </c>
      <c r="J124" s="3651">
        <f>'Вакансія (Теоколкіна А)'!L26</f>
        <v>0</v>
      </c>
      <c r="K124" s="3651">
        <f>'Вакансія (Теоколкіна А)'!M26</f>
        <v>0</v>
      </c>
      <c r="L124" s="3651">
        <f>'Вакансія (Теоколкіна А)'!N26</f>
        <v>0</v>
      </c>
      <c r="M124" s="3651">
        <f>'Вакансія (Теоколкіна А)'!O26</f>
        <v>0</v>
      </c>
      <c r="N124" s="3651">
        <f>'Вакансія (Теоколкіна А)'!P26</f>
        <v>0</v>
      </c>
      <c r="O124" s="3651">
        <f>'Вакансія (Теоколкіна А)'!Q26</f>
        <v>0</v>
      </c>
      <c r="P124" s="3651">
        <f>'Вакансія (Теоколкіна А)'!R26</f>
        <v>0</v>
      </c>
      <c r="Q124" s="3651">
        <f>'Вакансія (Теоколкіна А)'!S26</f>
        <v>0</v>
      </c>
      <c r="R124" s="3651">
        <f>'Вакансія (Теоколкіна А)'!T26</f>
        <v>0</v>
      </c>
      <c r="S124" s="3651">
        <f>'Вакансія (Теоколкіна А)'!U26</f>
        <v>0</v>
      </c>
      <c r="T124" s="3651">
        <f>'Вакансія (Теоколкіна А)'!V26</f>
        <v>0</v>
      </c>
      <c r="U124" s="3651">
        <f>'Вакансія (Теоколкіна А)'!W26</f>
        <v>0</v>
      </c>
      <c r="V124" s="3651">
        <f>'Вакансія (Теоколкіна А)'!X26</f>
        <v>0</v>
      </c>
      <c r="W124" s="3693">
        <f>'Вакансія (Теоколкіна А)'!Y26</f>
        <v>0</v>
      </c>
      <c r="X124" s="934"/>
      <c r="Y124" s="934"/>
      <c r="Z124" s="934"/>
      <c r="AA124" s="934"/>
      <c r="AB124" s="49">
        <f t="shared" si="35"/>
        <v>0</v>
      </c>
      <c r="AC124" s="736"/>
    </row>
    <row r="125" spans="1:29" s="46" customFormat="1" ht="54" customHeight="1" x14ac:dyDescent="0.35">
      <c r="A125" s="4224"/>
      <c r="B125" s="4221"/>
      <c r="C125" s="4208"/>
      <c r="D125" s="3787" t="s">
        <v>455</v>
      </c>
      <c r="E125" s="292" t="s">
        <v>62</v>
      </c>
      <c r="F125" s="1638"/>
      <c r="G125" s="1638"/>
      <c r="H125" s="87"/>
      <c r="I125" s="3261">
        <f>'Вакансія (Теоколкіна А)'!K45</f>
        <v>0</v>
      </c>
      <c r="J125" s="3261">
        <f>'Вакансія (Теоколкіна А)'!L45</f>
        <v>128</v>
      </c>
      <c r="K125" s="3261">
        <f>'Вакансія (Теоколкіна А)'!M45</f>
        <v>0</v>
      </c>
      <c r="L125" s="3261">
        <f>'Вакансія (Теоколкіна А)'!N45</f>
        <v>0</v>
      </c>
      <c r="M125" s="3261">
        <f>'Вакансія (Теоколкіна А)'!O45</f>
        <v>0</v>
      </c>
      <c r="N125" s="3261">
        <f>'Вакансія (Теоколкіна А)'!P45</f>
        <v>0</v>
      </c>
      <c r="O125" s="3261">
        <f>'Вакансія (Теоколкіна А)'!Q45</f>
        <v>0</v>
      </c>
      <c r="P125" s="3261">
        <f>'Вакансія (Теоколкіна А)'!R45</f>
        <v>0</v>
      </c>
      <c r="Q125" s="3261">
        <f>'Вакансія (Теоколкіна А)'!S45</f>
        <v>0</v>
      </c>
      <c r="R125" s="3261">
        <f>'Вакансія (Теоколкіна А)'!T45</f>
        <v>0</v>
      </c>
      <c r="S125" s="3261">
        <f>'Вакансія (Теоколкіна А)'!U45</f>
        <v>4</v>
      </c>
      <c r="T125" s="3261">
        <f>'Вакансія (Теоколкіна А)'!V45</f>
        <v>0</v>
      </c>
      <c r="U125" s="3261">
        <f>'Вакансія (Теоколкіна А)'!W45</f>
        <v>18</v>
      </c>
      <c r="V125" s="3261">
        <f>'Вакансія (Теоколкіна А)'!X45</f>
        <v>0</v>
      </c>
      <c r="W125" s="3694">
        <f>'Вакансія (Теоколкіна А)'!Y45</f>
        <v>0</v>
      </c>
      <c r="X125" s="934"/>
      <c r="Y125" s="934"/>
      <c r="Z125" s="934"/>
      <c r="AA125" s="934"/>
      <c r="AB125" s="49">
        <f t="shared" si="35"/>
        <v>150</v>
      </c>
      <c r="AC125" s="736" t="s">
        <v>452</v>
      </c>
    </row>
    <row r="126" spans="1:29" s="46" customFormat="1" ht="54" customHeight="1" thickBot="1" x14ac:dyDescent="0.4">
      <c r="A126" s="4225"/>
      <c r="B126" s="4222"/>
      <c r="C126" s="4209"/>
      <c r="D126" s="3788" t="s">
        <v>455</v>
      </c>
      <c r="E126" s="293" t="s">
        <v>43</v>
      </c>
      <c r="F126" s="1639"/>
      <c r="G126" s="1639"/>
      <c r="H126" s="89"/>
      <c r="I126" s="3262">
        <f>SUM(I124:I125)</f>
        <v>0</v>
      </c>
      <c r="J126" s="1531">
        <f t="shared" ref="J126:W126" si="55">SUM(J124:J125)</f>
        <v>128</v>
      </c>
      <c r="K126" s="1531">
        <f t="shared" si="55"/>
        <v>0</v>
      </c>
      <c r="L126" s="1531">
        <f t="shared" si="55"/>
        <v>0</v>
      </c>
      <c r="M126" s="1531">
        <f t="shared" si="55"/>
        <v>0</v>
      </c>
      <c r="N126" s="1531">
        <f t="shared" si="55"/>
        <v>0</v>
      </c>
      <c r="O126" s="1531">
        <f t="shared" si="55"/>
        <v>0</v>
      </c>
      <c r="P126" s="1531">
        <f t="shared" si="55"/>
        <v>0</v>
      </c>
      <c r="Q126" s="1531">
        <f t="shared" si="55"/>
        <v>0</v>
      </c>
      <c r="R126" s="1531">
        <f t="shared" si="55"/>
        <v>0</v>
      </c>
      <c r="S126" s="1531">
        <f t="shared" si="55"/>
        <v>4</v>
      </c>
      <c r="T126" s="1531">
        <f t="shared" si="55"/>
        <v>0</v>
      </c>
      <c r="U126" s="1531">
        <f t="shared" si="55"/>
        <v>18</v>
      </c>
      <c r="V126" s="1531">
        <f t="shared" si="55"/>
        <v>0</v>
      </c>
      <c r="W126" s="3695">
        <f t="shared" si="55"/>
        <v>0</v>
      </c>
      <c r="X126" s="934"/>
      <c r="Y126" s="934"/>
      <c r="Z126" s="934"/>
      <c r="AA126" s="934"/>
      <c r="AB126" s="49">
        <f t="shared" si="35"/>
        <v>150</v>
      </c>
      <c r="AC126" s="736"/>
    </row>
    <row r="127" spans="1:29" s="46" customFormat="1" ht="54" customHeight="1" thickBot="1" x14ac:dyDescent="0.4">
      <c r="A127" s="4223">
        <v>30</v>
      </c>
      <c r="B127" s="4023" t="s">
        <v>282</v>
      </c>
      <c r="C127" s="4018" t="s">
        <v>454</v>
      </c>
      <c r="D127" s="3969" t="s">
        <v>455</v>
      </c>
      <c r="E127" s="1393" t="s">
        <v>60</v>
      </c>
      <c r="F127" s="1640"/>
      <c r="G127" s="1640"/>
      <c r="H127" s="1423"/>
      <c r="I127" s="725">
        <f>'Ходатаев А)'!K27</f>
        <v>0</v>
      </c>
      <c r="J127" s="720">
        <f>'Ходатаев А)'!L27</f>
        <v>128</v>
      </c>
      <c r="K127" s="720">
        <f>'Ходатаев А)'!M27</f>
        <v>0</v>
      </c>
      <c r="L127" s="720">
        <f>'Ходатаев А)'!N27</f>
        <v>0</v>
      </c>
      <c r="M127" s="720">
        <f>'Ходатаев А)'!O27</f>
        <v>0</v>
      </c>
      <c r="N127" s="720">
        <f>'Ходатаев А)'!P27</f>
        <v>0</v>
      </c>
      <c r="O127" s="720">
        <f>'Ходатаев А)'!Q27</f>
        <v>0</v>
      </c>
      <c r="P127" s="720">
        <f>'Ходатаев А)'!R27</f>
        <v>0</v>
      </c>
      <c r="Q127" s="720">
        <f>'Ходатаев А)'!S27</f>
        <v>0</v>
      </c>
      <c r="R127" s="720">
        <f>'Ходатаев А)'!T27</f>
        <v>0</v>
      </c>
      <c r="S127" s="720">
        <f>'Ходатаев А)'!U27</f>
        <v>9</v>
      </c>
      <c r="T127" s="720">
        <f>'Ходатаев А)'!V27</f>
        <v>0</v>
      </c>
      <c r="U127" s="720">
        <f>'Ходатаев А)'!W27</f>
        <v>0</v>
      </c>
      <c r="V127" s="720">
        <f>'Ходатаев А)'!X27</f>
        <v>0</v>
      </c>
      <c r="W127" s="3461">
        <f>'Ходатаев А)'!Y27</f>
        <v>0</v>
      </c>
      <c r="X127" s="49"/>
      <c r="Y127" s="49"/>
      <c r="Z127" s="49"/>
      <c r="AA127" s="49"/>
      <c r="AB127" s="49">
        <f t="shared" si="35"/>
        <v>137</v>
      </c>
      <c r="AC127" s="736"/>
    </row>
    <row r="128" spans="1:29" s="46" customFormat="1" ht="54" customHeight="1" thickBot="1" x14ac:dyDescent="0.4">
      <c r="A128" s="4224"/>
      <c r="B128" s="4024"/>
      <c r="C128" s="4019"/>
      <c r="D128" s="3969" t="s">
        <v>455</v>
      </c>
      <c r="E128" s="84" t="s">
        <v>62</v>
      </c>
      <c r="F128" s="1638"/>
      <c r="G128" s="1638"/>
      <c r="H128" s="47"/>
      <c r="I128" s="48">
        <f>'Ходатаев А)'!K45</f>
        <v>0</v>
      </c>
      <c r="J128" s="49">
        <f>'Ходатаев А)'!L45</f>
        <v>120</v>
      </c>
      <c r="K128" s="49">
        <f>'Ходатаев А)'!M45</f>
        <v>0</v>
      </c>
      <c r="L128" s="49">
        <f>'Ходатаев А)'!N45</f>
        <v>0</v>
      </c>
      <c r="M128" s="49">
        <f>'Ходатаев А)'!O45</f>
        <v>0</v>
      </c>
      <c r="N128" s="49">
        <f>'Ходатаев А)'!P45</f>
        <v>0</v>
      </c>
      <c r="O128" s="49">
        <f>'Ходатаев А)'!Q45</f>
        <v>0</v>
      </c>
      <c r="P128" s="49">
        <f>'Ходатаев А)'!R45</f>
        <v>0</v>
      </c>
      <c r="Q128" s="49">
        <f>'Ходатаев А)'!S45</f>
        <v>0</v>
      </c>
      <c r="R128" s="49">
        <f>'Ходатаев А)'!T45</f>
        <v>0</v>
      </c>
      <c r="S128" s="49">
        <f>'Ходатаев А)'!U45</f>
        <v>10</v>
      </c>
      <c r="T128" s="49">
        <f>'Ходатаев А)'!V45</f>
        <v>0</v>
      </c>
      <c r="U128" s="49">
        <f>'Ходатаев А)'!W45</f>
        <v>30</v>
      </c>
      <c r="V128" s="49">
        <f>'Ходатаев А)'!X45</f>
        <v>0</v>
      </c>
      <c r="W128" s="736">
        <f>'Ходатаев А)'!Y45</f>
        <v>0</v>
      </c>
      <c r="X128" s="49"/>
      <c r="Y128" s="49"/>
      <c r="Z128" s="49"/>
      <c r="AA128" s="49"/>
      <c r="AB128" s="49">
        <f t="shared" si="35"/>
        <v>160</v>
      </c>
      <c r="AC128" s="736"/>
    </row>
    <row r="129" spans="1:34" s="46" customFormat="1" ht="54" customHeight="1" thickBot="1" x14ac:dyDescent="0.4">
      <c r="A129" s="4225"/>
      <c r="B129" s="4025"/>
      <c r="C129" s="4020"/>
      <c r="D129" s="3969" t="s">
        <v>455</v>
      </c>
      <c r="E129" s="88" t="s">
        <v>43</v>
      </c>
      <c r="F129" s="1639"/>
      <c r="G129" s="1639"/>
      <c r="H129" s="50"/>
      <c r="I129" s="51">
        <f>SUM(I127:I128)</f>
        <v>0</v>
      </c>
      <c r="J129" s="52">
        <f t="shared" ref="J129:W129" si="56">SUM(J127:J128)</f>
        <v>248</v>
      </c>
      <c r="K129" s="52">
        <f t="shared" si="56"/>
        <v>0</v>
      </c>
      <c r="L129" s="52">
        <f t="shared" si="56"/>
        <v>0</v>
      </c>
      <c r="M129" s="52">
        <f t="shared" si="56"/>
        <v>0</v>
      </c>
      <c r="N129" s="52">
        <f t="shared" si="56"/>
        <v>0</v>
      </c>
      <c r="O129" s="52">
        <f t="shared" si="56"/>
        <v>0</v>
      </c>
      <c r="P129" s="52">
        <f t="shared" si="56"/>
        <v>0</v>
      </c>
      <c r="Q129" s="52">
        <f t="shared" si="56"/>
        <v>0</v>
      </c>
      <c r="R129" s="52">
        <f t="shared" si="56"/>
        <v>0</v>
      </c>
      <c r="S129" s="52">
        <f t="shared" si="56"/>
        <v>19</v>
      </c>
      <c r="T129" s="52">
        <f t="shared" si="56"/>
        <v>0</v>
      </c>
      <c r="U129" s="52">
        <f t="shared" si="56"/>
        <v>30</v>
      </c>
      <c r="V129" s="52">
        <f t="shared" si="56"/>
        <v>0</v>
      </c>
      <c r="W129" s="735">
        <f t="shared" si="56"/>
        <v>0</v>
      </c>
      <c r="X129" s="49"/>
      <c r="Y129" s="49"/>
      <c r="Z129" s="49"/>
      <c r="AA129" s="49"/>
      <c r="AB129" s="49">
        <f t="shared" si="35"/>
        <v>297</v>
      </c>
      <c r="AC129" s="736"/>
    </row>
    <row r="130" spans="1:34" s="55" customFormat="1" ht="54" customHeight="1" thickBot="1" x14ac:dyDescent="0.4">
      <c r="A130" s="3997"/>
      <c r="B130" s="4182" t="s">
        <v>403</v>
      </c>
      <c r="C130" s="4070"/>
      <c r="D130" s="3990">
        <v>2</v>
      </c>
      <c r="E130" s="291" t="s">
        <v>60</v>
      </c>
      <c r="F130" s="1637"/>
      <c r="G130" s="1637"/>
      <c r="H130" s="43"/>
      <c r="I130" s="185">
        <f t="shared" ref="I130:W130" si="57">I112+I121+I127+I115+I124+I118</f>
        <v>0</v>
      </c>
      <c r="J130" s="185">
        <f t="shared" si="57"/>
        <v>582</v>
      </c>
      <c r="K130" s="185">
        <f t="shared" si="57"/>
        <v>0</v>
      </c>
      <c r="L130" s="185">
        <f t="shared" si="57"/>
        <v>0</v>
      </c>
      <c r="M130" s="185">
        <f t="shared" si="57"/>
        <v>0</v>
      </c>
      <c r="N130" s="185">
        <f t="shared" si="57"/>
        <v>0</v>
      </c>
      <c r="O130" s="185">
        <f t="shared" si="57"/>
        <v>0</v>
      </c>
      <c r="P130" s="185">
        <f t="shared" si="57"/>
        <v>0</v>
      </c>
      <c r="Q130" s="185">
        <f t="shared" si="57"/>
        <v>0</v>
      </c>
      <c r="R130" s="185">
        <f t="shared" si="57"/>
        <v>0</v>
      </c>
      <c r="S130" s="185">
        <f t="shared" si="57"/>
        <v>45</v>
      </c>
      <c r="T130" s="185">
        <f t="shared" si="57"/>
        <v>0</v>
      </c>
      <c r="U130" s="185">
        <f t="shared" si="57"/>
        <v>0</v>
      </c>
      <c r="V130" s="185">
        <f t="shared" si="57"/>
        <v>0</v>
      </c>
      <c r="W130" s="3950">
        <f t="shared" si="57"/>
        <v>0</v>
      </c>
      <c r="X130" s="321"/>
      <c r="Y130" s="321"/>
      <c r="Z130" s="321"/>
      <c r="AA130" s="321"/>
      <c r="AB130" s="49">
        <f t="shared" si="35"/>
        <v>627</v>
      </c>
      <c r="AC130" s="3468"/>
    </row>
    <row r="131" spans="1:34" s="55" customFormat="1" ht="54" customHeight="1" thickBot="1" x14ac:dyDescent="0.4">
      <c r="A131" s="3998"/>
      <c r="B131" s="4183"/>
      <c r="C131" s="4073"/>
      <c r="D131" s="3990">
        <v>2</v>
      </c>
      <c r="E131" s="292" t="s">
        <v>62</v>
      </c>
      <c r="F131" s="1638"/>
      <c r="G131" s="1638"/>
      <c r="H131" s="47"/>
      <c r="I131" s="422">
        <f t="shared" ref="I131:W131" si="58">I113+I122+I128+I116+I119+I125</f>
        <v>0</v>
      </c>
      <c r="J131" s="422">
        <f t="shared" si="58"/>
        <v>662</v>
      </c>
      <c r="K131" s="422">
        <f t="shared" si="58"/>
        <v>0</v>
      </c>
      <c r="L131" s="422">
        <f t="shared" si="58"/>
        <v>0</v>
      </c>
      <c r="M131" s="422">
        <f t="shared" si="58"/>
        <v>0</v>
      </c>
      <c r="N131" s="422">
        <f t="shared" si="58"/>
        <v>0</v>
      </c>
      <c r="O131" s="422">
        <f t="shared" si="58"/>
        <v>0</v>
      </c>
      <c r="P131" s="422">
        <f t="shared" si="58"/>
        <v>0</v>
      </c>
      <c r="Q131" s="422">
        <f t="shared" si="58"/>
        <v>0</v>
      </c>
      <c r="R131" s="422">
        <f t="shared" si="58"/>
        <v>0</v>
      </c>
      <c r="S131" s="422">
        <f t="shared" si="58"/>
        <v>73</v>
      </c>
      <c r="T131" s="422">
        <f t="shared" si="58"/>
        <v>0</v>
      </c>
      <c r="U131" s="422">
        <f t="shared" si="58"/>
        <v>168</v>
      </c>
      <c r="V131" s="422">
        <f t="shared" si="58"/>
        <v>0</v>
      </c>
      <c r="W131" s="3951">
        <f t="shared" si="58"/>
        <v>0</v>
      </c>
      <c r="X131" s="321"/>
      <c r="Y131" s="321"/>
      <c r="Z131" s="321"/>
      <c r="AA131" s="321"/>
      <c r="AB131" s="49">
        <f t="shared" si="35"/>
        <v>903</v>
      </c>
      <c r="AC131" s="3468"/>
    </row>
    <row r="132" spans="1:34" s="55" customFormat="1" ht="54" customHeight="1" thickBot="1" x14ac:dyDescent="0.4">
      <c r="A132" s="3999"/>
      <c r="B132" s="4184"/>
      <c r="C132" s="4076"/>
      <c r="D132" s="3990">
        <v>2</v>
      </c>
      <c r="E132" s="293" t="s">
        <v>43</v>
      </c>
      <c r="F132" s="1639"/>
      <c r="G132" s="1639"/>
      <c r="H132" s="50"/>
      <c r="I132" s="59">
        <f>I130+I131</f>
        <v>0</v>
      </c>
      <c r="J132" s="59">
        <f t="shared" ref="J132:W132" si="59">J130+J131</f>
        <v>1244</v>
      </c>
      <c r="K132" s="59">
        <f t="shared" si="59"/>
        <v>0</v>
      </c>
      <c r="L132" s="59">
        <f t="shared" si="59"/>
        <v>0</v>
      </c>
      <c r="M132" s="59">
        <f t="shared" si="59"/>
        <v>0</v>
      </c>
      <c r="N132" s="59">
        <f t="shared" si="59"/>
        <v>0</v>
      </c>
      <c r="O132" s="59">
        <f t="shared" si="59"/>
        <v>0</v>
      </c>
      <c r="P132" s="59">
        <f t="shared" si="59"/>
        <v>0</v>
      </c>
      <c r="Q132" s="59">
        <f t="shared" si="59"/>
        <v>0</v>
      </c>
      <c r="R132" s="59">
        <f t="shared" si="59"/>
        <v>0</v>
      </c>
      <c r="S132" s="59">
        <f t="shared" si="59"/>
        <v>118</v>
      </c>
      <c r="T132" s="59">
        <f t="shared" si="59"/>
        <v>0</v>
      </c>
      <c r="U132" s="59">
        <f t="shared" si="59"/>
        <v>168</v>
      </c>
      <c r="V132" s="59">
        <f t="shared" si="59"/>
        <v>0</v>
      </c>
      <c r="W132" s="3952">
        <f t="shared" si="59"/>
        <v>0</v>
      </c>
      <c r="X132" s="321"/>
      <c r="Y132" s="321"/>
      <c r="Z132" s="321"/>
      <c r="AA132" s="321"/>
      <c r="AB132" s="49">
        <f t="shared" si="35"/>
        <v>1530</v>
      </c>
      <c r="AC132" s="3468"/>
    </row>
    <row r="133" spans="1:34" s="60" customFormat="1" ht="54" customHeight="1" x14ac:dyDescent="0.35">
      <c r="A133" s="4006"/>
      <c r="B133" s="4182" t="s">
        <v>47</v>
      </c>
      <c r="C133" s="4070"/>
      <c r="D133" s="1324"/>
      <c r="E133" s="693" t="s">
        <v>60</v>
      </c>
      <c r="F133" s="1648"/>
      <c r="G133" s="1648"/>
      <c r="H133" s="54"/>
      <c r="I133" s="1550">
        <f t="shared" ref="I133:W133" si="60">I7+I13+I16+I19+I25+I28+I31+I37+I40+I43+I46+I49+I52+I55+I61+I64+I67+I70+I73+I76+I79+I82+I97+I100+I103+I106+I112+I121+I127+I115+I118</f>
        <v>1208</v>
      </c>
      <c r="J133" s="1550">
        <f t="shared" si="60"/>
        <v>2816</v>
      </c>
      <c r="K133" s="1550">
        <f t="shared" si="60"/>
        <v>0</v>
      </c>
      <c r="L133" s="1550">
        <f t="shared" si="60"/>
        <v>581</v>
      </c>
      <c r="M133" s="1550">
        <f t="shared" si="60"/>
        <v>84</v>
      </c>
      <c r="N133" s="1550">
        <f t="shared" si="60"/>
        <v>39</v>
      </c>
      <c r="O133" s="1550">
        <f t="shared" si="60"/>
        <v>914</v>
      </c>
      <c r="P133" s="1550">
        <f t="shared" si="60"/>
        <v>25</v>
      </c>
      <c r="Q133" s="1550">
        <f t="shared" si="60"/>
        <v>234</v>
      </c>
      <c r="R133" s="1550">
        <f t="shared" si="60"/>
        <v>0</v>
      </c>
      <c r="S133" s="1550">
        <f t="shared" si="60"/>
        <v>706</v>
      </c>
      <c r="T133" s="1550">
        <f t="shared" si="60"/>
        <v>0</v>
      </c>
      <c r="U133" s="1550">
        <f t="shared" si="60"/>
        <v>0</v>
      </c>
      <c r="V133" s="1550">
        <f t="shared" si="60"/>
        <v>2</v>
      </c>
      <c r="W133" s="1550">
        <f t="shared" si="60"/>
        <v>0</v>
      </c>
      <c r="X133" s="3954"/>
      <c r="Y133" s="3954"/>
      <c r="Z133" s="3954"/>
      <c r="AA133" s="3954"/>
      <c r="AB133" s="49">
        <f t="shared" si="35"/>
        <v>6609</v>
      </c>
      <c r="AC133" s="3957"/>
    </row>
    <row r="134" spans="1:34" s="60" customFormat="1" ht="54" customHeight="1" x14ac:dyDescent="0.35">
      <c r="A134" s="3998"/>
      <c r="B134" s="4183"/>
      <c r="C134" s="4073"/>
      <c r="D134" s="1324"/>
      <c r="E134" s="288" t="s">
        <v>62</v>
      </c>
      <c r="F134" s="1649"/>
      <c r="G134" s="1649"/>
      <c r="H134" s="57"/>
      <c r="I134" s="1554">
        <f t="shared" ref="I134:W134" si="61">I8+I14+I17+I20+I26+I29+I32+I38+I41+I44+I47+I50+I53+I56+I62+I65+I68+I71+I74+I77+I80+I83+I98+I101+I104+I107+I113+I122+I128+I116+I119+I92+I125+I89</f>
        <v>1075.98</v>
      </c>
      <c r="J134" s="1554">
        <f t="shared" si="61"/>
        <v>2466</v>
      </c>
      <c r="K134" s="1554">
        <f t="shared" si="61"/>
        <v>0</v>
      </c>
      <c r="L134" s="1554">
        <f t="shared" si="61"/>
        <v>568</v>
      </c>
      <c r="M134" s="1554">
        <f t="shared" si="61"/>
        <v>76</v>
      </c>
      <c r="N134" s="1554">
        <f t="shared" si="61"/>
        <v>42</v>
      </c>
      <c r="O134" s="1554">
        <f t="shared" si="61"/>
        <v>173</v>
      </c>
      <c r="P134" s="1554">
        <f t="shared" si="61"/>
        <v>47</v>
      </c>
      <c r="Q134" s="1554">
        <f t="shared" si="61"/>
        <v>76</v>
      </c>
      <c r="R134" s="1554">
        <f t="shared" si="61"/>
        <v>240</v>
      </c>
      <c r="S134" s="1554">
        <f t="shared" si="61"/>
        <v>548</v>
      </c>
      <c r="T134" s="1554">
        <f t="shared" si="61"/>
        <v>0</v>
      </c>
      <c r="U134" s="1554">
        <f t="shared" si="61"/>
        <v>798</v>
      </c>
      <c r="V134" s="1554">
        <f t="shared" si="61"/>
        <v>0</v>
      </c>
      <c r="W134" s="1554">
        <f t="shared" si="61"/>
        <v>0</v>
      </c>
      <c r="X134" s="3954"/>
      <c r="Y134" s="3954"/>
      <c r="Z134" s="3954"/>
      <c r="AA134" s="3954"/>
      <c r="AB134" s="49">
        <f t="shared" si="35"/>
        <v>6109.98</v>
      </c>
      <c r="AC134" s="3957"/>
    </row>
    <row r="135" spans="1:34" s="60" customFormat="1" ht="54" customHeight="1" thickBot="1" x14ac:dyDescent="0.4">
      <c r="A135" s="3999"/>
      <c r="B135" s="4184"/>
      <c r="C135" s="4076"/>
      <c r="D135" s="1323"/>
      <c r="E135" s="289" t="s">
        <v>43</v>
      </c>
      <c r="F135" s="1650"/>
      <c r="G135" s="1650"/>
      <c r="H135" s="58"/>
      <c r="I135" s="1556">
        <f t="shared" ref="I135:W135" si="62">I133+I134</f>
        <v>2283.98</v>
      </c>
      <c r="J135" s="1557">
        <f t="shared" si="62"/>
        <v>5282</v>
      </c>
      <c r="K135" s="1557">
        <f t="shared" si="62"/>
        <v>0</v>
      </c>
      <c r="L135" s="1557">
        <f t="shared" si="62"/>
        <v>1149</v>
      </c>
      <c r="M135" s="1557">
        <f t="shared" si="62"/>
        <v>160</v>
      </c>
      <c r="N135" s="1557">
        <f t="shared" si="62"/>
        <v>81</v>
      </c>
      <c r="O135" s="1557">
        <f t="shared" si="62"/>
        <v>1087</v>
      </c>
      <c r="P135" s="1557">
        <f t="shared" si="62"/>
        <v>72</v>
      </c>
      <c r="Q135" s="1557">
        <f t="shared" si="62"/>
        <v>310</v>
      </c>
      <c r="R135" s="1557">
        <f t="shared" si="62"/>
        <v>240</v>
      </c>
      <c r="S135" s="1557">
        <f t="shared" si="62"/>
        <v>1254</v>
      </c>
      <c r="T135" s="3967">
        <f t="shared" si="62"/>
        <v>0</v>
      </c>
      <c r="U135" s="3967">
        <f t="shared" si="62"/>
        <v>798</v>
      </c>
      <c r="V135" s="3967">
        <f t="shared" si="62"/>
        <v>2</v>
      </c>
      <c r="W135" s="3968">
        <f t="shared" si="62"/>
        <v>0</v>
      </c>
      <c r="X135" s="3954"/>
      <c r="Y135" s="3954"/>
      <c r="Z135" s="3954"/>
      <c r="AA135" s="3954"/>
      <c r="AB135" s="49">
        <f t="shared" si="35"/>
        <v>12718.98</v>
      </c>
      <c r="AC135" s="3957"/>
    </row>
    <row r="136" spans="1:34" s="64" customFormat="1" ht="54" customHeight="1" x14ac:dyDescent="0.4">
      <c r="A136" s="3993" t="s">
        <v>444</v>
      </c>
      <c r="B136" s="3993"/>
      <c r="C136" s="3993"/>
      <c r="D136" s="3993"/>
      <c r="E136" s="3993"/>
      <c r="F136" s="3993"/>
      <c r="G136" s="3993"/>
      <c r="H136" s="3993"/>
      <c r="I136" s="3993"/>
      <c r="J136" s="3993"/>
      <c r="K136" s="3993"/>
      <c r="L136" s="3993"/>
      <c r="M136" s="3993"/>
      <c r="N136" s="3993"/>
      <c r="O136" s="3993"/>
      <c r="P136" s="3993"/>
      <c r="Q136" s="3993"/>
      <c r="R136" s="3993"/>
      <c r="S136" s="3993"/>
      <c r="T136" s="3993"/>
      <c r="U136" s="3993"/>
      <c r="V136" s="3993"/>
      <c r="W136" s="3993"/>
      <c r="X136" s="3993"/>
      <c r="Y136" s="3993"/>
      <c r="Z136" s="3993"/>
      <c r="AA136" s="3993"/>
      <c r="AB136" s="3993"/>
      <c r="AC136" s="3993"/>
      <c r="AD136" s="3993"/>
      <c r="AE136" s="3993"/>
      <c r="AF136" s="3993"/>
      <c r="AG136" s="3993"/>
      <c r="AH136" s="3993"/>
    </row>
    <row r="137" spans="1:34" s="64" customFormat="1" ht="15.4" x14ac:dyDescent="0.45">
      <c r="A137" s="1579"/>
      <c r="B137" s="27"/>
      <c r="C137" s="27"/>
      <c r="D137" s="27"/>
      <c r="E137" s="27"/>
      <c r="F137" s="27"/>
      <c r="G137" s="27"/>
      <c r="H137" s="27"/>
      <c r="I137" s="1100"/>
      <c r="J137" s="1100"/>
      <c r="K137" s="1100"/>
      <c r="L137" s="1100"/>
      <c r="M137" s="1100"/>
      <c r="N137" s="1100"/>
      <c r="O137" s="1100"/>
      <c r="P137" s="1100"/>
      <c r="Q137" s="1100"/>
      <c r="R137" s="1100"/>
      <c r="S137" s="1100"/>
      <c r="T137" s="1100"/>
      <c r="U137" s="1100"/>
      <c r="V137" s="1100"/>
      <c r="W137" s="1100"/>
      <c r="X137" s="1100"/>
      <c r="Y137" s="1100"/>
      <c r="Z137" s="1100"/>
      <c r="AA137" s="1100"/>
      <c r="AB137" s="1100"/>
      <c r="AC137" s="27"/>
      <c r="AD137" s="27"/>
      <c r="AE137" s="27"/>
      <c r="AF137" s="27"/>
      <c r="AG137" s="27"/>
      <c r="AH137" s="27"/>
    </row>
    <row r="138" spans="1:34" s="64" customFormat="1" ht="15.4" x14ac:dyDescent="0.45">
      <c r="A138" s="1579"/>
      <c r="B138" s="27"/>
      <c r="C138" s="27"/>
      <c r="D138" s="27"/>
      <c r="E138" s="27"/>
      <c r="F138" s="27"/>
      <c r="G138" s="27"/>
      <c r="H138" s="27"/>
      <c r="I138" s="1100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</row>
    <row r="139" spans="1:34" s="64" customFormat="1" ht="15.4" x14ac:dyDescent="0.45">
      <c r="A139" s="1580"/>
      <c r="B139" s="297"/>
      <c r="C139" s="302"/>
      <c r="D139" s="65"/>
      <c r="E139" s="71"/>
      <c r="F139" s="71"/>
      <c r="G139" s="71"/>
      <c r="H139" s="71"/>
      <c r="I139" s="71"/>
      <c r="J139" s="71"/>
      <c r="K139" s="71"/>
      <c r="L139" s="71"/>
      <c r="M139" s="71"/>
      <c r="N139" s="30" t="s">
        <v>199</v>
      </c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133"/>
    </row>
    <row r="140" spans="1:34" s="64" customFormat="1" ht="15.4" x14ac:dyDescent="0.45">
      <c r="A140" s="1580"/>
      <c r="M140" s="71"/>
      <c r="N140" s="31"/>
      <c r="O140" s="31"/>
      <c r="P140" s="31"/>
      <c r="Q140" s="31"/>
      <c r="R140" s="31"/>
      <c r="S140" s="79" t="s">
        <v>2</v>
      </c>
      <c r="T140" s="79"/>
      <c r="U140" s="79"/>
      <c r="V140" s="31"/>
      <c r="W140" s="31"/>
      <c r="X140" s="31"/>
      <c r="Y140" s="31"/>
      <c r="Z140" s="31"/>
      <c r="AA140" s="31"/>
      <c r="AB140" s="31"/>
      <c r="AC140" s="133"/>
    </row>
    <row r="141" spans="1:34" s="64" customFormat="1" ht="15.4" x14ac:dyDescent="0.45">
      <c r="A141" s="1581"/>
      <c r="B141" s="297"/>
      <c r="C141" s="303"/>
      <c r="D141" s="65"/>
      <c r="E141" s="66"/>
      <c r="F141" s="67"/>
      <c r="G141" s="67"/>
      <c r="H141" s="67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</row>
    <row r="142" spans="1:34" x14ac:dyDescent="0.5">
      <c r="N142" s="4219" t="s">
        <v>191</v>
      </c>
      <c r="O142" s="4219"/>
      <c r="P142" s="4219"/>
      <c r="Q142" s="4219"/>
      <c r="R142" s="4219"/>
      <c r="S142" s="4219"/>
      <c r="T142" s="4219"/>
      <c r="U142" s="4219"/>
      <c r="V142" s="4219"/>
      <c r="W142" s="4219"/>
      <c r="X142" s="4219"/>
      <c r="Y142" s="4219"/>
      <c r="Z142" s="4219"/>
      <c r="AA142" s="4219"/>
      <c r="AB142" s="4219"/>
      <c r="AC142" s="4219"/>
    </row>
  </sheetData>
  <mergeCells count="134">
    <mergeCell ref="A1:AC1"/>
    <mergeCell ref="A16:A18"/>
    <mergeCell ref="B16:B18"/>
    <mergeCell ref="C16:C18"/>
    <mergeCell ref="A19:A21"/>
    <mergeCell ref="A25:A27"/>
    <mergeCell ref="A2:W2"/>
    <mergeCell ref="A3:W3"/>
    <mergeCell ref="A4:A5"/>
    <mergeCell ref="B4:B5"/>
    <mergeCell ref="C4:C5"/>
    <mergeCell ref="D4:D5"/>
    <mergeCell ref="E4:E5"/>
    <mergeCell ref="F4:F5"/>
    <mergeCell ref="G4:G5"/>
    <mergeCell ref="H4:H5"/>
    <mergeCell ref="I4:AC4"/>
    <mergeCell ref="D22:D24"/>
    <mergeCell ref="A13:A15"/>
    <mergeCell ref="B13:B15"/>
    <mergeCell ref="C13:C15"/>
    <mergeCell ref="A7:A9"/>
    <mergeCell ref="B7:B9"/>
    <mergeCell ref="C7:C9"/>
    <mergeCell ref="B43:B45"/>
    <mergeCell ref="C43:C45"/>
    <mergeCell ref="A37:A39"/>
    <mergeCell ref="B37:B39"/>
    <mergeCell ref="C37:C39"/>
    <mergeCell ref="A40:A42"/>
    <mergeCell ref="B40:B42"/>
    <mergeCell ref="A58:A60"/>
    <mergeCell ref="B58:C60"/>
    <mergeCell ref="C55:C57"/>
    <mergeCell ref="A49:A51"/>
    <mergeCell ref="B49:B51"/>
    <mergeCell ref="C49:C51"/>
    <mergeCell ref="A46:A48"/>
    <mergeCell ref="A43:A45"/>
    <mergeCell ref="A52:A54"/>
    <mergeCell ref="B46:B48"/>
    <mergeCell ref="C46:C48"/>
    <mergeCell ref="B52:B54"/>
    <mergeCell ref="C52:C54"/>
    <mergeCell ref="D94:D96"/>
    <mergeCell ref="A97:A99"/>
    <mergeCell ref="B91:B93"/>
    <mergeCell ref="C91:C93"/>
    <mergeCell ref="B79:B81"/>
    <mergeCell ref="C79:C81"/>
    <mergeCell ref="B67:B69"/>
    <mergeCell ref="C67:C69"/>
    <mergeCell ref="A73:A75"/>
    <mergeCell ref="B73:B75"/>
    <mergeCell ref="C73:C75"/>
    <mergeCell ref="A67:A69"/>
    <mergeCell ref="C70:C72"/>
    <mergeCell ref="A79:A81"/>
    <mergeCell ref="A88:A90"/>
    <mergeCell ref="B88:B90"/>
    <mergeCell ref="A61:A63"/>
    <mergeCell ref="B61:B63"/>
    <mergeCell ref="C61:C63"/>
    <mergeCell ref="A64:A66"/>
    <mergeCell ref="B64:B66"/>
    <mergeCell ref="C64:C66"/>
    <mergeCell ref="A10:A12"/>
    <mergeCell ref="B10:C12"/>
    <mergeCell ref="A22:A24"/>
    <mergeCell ref="B22:C24"/>
    <mergeCell ref="A76:A78"/>
    <mergeCell ref="B76:B78"/>
    <mergeCell ref="C76:C78"/>
    <mergeCell ref="A31:A33"/>
    <mergeCell ref="B31:B33"/>
    <mergeCell ref="C31:C33"/>
    <mergeCell ref="A34:A36"/>
    <mergeCell ref="B34:C36"/>
    <mergeCell ref="C40:C42"/>
    <mergeCell ref="A55:A57"/>
    <mergeCell ref="B55:B57"/>
    <mergeCell ref="A70:A72"/>
    <mergeCell ref="B70:B72"/>
    <mergeCell ref="A28:A30"/>
    <mergeCell ref="B28:B30"/>
    <mergeCell ref="C28:C30"/>
    <mergeCell ref="B19:B21"/>
    <mergeCell ref="C19:C21"/>
    <mergeCell ref="B25:B27"/>
    <mergeCell ref="C25:C27"/>
    <mergeCell ref="A136:AH136"/>
    <mergeCell ref="N142:AC142"/>
    <mergeCell ref="A133:A135"/>
    <mergeCell ref="A130:A132"/>
    <mergeCell ref="B130:C132"/>
    <mergeCell ref="B133:C135"/>
    <mergeCell ref="B124:B126"/>
    <mergeCell ref="C124:C126"/>
    <mergeCell ref="A124:A126"/>
    <mergeCell ref="A127:A129"/>
    <mergeCell ref="C127:C129"/>
    <mergeCell ref="B127:B129"/>
    <mergeCell ref="A82:A84"/>
    <mergeCell ref="B82:B84"/>
    <mergeCell ref="C82:C84"/>
    <mergeCell ref="A85:A87"/>
    <mergeCell ref="A121:A123"/>
    <mergeCell ref="A115:A117"/>
    <mergeCell ref="B115:B117"/>
    <mergeCell ref="C115:C117"/>
    <mergeCell ref="A112:A114"/>
    <mergeCell ref="B112:B114"/>
    <mergeCell ref="C112:C114"/>
    <mergeCell ref="C100:C102"/>
    <mergeCell ref="A103:A105"/>
    <mergeCell ref="B109:C111"/>
    <mergeCell ref="A118:A120"/>
    <mergeCell ref="B118:B120"/>
    <mergeCell ref="C118:C120"/>
    <mergeCell ref="C103:C105"/>
    <mergeCell ref="A106:A108"/>
    <mergeCell ref="B106:B108"/>
    <mergeCell ref="B85:C87"/>
    <mergeCell ref="C88:C90"/>
    <mergeCell ref="A94:C96"/>
    <mergeCell ref="C106:C108"/>
    <mergeCell ref="A109:A111"/>
    <mergeCell ref="B103:B105"/>
    <mergeCell ref="A100:A102"/>
    <mergeCell ref="B100:B102"/>
    <mergeCell ref="B121:B123"/>
    <mergeCell ref="C121:C123"/>
    <mergeCell ref="B97:B99"/>
    <mergeCell ref="C97:C99"/>
  </mergeCells>
  <phoneticPr fontId="140" type="noConversion"/>
  <printOptions horizontalCentered="1"/>
  <pageMargins left="0.39370078740157483" right="0.31496062992125984" top="0.78740157480314965" bottom="0.39370078740157483" header="0.31496062992125984" footer="0.31496062992125984"/>
  <pageSetup paperSize="9" scale="8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D66"/>
  <sheetViews>
    <sheetView view="pageBreakPreview" topLeftCell="A13" zoomScale="65" zoomScaleNormal="70" zoomScaleSheetLayoutView="65" zoomScalePageLayoutView="75" workbookViewId="0">
      <selection activeCell="G35" sqref="G35"/>
    </sheetView>
  </sheetViews>
  <sheetFormatPr defaultColWidth="9.1328125" defaultRowHeight="13.5" x14ac:dyDescent="0.35"/>
  <cols>
    <col min="1" max="1" width="3.86328125" style="334" customWidth="1"/>
    <col min="2" max="2" width="17.1328125" style="334" customWidth="1"/>
    <col min="3" max="3" width="11.265625" style="334" customWidth="1"/>
    <col min="4" max="4" width="3.59765625" style="334" customWidth="1"/>
    <col min="5" max="5" width="46" style="334" customWidth="1"/>
    <col min="6" max="6" width="6.59765625" style="334" customWidth="1"/>
    <col min="7" max="7" width="8.265625" style="334" customWidth="1"/>
    <col min="8" max="8" width="11.1328125" style="334" customWidth="1"/>
    <col min="9" max="9" width="4.265625" style="334" customWidth="1"/>
    <col min="10" max="10" width="5" style="334" customWidth="1"/>
    <col min="11" max="11" width="4.73046875" style="334" customWidth="1"/>
    <col min="12" max="12" width="7" style="334" customWidth="1"/>
    <col min="13" max="13" width="3.59765625" style="334" customWidth="1"/>
    <col min="14" max="14" width="4.59765625" style="334" customWidth="1"/>
    <col min="15" max="15" width="5.1328125" style="334" customWidth="1"/>
    <col min="16" max="16" width="4.1328125" style="334" customWidth="1"/>
    <col min="17" max="17" width="6.59765625" style="334" customWidth="1"/>
    <col min="18" max="18" width="4.73046875" style="334" customWidth="1"/>
    <col min="19" max="19" width="3.59765625" style="334" customWidth="1"/>
    <col min="20" max="20" width="3.86328125" style="334" customWidth="1"/>
    <col min="21" max="21" width="5" style="334" customWidth="1"/>
    <col min="22" max="23" width="3.59765625" style="334" customWidth="1"/>
    <col min="24" max="26" width="5.73046875" style="334" customWidth="1"/>
    <col min="27" max="27" width="4" style="334" customWidth="1"/>
    <col min="28" max="28" width="5.59765625" style="334" customWidth="1"/>
    <col min="29" max="29" width="4.59765625" style="334" customWidth="1"/>
    <col min="30" max="30" width="6.1328125" style="334" customWidth="1"/>
    <col min="31" max="16384" width="9.1328125" style="334"/>
  </cols>
  <sheetData>
    <row r="1" spans="1:30" s="332" customFormat="1" ht="17.25" customHeight="1" x14ac:dyDescent="0.35">
      <c r="A1" s="4363" t="s">
        <v>89</v>
      </c>
      <c r="B1" s="4363"/>
      <c r="C1" s="4363"/>
      <c r="D1" s="4363"/>
      <c r="E1" s="4363"/>
      <c r="F1" s="4363"/>
      <c r="G1" s="4363"/>
      <c r="H1" s="4363"/>
      <c r="I1" s="4363"/>
      <c r="J1" s="4363"/>
      <c r="K1" s="4363"/>
      <c r="L1" s="4363"/>
      <c r="M1" s="4363"/>
      <c r="N1" s="4363"/>
      <c r="O1" s="4363"/>
      <c r="P1" s="4363"/>
      <c r="Q1" s="4363"/>
      <c r="R1" s="4363"/>
      <c r="S1" s="4363"/>
      <c r="T1" s="4363"/>
      <c r="U1" s="4363"/>
      <c r="V1" s="4363"/>
      <c r="W1" s="4363"/>
      <c r="X1" s="4363"/>
      <c r="Y1" s="4363"/>
      <c r="Z1" s="4363"/>
      <c r="AA1" s="4363"/>
      <c r="AB1" s="4363"/>
      <c r="AC1" s="4363"/>
    </row>
    <row r="2" spans="1:30" s="332" customFormat="1" ht="17.25" customHeight="1" thickBot="1" x14ac:dyDescent="0.4">
      <c r="A2" s="4375" t="s">
        <v>380</v>
      </c>
      <c r="B2" s="4375"/>
      <c r="C2" s="4375"/>
      <c r="D2" s="4375"/>
      <c r="E2" s="4375"/>
      <c r="F2" s="4375"/>
      <c r="G2" s="4375"/>
      <c r="H2" s="4375"/>
      <c r="I2" s="4375"/>
      <c r="J2" s="4375"/>
      <c r="K2" s="4375"/>
      <c r="L2" s="4375"/>
      <c r="M2" s="4375"/>
      <c r="N2" s="4375"/>
      <c r="O2" s="4375"/>
      <c r="P2" s="4375"/>
      <c r="Q2" s="4375"/>
      <c r="R2" s="4375"/>
      <c r="S2" s="4375"/>
      <c r="T2" s="4375"/>
      <c r="U2" s="4375"/>
      <c r="V2" s="4375"/>
      <c r="W2" s="4375"/>
      <c r="X2" s="4375"/>
      <c r="Y2" s="4375"/>
      <c r="Z2" s="4375"/>
      <c r="AA2" s="4375"/>
      <c r="AB2" s="4375"/>
      <c r="AC2" s="4375"/>
    </row>
    <row r="3" spans="1:30" ht="14.25" customHeight="1" thickBot="1" x14ac:dyDescent="0.5">
      <c r="A3" s="4365" t="s">
        <v>8</v>
      </c>
      <c r="B3" s="4366" t="s">
        <v>9</v>
      </c>
      <c r="C3" s="4366" t="s">
        <v>10</v>
      </c>
      <c r="D3" s="4367" t="s">
        <v>11</v>
      </c>
      <c r="E3" s="4368" t="s">
        <v>7</v>
      </c>
      <c r="F3" s="4369" t="s">
        <v>0</v>
      </c>
      <c r="G3" s="4370" t="s">
        <v>3</v>
      </c>
      <c r="H3" s="4370" t="s">
        <v>12</v>
      </c>
      <c r="I3" s="4369" t="s">
        <v>1</v>
      </c>
      <c r="J3" s="4371" t="s">
        <v>13</v>
      </c>
      <c r="K3" s="4372" t="s">
        <v>14</v>
      </c>
      <c r="L3" s="4372"/>
      <c r="M3" s="4372"/>
      <c r="N3" s="4372"/>
      <c r="O3" s="4372"/>
      <c r="P3" s="4372"/>
      <c r="Q3" s="4372"/>
      <c r="R3" s="4372"/>
      <c r="S3" s="4372"/>
      <c r="T3" s="4372"/>
      <c r="U3" s="4372"/>
      <c r="V3" s="4372"/>
      <c r="W3" s="4372"/>
      <c r="X3" s="4372"/>
      <c r="Y3" s="4372"/>
      <c r="Z3" s="4372"/>
      <c r="AA3" s="4372"/>
      <c r="AB3" s="4372"/>
      <c r="AC3" s="4373" t="s">
        <v>15</v>
      </c>
      <c r="AD3" s="333"/>
    </row>
    <row r="4" spans="1:30" s="338" customFormat="1" ht="98.25" customHeight="1" thickBot="1" x14ac:dyDescent="0.4">
      <c r="A4" s="4376"/>
      <c r="B4" s="4377"/>
      <c r="C4" s="4377"/>
      <c r="D4" s="4378"/>
      <c r="E4" s="4379"/>
      <c r="F4" s="4380"/>
      <c r="G4" s="4381"/>
      <c r="H4" s="4381"/>
      <c r="I4" s="4380"/>
      <c r="J4" s="4382"/>
      <c r="K4" s="335" t="s">
        <v>16</v>
      </c>
      <c r="L4" s="336" t="s">
        <v>17</v>
      </c>
      <c r="M4" s="336" t="s">
        <v>18</v>
      </c>
      <c r="N4" s="336" t="s">
        <v>19</v>
      </c>
      <c r="O4" s="336" t="s">
        <v>20</v>
      </c>
      <c r="P4" s="336" t="s">
        <v>21</v>
      </c>
      <c r="Q4" s="336" t="s">
        <v>137</v>
      </c>
      <c r="R4" s="336" t="s">
        <v>109</v>
      </c>
      <c r="S4" s="336" t="s">
        <v>23</v>
      </c>
      <c r="T4" s="336" t="s">
        <v>24</v>
      </c>
      <c r="U4" s="336" t="s">
        <v>25</v>
      </c>
      <c r="V4" s="336" t="s">
        <v>26</v>
      </c>
      <c r="W4" s="336" t="s">
        <v>27</v>
      </c>
      <c r="X4" s="336" t="s">
        <v>28</v>
      </c>
      <c r="Y4" s="336" t="s">
        <v>29</v>
      </c>
      <c r="Z4" s="336" t="s">
        <v>30</v>
      </c>
      <c r="AA4" s="336" t="s">
        <v>31</v>
      </c>
      <c r="AB4" s="336" t="s">
        <v>32</v>
      </c>
      <c r="AC4" s="4383"/>
      <c r="AD4" s="337"/>
    </row>
    <row r="5" spans="1:30" s="340" customFormat="1" ht="18" customHeight="1" thickBot="1" x14ac:dyDescent="0.4">
      <c r="A5" s="4392" t="s">
        <v>33</v>
      </c>
      <c r="B5" s="4393"/>
      <c r="C5" s="4393"/>
      <c r="D5" s="4393"/>
      <c r="E5" s="4394"/>
      <c r="F5" s="4394"/>
      <c r="G5" s="4394"/>
      <c r="H5" s="4394"/>
      <c r="I5" s="4394"/>
      <c r="J5" s="4394"/>
      <c r="K5" s="4394"/>
      <c r="L5" s="4394"/>
      <c r="M5" s="4394"/>
      <c r="N5" s="4394"/>
      <c r="O5" s="4394"/>
      <c r="P5" s="4394"/>
      <c r="Q5" s="4394"/>
      <c r="R5" s="4394"/>
      <c r="S5" s="4394"/>
      <c r="T5" s="4394"/>
      <c r="U5" s="4394"/>
      <c r="V5" s="4394"/>
      <c r="W5" s="4394"/>
      <c r="X5" s="4394"/>
      <c r="Y5" s="4394"/>
      <c r="Z5" s="4394"/>
      <c r="AA5" s="4394"/>
      <c r="AB5" s="4394"/>
      <c r="AC5" s="4395"/>
      <c r="AD5" s="339"/>
    </row>
    <row r="6" spans="1:30" s="340" customFormat="1" ht="15.75" customHeight="1" thickBot="1" x14ac:dyDescent="0.45">
      <c r="A6" s="4385">
        <v>14</v>
      </c>
      <c r="B6" s="4387" t="s">
        <v>129</v>
      </c>
      <c r="C6" s="4387" t="s">
        <v>138</v>
      </c>
      <c r="D6" s="4512">
        <v>1</v>
      </c>
      <c r="E6" s="3027" t="s">
        <v>140</v>
      </c>
      <c r="F6" s="2567" t="s">
        <v>5</v>
      </c>
      <c r="G6" s="1792" t="s">
        <v>110</v>
      </c>
      <c r="H6" s="2568" t="s">
        <v>174</v>
      </c>
      <c r="I6" s="1746">
        <v>3</v>
      </c>
      <c r="J6" s="3028">
        <v>67</v>
      </c>
      <c r="K6" s="3029">
        <v>32</v>
      </c>
      <c r="L6" s="2645">
        <v>44</v>
      </c>
      <c r="M6" s="2645"/>
      <c r="N6" s="2645">
        <v>15</v>
      </c>
      <c r="O6" s="2645">
        <v>2</v>
      </c>
      <c r="P6" s="2645"/>
      <c r="Q6" s="2645"/>
      <c r="R6" s="2645"/>
      <c r="S6" s="2645"/>
      <c r="T6" s="2645"/>
      <c r="U6" s="2645">
        <v>6</v>
      </c>
      <c r="V6" s="3030"/>
      <c r="W6" s="2645"/>
      <c r="X6" s="2646"/>
      <c r="Y6" s="2646"/>
      <c r="Z6" s="2646"/>
      <c r="AA6" s="2646"/>
      <c r="AB6" s="2646"/>
      <c r="AC6" s="1795">
        <f>SUM(K6:AB6)</f>
        <v>99</v>
      </c>
      <c r="AD6" s="339"/>
    </row>
    <row r="7" spans="1:30" s="340" customFormat="1" ht="14.25" hidden="1" customHeight="1" thickBot="1" x14ac:dyDescent="0.45">
      <c r="A7" s="4386"/>
      <c r="B7" s="4361"/>
      <c r="C7" s="4361"/>
      <c r="D7" s="4513"/>
      <c r="E7" s="3031"/>
      <c r="F7" s="3032"/>
      <c r="G7" s="3033"/>
      <c r="H7" s="3034"/>
      <c r="I7" s="3034"/>
      <c r="J7" s="3035"/>
      <c r="K7" s="1729"/>
      <c r="L7" s="1096"/>
      <c r="M7" s="1096"/>
      <c r="N7" s="1096"/>
      <c r="O7" s="1096"/>
      <c r="P7" s="1096"/>
      <c r="Q7" s="1096"/>
      <c r="R7" s="3036"/>
      <c r="S7" s="3036"/>
      <c r="T7" s="3036"/>
      <c r="U7" s="3037"/>
      <c r="V7" s="3037"/>
      <c r="W7" s="3037"/>
      <c r="X7" s="3038"/>
      <c r="Y7" s="3038"/>
      <c r="Z7" s="3038"/>
      <c r="AA7" s="3038"/>
      <c r="AB7" s="3038"/>
      <c r="AC7" s="470">
        <f t="shared" ref="AC7:AC32" si="0">SUM(K7:AB7)</f>
        <v>0</v>
      </c>
      <c r="AD7" s="339"/>
    </row>
    <row r="8" spans="1:30" s="1088" customFormat="1" ht="15.75" customHeight="1" thickBot="1" x14ac:dyDescent="0.45">
      <c r="A8" s="4386"/>
      <c r="B8" s="4361"/>
      <c r="C8" s="4361"/>
      <c r="D8" s="4513"/>
      <c r="E8" s="2410" t="s">
        <v>76</v>
      </c>
      <c r="F8" s="1609" t="s">
        <v>5</v>
      </c>
      <c r="G8" s="1609" t="s">
        <v>70</v>
      </c>
      <c r="H8" s="1609"/>
      <c r="I8" s="1609" t="s">
        <v>37</v>
      </c>
      <c r="J8" s="1610" t="s">
        <v>385</v>
      </c>
      <c r="K8" s="2411">
        <v>28</v>
      </c>
      <c r="L8" s="1611"/>
      <c r="M8" s="1611"/>
      <c r="N8" s="1611">
        <v>26</v>
      </c>
      <c r="O8" s="1611">
        <v>2</v>
      </c>
      <c r="P8" s="1611"/>
      <c r="Q8" s="1611"/>
      <c r="R8" s="1611"/>
      <c r="S8" s="1611"/>
      <c r="T8" s="2408"/>
      <c r="U8" s="1611">
        <v>3</v>
      </c>
      <c r="V8" s="1087"/>
      <c r="W8" s="1087"/>
      <c r="X8" s="1087"/>
      <c r="Y8" s="1087"/>
      <c r="Z8" s="1087"/>
      <c r="AA8" s="1087"/>
      <c r="AB8" s="1087"/>
      <c r="AC8" s="3039">
        <f t="shared" si="0"/>
        <v>59</v>
      </c>
    </row>
    <row r="9" spans="1:30" s="339" customFormat="1" ht="18" hidden="1" customHeight="1" thickBot="1" x14ac:dyDescent="0.45">
      <c r="A9" s="4386"/>
      <c r="B9" s="4361"/>
      <c r="C9" s="4361"/>
      <c r="D9" s="4513"/>
      <c r="E9" s="2410"/>
      <c r="F9" s="1609"/>
      <c r="G9" s="1609"/>
      <c r="H9" s="1609"/>
      <c r="I9" s="1609"/>
      <c r="J9" s="1610"/>
      <c r="K9" s="2411"/>
      <c r="L9" s="1611"/>
      <c r="M9" s="1611"/>
      <c r="N9" s="1611"/>
      <c r="O9" s="1611"/>
      <c r="P9" s="1611"/>
      <c r="Q9" s="1611"/>
      <c r="R9" s="1611"/>
      <c r="S9" s="1611"/>
      <c r="T9" s="2408"/>
      <c r="U9" s="1611"/>
      <c r="V9" s="1087"/>
      <c r="W9" s="1087"/>
      <c r="X9" s="1087"/>
      <c r="Y9" s="1087"/>
      <c r="Z9" s="1087"/>
      <c r="AA9" s="1087"/>
      <c r="AB9" s="1087"/>
      <c r="AC9" s="470">
        <f t="shared" si="0"/>
        <v>0</v>
      </c>
    </row>
    <row r="10" spans="1:30" s="340" customFormat="1" ht="15.75" customHeight="1" thickBot="1" x14ac:dyDescent="0.45">
      <c r="A10" s="4386"/>
      <c r="B10" s="4361"/>
      <c r="C10" s="4361"/>
      <c r="D10" s="4513"/>
      <c r="E10" s="1659" t="s">
        <v>103</v>
      </c>
      <c r="F10" s="1660" t="s">
        <v>5</v>
      </c>
      <c r="G10" s="405" t="s">
        <v>110</v>
      </c>
      <c r="H10" s="457" t="s">
        <v>212</v>
      </c>
      <c r="I10" s="996" t="s">
        <v>69</v>
      </c>
      <c r="J10" s="1661">
        <v>1</v>
      </c>
      <c r="K10" s="1696"/>
      <c r="L10" s="1679"/>
      <c r="M10" s="1679"/>
      <c r="N10" s="1679"/>
      <c r="O10" s="1679"/>
      <c r="P10" s="1679"/>
      <c r="Q10" s="313">
        <v>11</v>
      </c>
      <c r="R10" s="1679"/>
      <c r="S10" s="1679"/>
      <c r="T10" s="1679"/>
      <c r="U10" s="1679"/>
      <c r="V10" s="1679"/>
      <c r="W10" s="1679"/>
      <c r="X10" s="1679"/>
      <c r="Y10" s="1679"/>
      <c r="Z10" s="1679"/>
      <c r="AA10" s="1679"/>
      <c r="AB10" s="1679"/>
      <c r="AC10" s="470">
        <f t="shared" si="0"/>
        <v>11</v>
      </c>
      <c r="AD10" s="339"/>
    </row>
    <row r="11" spans="1:30" s="340" customFormat="1" ht="15" customHeight="1" thickBot="1" x14ac:dyDescent="0.45">
      <c r="A11" s="4386"/>
      <c r="B11" s="4361"/>
      <c r="C11" s="4361"/>
      <c r="D11" s="4513"/>
      <c r="E11" s="1659" t="s">
        <v>115</v>
      </c>
      <c r="F11" s="1660" t="s">
        <v>5</v>
      </c>
      <c r="G11" s="405" t="s">
        <v>110</v>
      </c>
      <c r="H11" s="457" t="s">
        <v>212</v>
      </c>
      <c r="I11" s="996" t="s">
        <v>69</v>
      </c>
      <c r="J11" s="470">
        <v>1</v>
      </c>
      <c r="K11" s="1660"/>
      <c r="L11" s="404"/>
      <c r="M11" s="404"/>
      <c r="N11" s="404"/>
      <c r="O11" s="404"/>
      <c r="P11" s="404"/>
      <c r="Q11" s="404"/>
      <c r="R11" s="404"/>
      <c r="S11" s="404">
        <v>3</v>
      </c>
      <c r="T11" s="404"/>
      <c r="U11" s="404"/>
      <c r="V11" s="404"/>
      <c r="W11" s="404"/>
      <c r="X11" s="404"/>
      <c r="Y11" s="404"/>
      <c r="Z11" s="404"/>
      <c r="AA11" s="404"/>
      <c r="AB11" s="1691"/>
      <c r="AC11" s="470">
        <f t="shared" si="0"/>
        <v>3</v>
      </c>
      <c r="AD11" s="339"/>
    </row>
    <row r="12" spans="1:30" s="340" customFormat="1" ht="15" customHeight="1" thickBot="1" x14ac:dyDescent="0.45">
      <c r="A12" s="4386"/>
      <c r="B12" s="4361"/>
      <c r="C12" s="4361"/>
      <c r="D12" s="4513"/>
      <c r="E12" s="2236" t="s">
        <v>376</v>
      </c>
      <c r="F12" s="1660" t="s">
        <v>5</v>
      </c>
      <c r="G12" s="1732" t="s">
        <v>127</v>
      </c>
      <c r="H12" s="464"/>
      <c r="I12" s="1733" t="s">
        <v>142</v>
      </c>
      <c r="J12" s="2712">
        <v>4</v>
      </c>
      <c r="K12" s="2249">
        <v>36</v>
      </c>
      <c r="L12" s="463">
        <v>18</v>
      </c>
      <c r="M12" s="463"/>
      <c r="N12" s="463"/>
      <c r="O12" s="463"/>
      <c r="P12" s="463"/>
      <c r="Q12" s="463"/>
      <c r="R12" s="463"/>
      <c r="S12" s="463"/>
      <c r="T12" s="463"/>
      <c r="U12" s="463">
        <v>1</v>
      </c>
      <c r="V12" s="404"/>
      <c r="W12" s="404"/>
      <c r="X12" s="404"/>
      <c r="Y12" s="404"/>
      <c r="Z12" s="404"/>
      <c r="AA12" s="404"/>
      <c r="AB12" s="1691"/>
      <c r="AC12" s="470">
        <f t="shared" si="0"/>
        <v>55</v>
      </c>
      <c r="AD12" s="339"/>
    </row>
    <row r="13" spans="1:30" s="340" customFormat="1" ht="16.5" customHeight="1" thickBot="1" x14ac:dyDescent="0.45">
      <c r="A13" s="4386"/>
      <c r="B13" s="4361"/>
      <c r="C13" s="4361"/>
      <c r="D13" s="4513"/>
      <c r="E13" s="3040" t="s">
        <v>266</v>
      </c>
      <c r="F13" s="212"/>
      <c r="G13" s="3041" t="s">
        <v>127</v>
      </c>
      <c r="H13" s="3041">
        <v>2</v>
      </c>
      <c r="I13" s="212"/>
      <c r="J13" s="265">
        <v>56</v>
      </c>
      <c r="K13" s="2861">
        <v>28</v>
      </c>
      <c r="L13" s="188"/>
      <c r="M13" s="189"/>
      <c r="N13" s="189"/>
      <c r="O13" s="189"/>
      <c r="P13" s="188"/>
      <c r="Q13" s="189"/>
      <c r="R13" s="189"/>
      <c r="S13" s="189"/>
      <c r="T13" s="189"/>
      <c r="U13" s="188">
        <v>6</v>
      </c>
      <c r="V13" s="404"/>
      <c r="W13" s="404"/>
      <c r="X13" s="404"/>
      <c r="Y13" s="404"/>
      <c r="Z13" s="404"/>
      <c r="AA13" s="404"/>
      <c r="AB13" s="1691"/>
      <c r="AC13" s="470">
        <f t="shared" si="0"/>
        <v>34</v>
      </c>
      <c r="AD13" s="339"/>
    </row>
    <row r="14" spans="1:30" s="339" customFormat="1" ht="12.75" customHeight="1" thickBot="1" x14ac:dyDescent="0.4">
      <c r="A14" s="4386"/>
      <c r="B14" s="4361"/>
      <c r="C14" s="4361"/>
      <c r="D14" s="4513"/>
      <c r="E14" s="1697" t="s">
        <v>38</v>
      </c>
      <c r="F14" s="1698"/>
      <c r="G14" s="820"/>
      <c r="H14" s="1699"/>
      <c r="I14" s="821"/>
      <c r="J14" s="1700"/>
      <c r="K14" s="1188">
        <f t="shared" ref="K14:AB14" si="1">SUM(K6:K13)</f>
        <v>124</v>
      </c>
      <c r="L14" s="1188">
        <f t="shared" si="1"/>
        <v>62</v>
      </c>
      <c r="M14" s="1188">
        <f t="shared" si="1"/>
        <v>0</v>
      </c>
      <c r="N14" s="1188">
        <f t="shared" si="1"/>
        <v>41</v>
      </c>
      <c r="O14" s="1188">
        <f t="shared" si="1"/>
        <v>4</v>
      </c>
      <c r="P14" s="1188">
        <f t="shared" si="1"/>
        <v>0</v>
      </c>
      <c r="Q14" s="1188">
        <f t="shared" si="1"/>
        <v>11</v>
      </c>
      <c r="R14" s="1188">
        <f t="shared" si="1"/>
        <v>0</v>
      </c>
      <c r="S14" s="1188">
        <f t="shared" si="1"/>
        <v>3</v>
      </c>
      <c r="T14" s="1188">
        <f t="shared" si="1"/>
        <v>0</v>
      </c>
      <c r="U14" s="1188">
        <f t="shared" si="1"/>
        <v>16</v>
      </c>
      <c r="V14" s="1188">
        <f t="shared" si="1"/>
        <v>0</v>
      </c>
      <c r="W14" s="1188">
        <f t="shared" si="1"/>
        <v>0</v>
      </c>
      <c r="X14" s="1188">
        <f t="shared" si="1"/>
        <v>0</v>
      </c>
      <c r="Y14" s="1188">
        <f t="shared" si="1"/>
        <v>0</v>
      </c>
      <c r="Z14" s="1188">
        <f t="shared" si="1"/>
        <v>0</v>
      </c>
      <c r="AA14" s="1188">
        <f t="shared" si="1"/>
        <v>0</v>
      </c>
      <c r="AB14" s="1188">
        <f t="shared" si="1"/>
        <v>0</v>
      </c>
      <c r="AC14" s="852">
        <f t="shared" si="0"/>
        <v>261</v>
      </c>
    </row>
    <row r="15" spans="1:30" s="340" customFormat="1" ht="15" hidden="1" customHeight="1" thickBot="1" x14ac:dyDescent="0.45">
      <c r="A15" s="4386"/>
      <c r="B15" s="4361"/>
      <c r="C15" s="4361"/>
      <c r="D15" s="4513"/>
      <c r="E15" s="837"/>
      <c r="F15" s="2159"/>
      <c r="G15" s="1500"/>
      <c r="H15" s="840"/>
      <c r="I15" s="840"/>
      <c r="J15" s="2161"/>
      <c r="K15" s="469"/>
      <c r="L15" s="459"/>
      <c r="M15" s="459"/>
      <c r="N15" s="1677"/>
      <c r="O15" s="1677"/>
      <c r="P15" s="459"/>
      <c r="Q15" s="459"/>
      <c r="R15" s="459"/>
      <c r="S15" s="459"/>
      <c r="T15" s="459"/>
      <c r="U15" s="1677"/>
      <c r="V15" s="459"/>
      <c r="W15" s="459"/>
      <c r="X15" s="2238"/>
      <c r="Y15" s="2238"/>
      <c r="Z15" s="2238"/>
      <c r="AA15" s="2238"/>
      <c r="AB15" s="2238"/>
      <c r="AC15" s="404">
        <f t="shared" si="0"/>
        <v>0</v>
      </c>
      <c r="AD15" s="339"/>
    </row>
    <row r="16" spans="1:30" s="340" customFormat="1" ht="18" hidden="1" customHeight="1" thickBot="1" x14ac:dyDescent="0.45">
      <c r="A16" s="4386"/>
      <c r="B16" s="4361"/>
      <c r="C16" s="4361"/>
      <c r="D16" s="4513"/>
      <c r="E16" s="2565" t="s">
        <v>147</v>
      </c>
      <c r="F16" s="2274" t="s">
        <v>90</v>
      </c>
      <c r="G16" s="1792" t="s">
        <v>70</v>
      </c>
      <c r="H16" s="1607"/>
      <c r="I16" s="2274" t="s">
        <v>37</v>
      </c>
      <c r="J16" s="3028">
        <v>59</v>
      </c>
      <c r="K16" s="3042"/>
      <c r="L16" s="2239"/>
      <c r="M16" s="2239"/>
      <c r="N16" s="404"/>
      <c r="O16" s="404"/>
      <c r="P16" s="313"/>
      <c r="Q16" s="1712"/>
      <c r="R16" s="1679"/>
      <c r="S16" s="2239"/>
      <c r="T16" s="2239"/>
      <c r="U16" s="404"/>
      <c r="V16" s="404"/>
      <c r="W16" s="2239"/>
      <c r="X16" s="2239"/>
      <c r="Y16" s="2239"/>
      <c r="Z16" s="2239"/>
      <c r="AA16" s="2239"/>
      <c r="AB16" s="2239"/>
      <c r="AC16" s="404">
        <f t="shared" si="0"/>
        <v>0</v>
      </c>
      <c r="AD16" s="339"/>
    </row>
    <row r="17" spans="1:30" s="340" customFormat="1" ht="15.75" hidden="1" customHeight="1" thickBot="1" x14ac:dyDescent="0.45">
      <c r="A17" s="4386"/>
      <c r="B17" s="4361"/>
      <c r="C17" s="4361"/>
      <c r="D17" s="4513"/>
      <c r="E17" s="918" t="s">
        <v>147</v>
      </c>
      <c r="F17" s="1724" t="s">
        <v>73</v>
      </c>
      <c r="G17" s="405" t="s">
        <v>70</v>
      </c>
      <c r="H17" s="310"/>
      <c r="I17" s="1724" t="s">
        <v>73</v>
      </c>
      <c r="J17" s="1661">
        <v>25</v>
      </c>
      <c r="K17" s="3042"/>
      <c r="L17" s="2239"/>
      <c r="M17" s="2239"/>
      <c r="N17" s="404"/>
      <c r="O17" s="404"/>
      <c r="P17" s="313"/>
      <c r="Q17" s="1712"/>
      <c r="R17" s="1679"/>
      <c r="S17" s="2239"/>
      <c r="T17" s="2239"/>
      <c r="U17" s="404"/>
      <c r="V17" s="404"/>
      <c r="W17" s="2239"/>
      <c r="X17" s="2239"/>
      <c r="Y17" s="2239"/>
      <c r="Z17" s="2239"/>
      <c r="AA17" s="2239"/>
      <c r="AB17" s="2239"/>
      <c r="AC17" s="404">
        <f t="shared" si="0"/>
        <v>0</v>
      </c>
      <c r="AD17" s="339"/>
    </row>
    <row r="18" spans="1:30" s="340" customFormat="1" ht="16.5" hidden="1" customHeight="1" thickBot="1" x14ac:dyDescent="0.45">
      <c r="A18" s="4386"/>
      <c r="B18" s="4361"/>
      <c r="C18" s="4361"/>
      <c r="D18" s="4513"/>
      <c r="E18" s="1714" t="s">
        <v>141</v>
      </c>
      <c r="F18" s="1724" t="s">
        <v>90</v>
      </c>
      <c r="G18" s="405" t="s">
        <v>110</v>
      </c>
      <c r="H18" s="310" t="s">
        <v>205</v>
      </c>
      <c r="I18" s="1724" t="s">
        <v>66</v>
      </c>
      <c r="J18" s="1661">
        <v>15</v>
      </c>
      <c r="K18" s="3042"/>
      <c r="L18" s="2239"/>
      <c r="M18" s="2239"/>
      <c r="N18" s="404"/>
      <c r="O18" s="404"/>
      <c r="P18" s="313"/>
      <c r="Q18" s="1712"/>
      <c r="R18" s="1679"/>
      <c r="S18" s="2239"/>
      <c r="T18" s="2239"/>
      <c r="U18" s="404"/>
      <c r="V18" s="404"/>
      <c r="W18" s="2239"/>
      <c r="X18" s="2239"/>
      <c r="Y18" s="2239"/>
      <c r="Z18" s="2239"/>
      <c r="AA18" s="2239"/>
      <c r="AB18" s="2239"/>
      <c r="AC18" s="404">
        <f t="shared" si="0"/>
        <v>0</v>
      </c>
      <c r="AD18" s="339"/>
    </row>
    <row r="19" spans="1:30" s="340" customFormat="1" ht="14.25" hidden="1" customHeight="1" thickBot="1" x14ac:dyDescent="0.45">
      <c r="A19" s="4386"/>
      <c r="B19" s="4361"/>
      <c r="C19" s="4361"/>
      <c r="D19" s="4513"/>
      <c r="E19" s="918" t="s">
        <v>144</v>
      </c>
      <c r="F19" s="1724" t="s">
        <v>90</v>
      </c>
      <c r="G19" s="405" t="s">
        <v>110</v>
      </c>
      <c r="H19" s="310" t="s">
        <v>70</v>
      </c>
      <c r="I19" s="1724" t="s">
        <v>37</v>
      </c>
      <c r="J19" s="1661">
        <v>59</v>
      </c>
      <c r="K19" s="3043"/>
      <c r="L19" s="434"/>
      <c r="M19" s="434"/>
      <c r="N19" s="434"/>
      <c r="O19" s="434"/>
      <c r="P19" s="404"/>
      <c r="Q19" s="434"/>
      <c r="R19" s="434"/>
      <c r="S19" s="434"/>
      <c r="T19" s="434"/>
      <c r="U19" s="404"/>
      <c r="V19" s="404"/>
      <c r="W19" s="434"/>
      <c r="X19" s="434"/>
      <c r="Y19" s="434"/>
      <c r="Z19" s="434"/>
      <c r="AA19" s="434"/>
      <c r="AB19" s="434"/>
      <c r="AC19" s="404">
        <f t="shared" si="0"/>
        <v>0</v>
      </c>
      <c r="AD19" s="339"/>
    </row>
    <row r="20" spans="1:30" s="340" customFormat="1" ht="13.5" hidden="1" customHeight="1" thickBot="1" x14ac:dyDescent="0.45">
      <c r="A20" s="4386"/>
      <c r="B20" s="4361"/>
      <c r="C20" s="4361"/>
      <c r="D20" s="4513"/>
      <c r="E20" s="1755" t="s">
        <v>146</v>
      </c>
      <c r="F20" s="1724" t="s">
        <v>90</v>
      </c>
      <c r="G20" s="405" t="s">
        <v>110</v>
      </c>
      <c r="H20" s="310" t="s">
        <v>70</v>
      </c>
      <c r="I20" s="1749" t="s">
        <v>66</v>
      </c>
      <c r="J20" s="1759">
        <v>30</v>
      </c>
      <c r="K20" s="947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404"/>
      <c r="W20" s="434"/>
      <c r="X20" s="434"/>
      <c r="Y20" s="434"/>
      <c r="Z20" s="434"/>
      <c r="AA20" s="434"/>
      <c r="AB20" s="434"/>
      <c r="AC20" s="404">
        <f t="shared" si="0"/>
        <v>0</v>
      </c>
      <c r="AD20" s="339"/>
    </row>
    <row r="21" spans="1:30" s="340" customFormat="1" ht="29.25" hidden="1" customHeight="1" thickBot="1" x14ac:dyDescent="0.45">
      <c r="A21" s="4386"/>
      <c r="B21" s="4361"/>
      <c r="C21" s="4361"/>
      <c r="D21" s="4513"/>
      <c r="E21" s="2197" t="s">
        <v>257</v>
      </c>
      <c r="F21" s="1724" t="s">
        <v>90</v>
      </c>
      <c r="G21" s="405" t="s">
        <v>110</v>
      </c>
      <c r="H21" s="310" t="s">
        <v>127</v>
      </c>
      <c r="I21" s="1724" t="s">
        <v>65</v>
      </c>
      <c r="J21" s="1661">
        <v>17</v>
      </c>
      <c r="K21" s="1599"/>
      <c r="L21" s="404"/>
      <c r="M21" s="404"/>
      <c r="N21" s="313"/>
      <c r="O21" s="313"/>
      <c r="P21" s="404"/>
      <c r="Q21" s="404"/>
      <c r="R21" s="404"/>
      <c r="S21" s="404"/>
      <c r="T21" s="404"/>
      <c r="U21" s="313"/>
      <c r="V21" s="404"/>
      <c r="W21" s="404"/>
      <c r="X21" s="434"/>
      <c r="Y21" s="434"/>
      <c r="Z21" s="434"/>
      <c r="AA21" s="434"/>
      <c r="AB21" s="434"/>
      <c r="AC21" s="404">
        <f t="shared" si="0"/>
        <v>0</v>
      </c>
      <c r="AD21" s="339"/>
    </row>
    <row r="22" spans="1:30" s="340" customFormat="1" ht="27.75" hidden="1" customHeight="1" thickBot="1" x14ac:dyDescent="0.45">
      <c r="A22" s="4386"/>
      <c r="B22" s="4361"/>
      <c r="C22" s="4361"/>
      <c r="D22" s="4513"/>
      <c r="E22" s="3044" t="s">
        <v>283</v>
      </c>
      <c r="F22" s="1724" t="s">
        <v>90</v>
      </c>
      <c r="G22" s="405"/>
      <c r="H22" s="953" t="s">
        <v>127</v>
      </c>
      <c r="I22" s="996" t="s">
        <v>66</v>
      </c>
      <c r="J22" s="3045">
        <v>53</v>
      </c>
      <c r="K22" s="3046"/>
      <c r="L22" s="1679"/>
      <c r="M22" s="1679"/>
      <c r="N22" s="313"/>
      <c r="O22" s="313"/>
      <c r="P22" s="1679"/>
      <c r="Q22" s="1679"/>
      <c r="R22" s="1679"/>
      <c r="S22" s="1679"/>
      <c r="T22" s="1679"/>
      <c r="U22" s="313"/>
      <c r="V22" s="1679"/>
      <c r="W22" s="1679"/>
      <c r="X22" s="1679"/>
      <c r="Y22" s="1679"/>
      <c r="Z22" s="1679"/>
      <c r="AA22" s="1679"/>
      <c r="AB22" s="1679"/>
      <c r="AC22" s="404">
        <f t="shared" si="0"/>
        <v>0</v>
      </c>
      <c r="AD22" s="339"/>
    </row>
    <row r="23" spans="1:30" s="340" customFormat="1" ht="28.5" hidden="1" customHeight="1" thickBot="1" x14ac:dyDescent="0.45">
      <c r="A23" s="4386"/>
      <c r="B23" s="4361"/>
      <c r="C23" s="4361"/>
      <c r="D23" s="4513"/>
      <c r="E23" s="3047" t="s">
        <v>284</v>
      </c>
      <c r="F23" s="1724" t="s">
        <v>90</v>
      </c>
      <c r="G23" s="405"/>
      <c r="H23" s="953" t="s">
        <v>127</v>
      </c>
      <c r="I23" s="404" t="s">
        <v>66</v>
      </c>
      <c r="J23" s="470">
        <v>103</v>
      </c>
      <c r="K23" s="1599"/>
      <c r="L23" s="404"/>
      <c r="M23" s="404"/>
      <c r="N23" s="404"/>
      <c r="O23" s="404"/>
      <c r="P23" s="313"/>
      <c r="Q23" s="404"/>
      <c r="R23" s="404"/>
      <c r="S23" s="404"/>
      <c r="T23" s="404"/>
      <c r="U23" s="313"/>
      <c r="V23" s="404"/>
      <c r="W23" s="404"/>
      <c r="X23" s="434"/>
      <c r="Y23" s="434"/>
      <c r="Z23" s="434"/>
      <c r="AA23" s="434"/>
      <c r="AB23" s="434"/>
      <c r="AC23" s="404">
        <f t="shared" si="0"/>
        <v>0</v>
      </c>
      <c r="AD23" s="339"/>
    </row>
    <row r="24" spans="1:30" s="340" customFormat="1" ht="18" customHeight="1" thickBot="1" x14ac:dyDescent="0.45">
      <c r="A24" s="4386"/>
      <c r="B24" s="4361"/>
      <c r="C24" s="4361"/>
      <c r="D24" s="4513"/>
      <c r="E24" s="1680" t="s">
        <v>103</v>
      </c>
      <c r="F24" s="76" t="s">
        <v>6</v>
      </c>
      <c r="G24" s="76" t="s">
        <v>110</v>
      </c>
      <c r="H24" s="76" t="s">
        <v>70</v>
      </c>
      <c r="I24" s="76" t="s">
        <v>69</v>
      </c>
      <c r="J24" s="152" t="s">
        <v>65</v>
      </c>
      <c r="K24" s="1232"/>
      <c r="L24" s="110"/>
      <c r="M24" s="111"/>
      <c r="N24" s="111"/>
      <c r="O24" s="111"/>
      <c r="P24" s="111"/>
      <c r="Q24" s="111">
        <v>41</v>
      </c>
      <c r="R24" s="404"/>
      <c r="S24" s="404"/>
      <c r="T24" s="404"/>
      <c r="U24" s="313"/>
      <c r="V24" s="404"/>
      <c r="W24" s="404"/>
      <c r="X24" s="434"/>
      <c r="Y24" s="434"/>
      <c r="Z24" s="434"/>
      <c r="AA24" s="434"/>
      <c r="AB24" s="434"/>
      <c r="AC24" s="404">
        <f t="shared" si="0"/>
        <v>41</v>
      </c>
      <c r="AD24" s="339"/>
    </row>
    <row r="25" spans="1:30" s="340" customFormat="1" ht="15.75" customHeight="1" thickBot="1" x14ac:dyDescent="0.45">
      <c r="A25" s="4386"/>
      <c r="B25" s="4361"/>
      <c r="C25" s="4361"/>
      <c r="D25" s="4513"/>
      <c r="E25" s="918" t="s">
        <v>211</v>
      </c>
      <c r="F25" s="1724" t="s">
        <v>6</v>
      </c>
      <c r="G25" s="405" t="s">
        <v>110</v>
      </c>
      <c r="H25" s="953" t="s">
        <v>70</v>
      </c>
      <c r="I25" s="404"/>
      <c r="J25" s="470">
        <v>4</v>
      </c>
      <c r="K25" s="1599"/>
      <c r="L25" s="404"/>
      <c r="M25" s="404"/>
      <c r="N25" s="404"/>
      <c r="O25" s="404"/>
      <c r="P25" s="313"/>
      <c r="Q25" s="404"/>
      <c r="R25" s="404"/>
      <c r="S25" s="404">
        <v>12</v>
      </c>
      <c r="T25" s="404"/>
      <c r="U25" s="313"/>
      <c r="V25" s="404"/>
      <c r="W25" s="404"/>
      <c r="X25" s="434"/>
      <c r="Y25" s="434"/>
      <c r="Z25" s="434"/>
      <c r="AA25" s="434"/>
      <c r="AB25" s="434"/>
      <c r="AC25" s="404">
        <f t="shared" si="0"/>
        <v>12</v>
      </c>
      <c r="AD25" s="339"/>
    </row>
    <row r="26" spans="1:30" s="341" customFormat="1" ht="11.45" customHeight="1" thickBot="1" x14ac:dyDescent="0.4">
      <c r="A26" s="4386"/>
      <c r="B26" s="4361"/>
      <c r="C26" s="4361"/>
      <c r="D26" s="4513"/>
      <c r="E26" s="367" t="s">
        <v>150</v>
      </c>
      <c r="F26" s="506"/>
      <c r="G26" s="489"/>
      <c r="H26" s="419"/>
      <c r="I26" s="431"/>
      <c r="J26" s="490"/>
      <c r="K26" s="495">
        <f t="shared" ref="K26:AB26" si="2">SUM(K15:K25)</f>
        <v>0</v>
      </c>
      <c r="L26" s="495">
        <f t="shared" si="2"/>
        <v>0</v>
      </c>
      <c r="M26" s="495">
        <f t="shared" si="2"/>
        <v>0</v>
      </c>
      <c r="N26" s="495">
        <f t="shared" si="2"/>
        <v>0</v>
      </c>
      <c r="O26" s="495">
        <f t="shared" si="2"/>
        <v>0</v>
      </c>
      <c r="P26" s="495">
        <f t="shared" si="2"/>
        <v>0</v>
      </c>
      <c r="Q26" s="495">
        <f t="shared" si="2"/>
        <v>41</v>
      </c>
      <c r="R26" s="495">
        <f t="shared" si="2"/>
        <v>0</v>
      </c>
      <c r="S26" s="495">
        <f t="shared" si="2"/>
        <v>12</v>
      </c>
      <c r="T26" s="495">
        <f t="shared" si="2"/>
        <v>0</v>
      </c>
      <c r="U26" s="495">
        <f t="shared" si="2"/>
        <v>0</v>
      </c>
      <c r="V26" s="495">
        <f t="shared" si="2"/>
        <v>0</v>
      </c>
      <c r="W26" s="495">
        <f t="shared" si="2"/>
        <v>0</v>
      </c>
      <c r="X26" s="495">
        <f t="shared" si="2"/>
        <v>0</v>
      </c>
      <c r="Y26" s="495">
        <f t="shared" si="2"/>
        <v>0</v>
      </c>
      <c r="Z26" s="495">
        <f t="shared" si="2"/>
        <v>0</v>
      </c>
      <c r="AA26" s="495">
        <f t="shared" si="2"/>
        <v>0</v>
      </c>
      <c r="AB26" s="495">
        <f t="shared" si="2"/>
        <v>0</v>
      </c>
      <c r="AC26" s="414">
        <f t="shared" si="0"/>
        <v>53</v>
      </c>
    </row>
    <row r="27" spans="1:30" s="340" customFormat="1" ht="15" hidden="1" customHeight="1" thickBot="1" x14ac:dyDescent="0.5">
      <c r="A27" s="4386"/>
      <c r="B27" s="4361"/>
      <c r="C27" s="4361"/>
      <c r="D27" s="4513"/>
      <c r="E27" s="799" t="s">
        <v>149</v>
      </c>
      <c r="F27" s="509" t="s">
        <v>90</v>
      </c>
      <c r="G27" s="430" t="s">
        <v>110</v>
      </c>
      <c r="H27" s="429" t="s">
        <v>123</v>
      </c>
      <c r="I27" s="493">
        <v>2</v>
      </c>
      <c r="J27" s="494">
        <v>1</v>
      </c>
      <c r="K27" s="488"/>
      <c r="L27" s="420"/>
      <c r="M27" s="420"/>
      <c r="N27" s="461"/>
      <c r="O27" s="461"/>
      <c r="P27" s="420"/>
      <c r="Q27" s="420"/>
      <c r="R27" s="420"/>
      <c r="S27" s="420"/>
      <c r="T27" s="420"/>
      <c r="U27" s="461"/>
      <c r="V27" s="420"/>
      <c r="W27" s="420"/>
      <c r="X27" s="435"/>
      <c r="Y27" s="435"/>
      <c r="Z27" s="435"/>
      <c r="AA27" s="435"/>
      <c r="AB27" s="435"/>
      <c r="AC27" s="408">
        <f t="shared" si="0"/>
        <v>0</v>
      </c>
      <c r="AD27" s="339"/>
    </row>
    <row r="28" spans="1:30" s="341" customFormat="1" ht="16.5" hidden="1" customHeight="1" thickBot="1" x14ac:dyDescent="0.5">
      <c r="A28" s="4386"/>
      <c r="B28" s="4361"/>
      <c r="C28" s="4361"/>
      <c r="D28" s="4513"/>
      <c r="E28" s="1112" t="s">
        <v>270</v>
      </c>
      <c r="F28" s="507" t="s">
        <v>90</v>
      </c>
      <c r="G28" s="409" t="s">
        <v>110</v>
      </c>
      <c r="H28" s="416" t="s">
        <v>123</v>
      </c>
      <c r="I28" s="410">
        <v>2</v>
      </c>
      <c r="J28" s="482">
        <v>2</v>
      </c>
      <c r="K28" s="439"/>
      <c r="L28" s="408"/>
      <c r="M28" s="408"/>
      <c r="N28" s="408"/>
      <c r="O28" s="408"/>
      <c r="P28" s="408"/>
      <c r="Q28" s="408"/>
      <c r="R28" s="408"/>
      <c r="S28" s="408"/>
      <c r="T28" s="408"/>
      <c r="U28" s="408"/>
      <c r="V28" s="408"/>
      <c r="W28" s="417"/>
      <c r="X28" s="417"/>
      <c r="Y28" s="417"/>
      <c r="Z28" s="417"/>
      <c r="AA28" s="417"/>
      <c r="AB28" s="417"/>
      <c r="AC28" s="408">
        <f t="shared" si="0"/>
        <v>0</v>
      </c>
    </row>
    <row r="29" spans="1:30" s="340" customFormat="1" ht="15.75" hidden="1" customHeight="1" thickBot="1" x14ac:dyDescent="0.45">
      <c r="A29" s="4386"/>
      <c r="B29" s="4361"/>
      <c r="C29" s="4361"/>
      <c r="D29" s="4513"/>
      <c r="E29" s="514"/>
      <c r="F29" s="507"/>
      <c r="G29" s="409"/>
      <c r="H29" s="416"/>
      <c r="I29" s="412"/>
      <c r="J29" s="482"/>
      <c r="K29" s="438"/>
      <c r="L29" s="418"/>
      <c r="M29" s="418"/>
      <c r="N29" s="418"/>
      <c r="O29" s="418"/>
      <c r="P29" s="418"/>
      <c r="Q29" s="418"/>
      <c r="R29" s="418"/>
      <c r="S29" s="418"/>
      <c r="T29" s="418"/>
      <c r="U29" s="412"/>
      <c r="V29" s="418"/>
      <c r="W29" s="418"/>
      <c r="X29" s="418"/>
      <c r="Y29" s="418"/>
      <c r="Z29" s="418"/>
      <c r="AA29" s="418"/>
      <c r="AB29" s="418"/>
      <c r="AC29" s="408">
        <f t="shared" si="0"/>
        <v>0</v>
      </c>
      <c r="AD29" s="339"/>
    </row>
    <row r="30" spans="1:30" s="340" customFormat="1" ht="15" hidden="1" customHeight="1" thickBot="1" x14ac:dyDescent="0.45">
      <c r="A30" s="4386"/>
      <c r="B30" s="4361"/>
      <c r="C30" s="4361"/>
      <c r="D30" s="4513"/>
      <c r="E30" s="516"/>
      <c r="F30" s="510"/>
      <c r="G30" s="427"/>
      <c r="H30" s="496"/>
      <c r="I30" s="465"/>
      <c r="J30" s="497"/>
      <c r="K30" s="504"/>
      <c r="L30" s="428"/>
      <c r="M30" s="428"/>
      <c r="N30" s="458"/>
      <c r="O30" s="458"/>
      <c r="P30" s="428"/>
      <c r="Q30" s="428"/>
      <c r="R30" s="428"/>
      <c r="S30" s="428"/>
      <c r="T30" s="428"/>
      <c r="U30" s="428"/>
      <c r="V30" s="428"/>
      <c r="W30" s="428"/>
      <c r="X30" s="428"/>
      <c r="Y30" s="436"/>
      <c r="Z30" s="436"/>
      <c r="AA30" s="436"/>
      <c r="AB30" s="436"/>
      <c r="AC30" s="408">
        <f t="shared" si="0"/>
        <v>0</v>
      </c>
      <c r="AD30" s="339"/>
    </row>
    <row r="31" spans="1:30" s="341" customFormat="1" ht="12.75" customHeight="1" thickBot="1" x14ac:dyDescent="0.4">
      <c r="A31" s="4386"/>
      <c r="B31" s="4361"/>
      <c r="C31" s="4361"/>
      <c r="D31" s="4513"/>
      <c r="E31" s="367" t="s">
        <v>107</v>
      </c>
      <c r="F31" s="506"/>
      <c r="G31" s="489"/>
      <c r="H31" s="431"/>
      <c r="I31" s="431"/>
      <c r="J31" s="490"/>
      <c r="K31" s="495">
        <f t="shared" ref="K31:AB31" si="3">SUM(K27:K30)</f>
        <v>0</v>
      </c>
      <c r="L31" s="495">
        <f t="shared" si="3"/>
        <v>0</v>
      </c>
      <c r="M31" s="495">
        <f t="shared" si="3"/>
        <v>0</v>
      </c>
      <c r="N31" s="495">
        <f t="shared" si="3"/>
        <v>0</v>
      </c>
      <c r="O31" s="495">
        <f t="shared" si="3"/>
        <v>0</v>
      </c>
      <c r="P31" s="495">
        <f t="shared" si="3"/>
        <v>0</v>
      </c>
      <c r="Q31" s="495">
        <f t="shared" si="3"/>
        <v>0</v>
      </c>
      <c r="R31" s="495">
        <f t="shared" si="3"/>
        <v>0</v>
      </c>
      <c r="S31" s="495">
        <f t="shared" si="3"/>
        <v>0</v>
      </c>
      <c r="T31" s="495">
        <f t="shared" si="3"/>
        <v>0</v>
      </c>
      <c r="U31" s="495">
        <f t="shared" si="3"/>
        <v>0</v>
      </c>
      <c r="V31" s="495">
        <f t="shared" si="3"/>
        <v>0</v>
      </c>
      <c r="W31" s="495">
        <f t="shared" si="3"/>
        <v>0</v>
      </c>
      <c r="X31" s="495">
        <f t="shared" si="3"/>
        <v>0</v>
      </c>
      <c r="Y31" s="495">
        <f t="shared" si="3"/>
        <v>0</v>
      </c>
      <c r="Z31" s="495">
        <f t="shared" si="3"/>
        <v>0</v>
      </c>
      <c r="AA31" s="495">
        <f t="shared" si="3"/>
        <v>0</v>
      </c>
      <c r="AB31" s="495">
        <f t="shared" si="3"/>
        <v>0</v>
      </c>
      <c r="AC31" s="414">
        <f t="shared" si="0"/>
        <v>0</v>
      </c>
    </row>
    <row r="32" spans="1:30" s="341" customFormat="1" ht="14.25" customHeight="1" thickBot="1" x14ac:dyDescent="0.4">
      <c r="A32" s="4386"/>
      <c r="B32" s="4361"/>
      <c r="C32" s="4361"/>
      <c r="D32" s="4513"/>
      <c r="E32" s="517" t="s">
        <v>152</v>
      </c>
      <c r="F32" s="511"/>
      <c r="G32" s="344"/>
      <c r="H32" s="393"/>
      <c r="I32" s="393"/>
      <c r="J32" s="484"/>
      <c r="K32" s="505">
        <f t="shared" ref="K32:AB32" si="4">K14+K26+K31</f>
        <v>124</v>
      </c>
      <c r="L32" s="505">
        <f t="shared" si="4"/>
        <v>62</v>
      </c>
      <c r="M32" s="505">
        <f t="shared" si="4"/>
        <v>0</v>
      </c>
      <c r="N32" s="505">
        <f t="shared" si="4"/>
        <v>41</v>
      </c>
      <c r="O32" s="505">
        <f t="shared" si="4"/>
        <v>4</v>
      </c>
      <c r="P32" s="505">
        <f t="shared" si="4"/>
        <v>0</v>
      </c>
      <c r="Q32" s="505">
        <f t="shared" si="4"/>
        <v>52</v>
      </c>
      <c r="R32" s="505">
        <f t="shared" si="4"/>
        <v>0</v>
      </c>
      <c r="S32" s="505">
        <f t="shared" si="4"/>
        <v>15</v>
      </c>
      <c r="T32" s="505">
        <f t="shared" si="4"/>
        <v>0</v>
      </c>
      <c r="U32" s="505">
        <f t="shared" si="4"/>
        <v>16</v>
      </c>
      <c r="V32" s="505">
        <f t="shared" si="4"/>
        <v>0</v>
      </c>
      <c r="W32" s="505">
        <f t="shared" si="4"/>
        <v>0</v>
      </c>
      <c r="X32" s="505">
        <f t="shared" si="4"/>
        <v>0</v>
      </c>
      <c r="Y32" s="505">
        <f t="shared" si="4"/>
        <v>0</v>
      </c>
      <c r="Z32" s="505">
        <f t="shared" si="4"/>
        <v>0</v>
      </c>
      <c r="AA32" s="505">
        <f t="shared" si="4"/>
        <v>0</v>
      </c>
      <c r="AB32" s="505">
        <f t="shared" si="4"/>
        <v>0</v>
      </c>
      <c r="AC32" s="414">
        <f t="shared" si="0"/>
        <v>314</v>
      </c>
    </row>
    <row r="33" spans="1:30" s="340" customFormat="1" ht="17.45" customHeight="1" thickBot="1" x14ac:dyDescent="0.4">
      <c r="A33" s="4396" t="s">
        <v>4</v>
      </c>
      <c r="B33" s="4396"/>
      <c r="C33" s="4396"/>
      <c r="D33" s="4396"/>
      <c r="E33" s="4396"/>
      <c r="F33" s="4396"/>
      <c r="G33" s="4396"/>
      <c r="H33" s="4396"/>
      <c r="I33" s="4396"/>
      <c r="J33" s="4396"/>
      <c r="K33" s="4396"/>
      <c r="L33" s="4396"/>
      <c r="M33" s="4396"/>
      <c r="N33" s="4396"/>
      <c r="O33" s="4396"/>
      <c r="P33" s="4396"/>
      <c r="Q33" s="4396"/>
      <c r="R33" s="4396"/>
      <c r="S33" s="4396"/>
      <c r="T33" s="4396"/>
      <c r="U33" s="4396"/>
      <c r="V33" s="4396"/>
      <c r="W33" s="4396"/>
      <c r="X33" s="4396"/>
      <c r="Y33" s="4396"/>
      <c r="Z33" s="4396"/>
      <c r="AA33" s="4396"/>
      <c r="AB33" s="4396"/>
      <c r="AC33" s="4396"/>
      <c r="AD33" s="339"/>
    </row>
    <row r="34" spans="1:30" s="366" customFormat="1" ht="16.5" customHeight="1" thickBot="1" x14ac:dyDescent="0.5">
      <c r="A34" s="4397">
        <v>14</v>
      </c>
      <c r="B34" s="4353" t="s">
        <v>129</v>
      </c>
      <c r="C34" s="4353" t="s">
        <v>138</v>
      </c>
      <c r="D34" s="4398">
        <v>1</v>
      </c>
      <c r="E34" s="2103" t="s">
        <v>176</v>
      </c>
      <c r="F34" s="2104" t="s">
        <v>5</v>
      </c>
      <c r="G34" s="2105" t="s">
        <v>110</v>
      </c>
      <c r="H34" s="2105" t="s">
        <v>212</v>
      </c>
      <c r="I34" s="2104" t="s">
        <v>66</v>
      </c>
      <c r="J34" s="2106">
        <v>26</v>
      </c>
      <c r="K34" s="3354">
        <v>18</v>
      </c>
      <c r="L34" s="3355">
        <v>28</v>
      </c>
      <c r="M34" s="3355"/>
      <c r="N34" s="3355">
        <v>7</v>
      </c>
      <c r="O34" s="3355">
        <v>2</v>
      </c>
      <c r="P34" s="3356"/>
      <c r="Q34" s="3356"/>
      <c r="R34" s="3356"/>
      <c r="S34" s="3356"/>
      <c r="T34" s="3356"/>
      <c r="U34" s="3355">
        <v>2</v>
      </c>
      <c r="V34" s="3356"/>
      <c r="W34" s="3356"/>
      <c r="X34" s="3355"/>
      <c r="Y34" s="3356"/>
      <c r="Z34" s="3356"/>
      <c r="AA34" s="3356"/>
      <c r="AB34" s="3357"/>
      <c r="AC34" s="1598">
        <f>SUM(K34:AB34)</f>
        <v>57</v>
      </c>
    </row>
    <row r="35" spans="1:30" s="366" customFormat="1" ht="16.5" customHeight="1" thickBot="1" x14ac:dyDescent="0.5">
      <c r="A35" s="4397"/>
      <c r="B35" s="4353"/>
      <c r="C35" s="4353"/>
      <c r="D35" s="4398"/>
      <c r="E35" s="2109" t="s">
        <v>247</v>
      </c>
      <c r="F35" s="2110" t="s">
        <v>5</v>
      </c>
      <c r="G35" s="2111" t="s">
        <v>330</v>
      </c>
      <c r="H35" s="2111" t="s">
        <v>362</v>
      </c>
      <c r="I35" s="2110">
        <v>1</v>
      </c>
      <c r="J35" s="2112">
        <v>10</v>
      </c>
      <c r="K35" s="3338">
        <v>16</v>
      </c>
      <c r="L35" s="1236">
        <v>16</v>
      </c>
      <c r="M35" s="1236"/>
      <c r="N35" s="1236"/>
      <c r="O35" s="1236"/>
      <c r="P35" s="1236"/>
      <c r="Q35" s="1236"/>
      <c r="R35" s="1236"/>
      <c r="S35" s="1236"/>
      <c r="T35" s="1236"/>
      <c r="U35" s="1236">
        <v>1</v>
      </c>
      <c r="V35" s="1236"/>
      <c r="W35" s="1236"/>
      <c r="X35" s="1236"/>
      <c r="Y35" s="1236"/>
      <c r="Z35" s="1236"/>
      <c r="AA35" s="1236"/>
      <c r="AB35" s="2113"/>
      <c r="AC35" s="1598">
        <f>SUM(K35:AB35)</f>
        <v>33</v>
      </c>
    </row>
    <row r="36" spans="1:30" s="366" customFormat="1" ht="16.5" customHeight="1" thickBot="1" x14ac:dyDescent="0.5">
      <c r="A36" s="4397"/>
      <c r="B36" s="4353"/>
      <c r="C36" s="4353"/>
      <c r="D36" s="4398"/>
      <c r="E36" s="1680" t="s">
        <v>103</v>
      </c>
      <c r="F36" s="76" t="s">
        <v>5</v>
      </c>
      <c r="G36" s="76" t="s">
        <v>110</v>
      </c>
      <c r="H36" s="76" t="s">
        <v>94</v>
      </c>
      <c r="I36" s="76" t="s">
        <v>65</v>
      </c>
      <c r="J36" s="157">
        <v>1</v>
      </c>
      <c r="K36" s="2223"/>
      <c r="L36" s="175"/>
      <c r="M36" s="287"/>
      <c r="N36" s="175"/>
      <c r="O36" s="175"/>
      <c r="P36" s="287"/>
      <c r="Q36" s="287">
        <v>3</v>
      </c>
      <c r="R36" s="287"/>
      <c r="S36" s="287"/>
      <c r="T36" s="826"/>
      <c r="U36" s="826"/>
      <c r="V36" s="826"/>
      <c r="W36" s="826"/>
      <c r="X36" s="826"/>
      <c r="Y36" s="885"/>
      <c r="Z36" s="885"/>
      <c r="AA36" s="885"/>
      <c r="AB36" s="2448"/>
      <c r="AC36" s="1598">
        <f>SUM(K36:AB36)</f>
        <v>3</v>
      </c>
    </row>
    <row r="37" spans="1:30" s="385" customFormat="1" ht="15" customHeight="1" thickBot="1" x14ac:dyDescent="0.5">
      <c r="A37" s="4397"/>
      <c r="B37" s="4353"/>
      <c r="C37" s="4353"/>
      <c r="D37" s="4398"/>
      <c r="E37" s="1285" t="s">
        <v>115</v>
      </c>
      <c r="F37" s="76" t="s">
        <v>5</v>
      </c>
      <c r="G37" s="76" t="s">
        <v>110</v>
      </c>
      <c r="H37" s="76" t="s">
        <v>94</v>
      </c>
      <c r="I37" s="76" t="s">
        <v>65</v>
      </c>
      <c r="J37" s="157">
        <v>1</v>
      </c>
      <c r="K37" s="1684"/>
      <c r="L37" s="145"/>
      <c r="M37" s="146"/>
      <c r="N37" s="146"/>
      <c r="O37" s="146"/>
      <c r="P37" s="145"/>
      <c r="Q37" s="146"/>
      <c r="R37" s="146"/>
      <c r="S37" s="146">
        <v>2</v>
      </c>
      <c r="T37" s="464"/>
      <c r="U37" s="464"/>
      <c r="V37" s="464"/>
      <c r="W37" s="464"/>
      <c r="X37" s="464"/>
      <c r="Y37" s="753"/>
      <c r="Z37" s="753"/>
      <c r="AA37" s="753"/>
      <c r="AB37" s="2150"/>
      <c r="AC37" s="1598">
        <f t="shared" ref="AC37:AC53" si="5">SUM(K37:AB37)</f>
        <v>2</v>
      </c>
    </row>
    <row r="38" spans="1:30" s="385" customFormat="1" ht="16.149999999999999" customHeight="1" thickBot="1" x14ac:dyDescent="0.5">
      <c r="A38" s="4397"/>
      <c r="B38" s="4353"/>
      <c r="C38" s="4353"/>
      <c r="D38" s="4398"/>
      <c r="E38" s="1680" t="s">
        <v>103</v>
      </c>
      <c r="F38" s="76" t="s">
        <v>5</v>
      </c>
      <c r="G38" s="76" t="s">
        <v>110</v>
      </c>
      <c r="H38" s="76" t="s">
        <v>70</v>
      </c>
      <c r="I38" s="76" t="s">
        <v>65</v>
      </c>
      <c r="J38" s="157">
        <v>1</v>
      </c>
      <c r="K38" s="2223"/>
      <c r="L38" s="175"/>
      <c r="M38" s="287"/>
      <c r="N38" s="175"/>
      <c r="O38" s="175"/>
      <c r="P38" s="287"/>
      <c r="Q38" s="287">
        <v>3</v>
      </c>
      <c r="R38" s="287"/>
      <c r="S38" s="287"/>
      <c r="T38" s="464"/>
      <c r="U38" s="464"/>
      <c r="V38" s="464"/>
      <c r="W38" s="464"/>
      <c r="X38" s="464"/>
      <c r="Y38" s="753"/>
      <c r="Z38" s="753"/>
      <c r="AA38" s="753"/>
      <c r="AB38" s="2150"/>
      <c r="AC38" s="1598">
        <f t="shared" si="5"/>
        <v>3</v>
      </c>
    </row>
    <row r="39" spans="1:30" s="385" customFormat="1" ht="17.45" customHeight="1" thickBot="1" x14ac:dyDescent="0.5">
      <c r="A39" s="4397"/>
      <c r="B39" s="4353"/>
      <c r="C39" s="4353"/>
      <c r="D39" s="4398"/>
      <c r="E39" s="1285" t="s">
        <v>115</v>
      </c>
      <c r="F39" s="76" t="s">
        <v>5</v>
      </c>
      <c r="G39" s="76" t="s">
        <v>110</v>
      </c>
      <c r="H39" s="76" t="s">
        <v>70</v>
      </c>
      <c r="I39" s="76" t="s">
        <v>65</v>
      </c>
      <c r="J39" s="157">
        <v>1</v>
      </c>
      <c r="K39" s="1684"/>
      <c r="L39" s="145"/>
      <c r="M39" s="146"/>
      <c r="N39" s="146"/>
      <c r="O39" s="146"/>
      <c r="P39" s="145"/>
      <c r="Q39" s="146"/>
      <c r="R39" s="146"/>
      <c r="S39" s="146">
        <v>2</v>
      </c>
      <c r="T39" s="464"/>
      <c r="U39" s="464"/>
      <c r="V39" s="464"/>
      <c r="W39" s="464"/>
      <c r="X39" s="464"/>
      <c r="Y39" s="753"/>
      <c r="Z39" s="753"/>
      <c r="AA39" s="753"/>
      <c r="AB39" s="2150"/>
      <c r="AC39" s="1598">
        <f t="shared" si="5"/>
        <v>2</v>
      </c>
    </row>
    <row r="40" spans="1:30" s="385" customFormat="1" ht="17.45" hidden="1" customHeight="1" thickBot="1" x14ac:dyDescent="0.5">
      <c r="A40" s="4397"/>
      <c r="B40" s="4353"/>
      <c r="C40" s="4353"/>
      <c r="D40" s="4398"/>
      <c r="E40" s="2257"/>
      <c r="F40" s="1729"/>
      <c r="G40" s="1091"/>
      <c r="H40" s="1091"/>
      <c r="I40" s="1096"/>
      <c r="J40" s="2654"/>
      <c r="K40" s="1729"/>
      <c r="L40" s="1096"/>
      <c r="M40" s="945"/>
      <c r="N40" s="945"/>
      <c r="O40" s="945"/>
      <c r="P40" s="830"/>
      <c r="Q40" s="945"/>
      <c r="R40" s="945"/>
      <c r="S40" s="945"/>
      <c r="T40" s="464"/>
      <c r="U40" s="464"/>
      <c r="V40" s="464"/>
      <c r="W40" s="464"/>
      <c r="X40" s="464"/>
      <c r="Y40" s="753"/>
      <c r="Z40" s="753"/>
      <c r="AA40" s="753"/>
      <c r="AB40" s="2150"/>
      <c r="AC40" s="1598">
        <f t="shared" si="5"/>
        <v>0</v>
      </c>
    </row>
    <row r="41" spans="1:30" s="385" customFormat="1" ht="13.9" customHeight="1" thickBot="1" x14ac:dyDescent="0.5">
      <c r="A41" s="4397"/>
      <c r="B41" s="4353"/>
      <c r="C41" s="4353"/>
      <c r="D41" s="4398"/>
      <c r="E41" s="1680" t="s">
        <v>367</v>
      </c>
      <c r="F41" s="457" t="s">
        <v>5</v>
      </c>
      <c r="G41" s="171">
        <v>53</v>
      </c>
      <c r="H41" s="171" t="s">
        <v>368</v>
      </c>
      <c r="I41" s="457">
        <v>1</v>
      </c>
      <c r="J41" s="1727">
        <v>16</v>
      </c>
      <c r="K41" s="3358">
        <v>16</v>
      </c>
      <c r="L41" s="464"/>
      <c r="M41" s="1214"/>
      <c r="N41" s="1214"/>
      <c r="O41" s="1214"/>
      <c r="P41" s="464"/>
      <c r="Q41" s="1214"/>
      <c r="R41" s="1214"/>
      <c r="S41" s="464"/>
      <c r="T41" s="945"/>
      <c r="U41" s="830">
        <v>1</v>
      </c>
      <c r="V41" s="945"/>
      <c r="W41" s="1216"/>
      <c r="X41" s="2101"/>
      <c r="Y41" s="753"/>
      <c r="Z41" s="753"/>
      <c r="AA41" s="753"/>
      <c r="AB41" s="2150"/>
      <c r="AC41" s="1598">
        <f t="shared" si="5"/>
        <v>17</v>
      </c>
    </row>
    <row r="42" spans="1:30" s="385" customFormat="1" ht="12.6" customHeight="1" thickBot="1" x14ac:dyDescent="0.5">
      <c r="A42" s="4397"/>
      <c r="B42" s="4353"/>
      <c r="C42" s="4353"/>
      <c r="D42" s="4398"/>
      <c r="E42" s="1285" t="s">
        <v>81</v>
      </c>
      <c r="F42" s="76" t="s">
        <v>5</v>
      </c>
      <c r="G42" s="76" t="s">
        <v>110</v>
      </c>
      <c r="H42" s="76" t="s">
        <v>70</v>
      </c>
      <c r="I42" s="76" t="s">
        <v>37</v>
      </c>
      <c r="J42" s="157">
        <v>9</v>
      </c>
      <c r="K42" s="1684"/>
      <c r="L42" s="911"/>
      <c r="M42" s="146"/>
      <c r="N42" s="146"/>
      <c r="O42" s="146"/>
      <c r="P42" s="145"/>
      <c r="Q42" s="146"/>
      <c r="R42" s="146"/>
      <c r="S42" s="146"/>
      <c r="T42" s="464"/>
      <c r="U42" s="464"/>
      <c r="V42" s="464"/>
      <c r="W42" s="1312">
        <v>27</v>
      </c>
      <c r="X42" s="2101"/>
      <c r="Y42" s="753"/>
      <c r="Z42" s="753"/>
      <c r="AA42" s="753"/>
      <c r="AB42" s="2150"/>
      <c r="AC42" s="1598">
        <f t="shared" si="5"/>
        <v>27</v>
      </c>
    </row>
    <row r="43" spans="1:30" s="339" customFormat="1" ht="18.75" customHeight="1" thickBot="1" x14ac:dyDescent="0.5">
      <c r="A43" s="4397"/>
      <c r="B43" s="4353"/>
      <c r="C43" s="4353"/>
      <c r="D43" s="4398"/>
      <c r="E43" s="1285" t="s">
        <v>81</v>
      </c>
      <c r="F43" s="76" t="s">
        <v>5</v>
      </c>
      <c r="G43" s="76" t="s">
        <v>110</v>
      </c>
      <c r="H43" s="76" t="s">
        <v>70</v>
      </c>
      <c r="I43" s="76" t="s">
        <v>73</v>
      </c>
      <c r="J43" s="157">
        <v>6</v>
      </c>
      <c r="K43" s="3359"/>
      <c r="L43" s="3360"/>
      <c r="M43" s="3360"/>
      <c r="N43" s="3360"/>
      <c r="O43" s="3360"/>
      <c r="P43" s="3360"/>
      <c r="Q43" s="3360"/>
      <c r="R43" s="3360"/>
      <c r="S43" s="3360"/>
      <c r="T43" s="3360"/>
      <c r="U43" s="3360"/>
      <c r="V43" s="3360"/>
      <c r="W43" s="3360">
        <v>18</v>
      </c>
      <c r="X43" s="3360"/>
      <c r="Y43" s="3361"/>
      <c r="Z43" s="3361"/>
      <c r="AA43" s="3361"/>
      <c r="AB43" s="3362"/>
      <c r="AC43" s="1598">
        <f t="shared" si="5"/>
        <v>18</v>
      </c>
    </row>
    <row r="44" spans="1:30" s="339" customFormat="1" ht="18.75" hidden="1" customHeight="1" thickBot="1" x14ac:dyDescent="0.5">
      <c r="A44" s="4397"/>
      <c r="B44" s="4353"/>
      <c r="C44" s="4353"/>
      <c r="D44" s="4398"/>
      <c r="E44" s="3066"/>
      <c r="F44" s="1414"/>
      <c r="G44" s="1414"/>
      <c r="H44" s="1414"/>
      <c r="I44" s="1414"/>
      <c r="J44" s="1415"/>
      <c r="K44" s="3349"/>
      <c r="L44" s="3350"/>
      <c r="M44" s="3350"/>
      <c r="N44" s="3350"/>
      <c r="O44" s="3350"/>
      <c r="P44" s="3350"/>
      <c r="Q44" s="3350"/>
      <c r="R44" s="3351"/>
      <c r="S44" s="3351"/>
      <c r="T44" s="3351"/>
      <c r="U44" s="3352"/>
      <c r="V44" s="3351"/>
      <c r="W44" s="3351"/>
      <c r="X44" s="3350"/>
      <c r="Y44" s="3350"/>
      <c r="Z44" s="3350"/>
      <c r="AA44" s="3350"/>
      <c r="AB44" s="3353"/>
      <c r="AC44" s="2667">
        <f t="shared" si="5"/>
        <v>0</v>
      </c>
    </row>
    <row r="45" spans="1:30" s="340" customFormat="1" ht="19.5" customHeight="1" thickBot="1" x14ac:dyDescent="0.45">
      <c r="A45" s="4397"/>
      <c r="B45" s="4353"/>
      <c r="C45" s="4353"/>
      <c r="D45" s="4398"/>
      <c r="E45" s="3077" t="s">
        <v>38</v>
      </c>
      <c r="F45" s="3078"/>
      <c r="G45" s="3079"/>
      <c r="H45" s="3079"/>
      <c r="I45" s="3078"/>
      <c r="J45" s="3080"/>
      <c r="K45" s="3081">
        <f t="shared" ref="K45:AB45" si="6">SUM(K34:K44)</f>
        <v>50</v>
      </c>
      <c r="L45" s="3081">
        <f t="shared" si="6"/>
        <v>44</v>
      </c>
      <c r="M45" s="3081">
        <f t="shared" si="6"/>
        <v>0</v>
      </c>
      <c r="N45" s="3081">
        <f t="shared" si="6"/>
        <v>7</v>
      </c>
      <c r="O45" s="3081">
        <f t="shared" si="6"/>
        <v>2</v>
      </c>
      <c r="P45" s="3081">
        <f t="shared" si="6"/>
        <v>0</v>
      </c>
      <c r="Q45" s="3081">
        <f t="shared" si="6"/>
        <v>6</v>
      </c>
      <c r="R45" s="3081">
        <f t="shared" si="6"/>
        <v>0</v>
      </c>
      <c r="S45" s="3081">
        <f t="shared" si="6"/>
        <v>4</v>
      </c>
      <c r="T45" s="3081">
        <f t="shared" si="6"/>
        <v>0</v>
      </c>
      <c r="U45" s="3081">
        <f t="shared" si="6"/>
        <v>4</v>
      </c>
      <c r="V45" s="3081">
        <f t="shared" si="6"/>
        <v>0</v>
      </c>
      <c r="W45" s="3081">
        <f t="shared" si="6"/>
        <v>45</v>
      </c>
      <c r="X45" s="3081">
        <f t="shared" si="6"/>
        <v>0</v>
      </c>
      <c r="Y45" s="3081">
        <f t="shared" si="6"/>
        <v>0</v>
      </c>
      <c r="Z45" s="3081">
        <f t="shared" si="6"/>
        <v>0</v>
      </c>
      <c r="AA45" s="3081">
        <f t="shared" si="6"/>
        <v>0</v>
      </c>
      <c r="AB45" s="3081">
        <f t="shared" si="6"/>
        <v>0</v>
      </c>
      <c r="AC45" s="3065">
        <f t="shared" si="5"/>
        <v>162</v>
      </c>
      <c r="AD45" s="339"/>
    </row>
    <row r="46" spans="1:30" s="340" customFormat="1" ht="19.149999999999999" customHeight="1" thickBot="1" x14ac:dyDescent="0.5">
      <c r="A46" s="4397"/>
      <c r="B46" s="4353"/>
      <c r="C46" s="4353"/>
      <c r="D46" s="4398"/>
      <c r="E46" s="1680" t="s">
        <v>103</v>
      </c>
      <c r="F46" s="76" t="s">
        <v>6</v>
      </c>
      <c r="G46" s="76" t="s">
        <v>110</v>
      </c>
      <c r="H46" s="76" t="s">
        <v>70</v>
      </c>
      <c r="I46" s="76" t="s">
        <v>65</v>
      </c>
      <c r="J46" s="157">
        <v>3</v>
      </c>
      <c r="K46" s="1599"/>
      <c r="L46" s="404"/>
      <c r="M46" s="404"/>
      <c r="N46" s="404"/>
      <c r="O46" s="404"/>
      <c r="P46" s="313"/>
      <c r="Q46" s="404">
        <v>9</v>
      </c>
      <c r="R46" s="404"/>
      <c r="S46" s="404"/>
      <c r="T46" s="404"/>
      <c r="U46" s="313"/>
      <c r="V46" s="1312"/>
      <c r="W46" s="1312"/>
      <c r="X46" s="2099"/>
      <c r="Y46" s="2099"/>
      <c r="Z46" s="2099"/>
      <c r="AA46" s="2099"/>
      <c r="AB46" s="2100"/>
      <c r="AC46" s="2669">
        <f t="shared" si="5"/>
        <v>9</v>
      </c>
      <c r="AD46" s="339"/>
    </row>
    <row r="47" spans="1:30" s="340" customFormat="1" ht="15" customHeight="1" thickBot="1" x14ac:dyDescent="0.5">
      <c r="A47" s="4397"/>
      <c r="B47" s="4353"/>
      <c r="C47" s="4353"/>
      <c r="D47" s="4398"/>
      <c r="E47" s="1285" t="s">
        <v>115</v>
      </c>
      <c r="F47" s="76" t="s">
        <v>6</v>
      </c>
      <c r="G47" s="76" t="s">
        <v>110</v>
      </c>
      <c r="H47" s="76" t="s">
        <v>70</v>
      </c>
      <c r="I47" s="76" t="s">
        <v>65</v>
      </c>
      <c r="J47" s="157">
        <v>3</v>
      </c>
      <c r="K47" s="1238"/>
      <c r="L47" s="1239"/>
      <c r="M47" s="1239"/>
      <c r="N47" s="1239"/>
      <c r="O47" s="1239"/>
      <c r="P47" s="1240"/>
      <c r="Q47" s="1240"/>
      <c r="R47" s="1240"/>
      <c r="S47" s="1240">
        <v>6</v>
      </c>
      <c r="T47" s="1240"/>
      <c r="U47" s="1239"/>
      <c r="V47" s="1240"/>
      <c r="W47" s="1240"/>
      <c r="X47" s="1239"/>
      <c r="Y47" s="1240"/>
      <c r="Z47" s="1240"/>
      <c r="AA47" s="1240"/>
      <c r="AB47" s="2670"/>
      <c r="AC47" s="2669">
        <f t="shared" si="5"/>
        <v>6</v>
      </c>
      <c r="AD47" s="339"/>
    </row>
    <row r="48" spans="1:30" s="361" customFormat="1" ht="18" customHeight="1" thickBot="1" x14ac:dyDescent="0.5">
      <c r="A48" s="4397"/>
      <c r="B48" s="4353"/>
      <c r="C48" s="4353"/>
      <c r="D48" s="4398"/>
      <c r="E48" s="3743" t="s">
        <v>34</v>
      </c>
      <c r="F48" s="800"/>
      <c r="G48" s="807"/>
      <c r="H48" s="801"/>
      <c r="I48" s="3744"/>
      <c r="J48" s="3745"/>
      <c r="K48" s="2671">
        <f t="shared" ref="K48:AB48" si="7">SUM(K46:K47)</f>
        <v>0</v>
      </c>
      <c r="L48" s="2671">
        <f t="shared" si="7"/>
        <v>0</v>
      </c>
      <c r="M48" s="2671">
        <f t="shared" si="7"/>
        <v>0</v>
      </c>
      <c r="N48" s="2671">
        <f t="shared" si="7"/>
        <v>0</v>
      </c>
      <c r="O48" s="2671">
        <f t="shared" si="7"/>
        <v>0</v>
      </c>
      <c r="P48" s="2671">
        <f t="shared" si="7"/>
        <v>0</v>
      </c>
      <c r="Q48" s="2671">
        <f t="shared" si="7"/>
        <v>9</v>
      </c>
      <c r="R48" s="2671">
        <f t="shared" si="7"/>
        <v>0</v>
      </c>
      <c r="S48" s="2671">
        <f t="shared" si="7"/>
        <v>6</v>
      </c>
      <c r="T48" s="2671">
        <f t="shared" si="7"/>
        <v>0</v>
      </c>
      <c r="U48" s="2671">
        <f t="shared" si="7"/>
        <v>0</v>
      </c>
      <c r="V48" s="2671">
        <f t="shared" si="7"/>
        <v>0</v>
      </c>
      <c r="W48" s="2671">
        <f t="shared" si="7"/>
        <v>0</v>
      </c>
      <c r="X48" s="2671">
        <f t="shared" si="7"/>
        <v>0</v>
      </c>
      <c r="Y48" s="2671">
        <f t="shared" si="7"/>
        <v>0</v>
      </c>
      <c r="Z48" s="2671">
        <f t="shared" si="7"/>
        <v>0</v>
      </c>
      <c r="AA48" s="2671">
        <f t="shared" si="7"/>
        <v>0</v>
      </c>
      <c r="AB48" s="2671">
        <f t="shared" si="7"/>
        <v>0</v>
      </c>
      <c r="AC48" s="3082">
        <f t="shared" si="5"/>
        <v>15</v>
      </c>
      <c r="AD48" s="360"/>
    </row>
    <row r="49" spans="1:30" s="361" customFormat="1" ht="35.450000000000003" customHeight="1" thickBot="1" x14ac:dyDescent="0.4">
      <c r="A49" s="4397"/>
      <c r="B49" s="4353"/>
      <c r="C49" s="4353"/>
      <c r="D49" s="4398"/>
      <c r="E49" s="3749" t="s">
        <v>424</v>
      </c>
      <c r="F49" s="3750" t="s">
        <v>112</v>
      </c>
      <c r="G49" s="3751" t="s">
        <v>110</v>
      </c>
      <c r="H49" s="3752" t="s">
        <v>123</v>
      </c>
      <c r="I49" s="3753">
        <v>1</v>
      </c>
      <c r="J49" s="3754">
        <v>2</v>
      </c>
      <c r="K49" s="3494">
        <v>20</v>
      </c>
      <c r="L49" s="3494">
        <v>18</v>
      </c>
      <c r="M49" s="3494"/>
      <c r="N49" s="3494"/>
      <c r="O49" s="3494"/>
      <c r="P49" s="3494"/>
      <c r="Q49" s="3494"/>
      <c r="R49" s="3494"/>
      <c r="S49" s="3494"/>
      <c r="T49" s="3494"/>
      <c r="U49" s="3494">
        <v>1</v>
      </c>
      <c r="V49" s="3494"/>
      <c r="W49" s="3494"/>
      <c r="X49" s="3494"/>
      <c r="Y49" s="3755"/>
      <c r="Z49" s="3755"/>
      <c r="AA49" s="3755"/>
      <c r="AB49" s="3755"/>
      <c r="AC49" s="1505">
        <f t="shared" si="5"/>
        <v>39</v>
      </c>
      <c r="AD49" s="360"/>
    </row>
    <row r="50" spans="1:30" s="361" customFormat="1" ht="18" hidden="1" customHeight="1" thickBot="1" x14ac:dyDescent="0.5">
      <c r="A50" s="4397"/>
      <c r="B50" s="4353"/>
      <c r="C50" s="4353"/>
      <c r="D50" s="4398"/>
      <c r="E50" s="3746"/>
      <c r="F50" s="1224"/>
      <c r="G50" s="1224"/>
      <c r="H50" s="1224"/>
      <c r="I50" s="1224"/>
      <c r="J50" s="1241"/>
      <c r="K50" s="3747"/>
      <c r="L50" s="3747"/>
      <c r="M50" s="2643"/>
      <c r="N50" s="2643"/>
      <c r="O50" s="2643"/>
      <c r="P50" s="2643"/>
      <c r="Q50" s="2643"/>
      <c r="R50" s="2643"/>
      <c r="S50" s="2643"/>
      <c r="T50" s="2643"/>
      <c r="U50" s="2643"/>
      <c r="V50" s="2643"/>
      <c r="W50" s="2643"/>
      <c r="X50" s="2643"/>
      <c r="Y50" s="3057"/>
      <c r="Z50" s="3057"/>
      <c r="AA50" s="3057"/>
      <c r="AB50" s="3057"/>
      <c r="AC50" s="3748">
        <f t="shared" si="5"/>
        <v>0</v>
      </c>
      <c r="AD50" s="360"/>
    </row>
    <row r="51" spans="1:30" s="361" customFormat="1" ht="18" customHeight="1" thickBot="1" x14ac:dyDescent="0.5">
      <c r="A51" s="4397"/>
      <c r="B51" s="4353"/>
      <c r="C51" s="4353"/>
      <c r="D51" s="4398"/>
      <c r="E51" s="809" t="s">
        <v>107</v>
      </c>
      <c r="F51" s="1036"/>
      <c r="G51" s="1037"/>
      <c r="H51" s="1038"/>
      <c r="I51" s="1039"/>
      <c r="J51" s="1040"/>
      <c r="K51" s="1174">
        <f>K49+K50</f>
        <v>20</v>
      </c>
      <c r="L51" s="1174">
        <f t="shared" ref="L51:AB51" si="8">L49+L50</f>
        <v>18</v>
      </c>
      <c r="M51" s="1174">
        <f t="shared" si="8"/>
        <v>0</v>
      </c>
      <c r="N51" s="1174">
        <f t="shared" si="8"/>
        <v>0</v>
      </c>
      <c r="O51" s="1174">
        <f t="shared" si="8"/>
        <v>0</v>
      </c>
      <c r="P51" s="1174">
        <f t="shared" si="8"/>
        <v>0</v>
      </c>
      <c r="Q51" s="1174">
        <f t="shared" si="8"/>
        <v>0</v>
      </c>
      <c r="R51" s="1174">
        <f t="shared" si="8"/>
        <v>0</v>
      </c>
      <c r="S51" s="1174">
        <f t="shared" si="8"/>
        <v>0</v>
      </c>
      <c r="T51" s="1174">
        <f t="shared" si="8"/>
        <v>0</v>
      </c>
      <c r="U51" s="1174">
        <f t="shared" si="8"/>
        <v>1</v>
      </c>
      <c r="V51" s="1174">
        <f t="shared" si="8"/>
        <v>0</v>
      </c>
      <c r="W51" s="1174">
        <f t="shared" si="8"/>
        <v>0</v>
      </c>
      <c r="X51" s="1174">
        <f t="shared" si="8"/>
        <v>0</v>
      </c>
      <c r="Y51" s="1174">
        <f t="shared" si="8"/>
        <v>0</v>
      </c>
      <c r="Z51" s="1174">
        <f t="shared" si="8"/>
        <v>0</v>
      </c>
      <c r="AA51" s="1174">
        <f t="shared" si="8"/>
        <v>0</v>
      </c>
      <c r="AB51" s="1174">
        <f t="shared" si="8"/>
        <v>0</v>
      </c>
      <c r="AC51" s="2763">
        <f t="shared" si="5"/>
        <v>39</v>
      </c>
      <c r="AD51" s="360"/>
    </row>
    <row r="52" spans="1:30" s="359" customFormat="1" ht="20.25" customHeight="1" thickBot="1" x14ac:dyDescent="0.5">
      <c r="A52" s="4397"/>
      <c r="B52" s="4353"/>
      <c r="C52" s="4353"/>
      <c r="D52" s="4399"/>
      <c r="E52" s="535" t="s">
        <v>39</v>
      </c>
      <c r="F52" s="1041"/>
      <c r="G52" s="1042"/>
      <c r="H52" s="1043"/>
      <c r="I52" s="1044"/>
      <c r="J52" s="1045"/>
      <c r="K52" s="3055">
        <f t="shared" ref="K52:AB52" si="9">K45+K48+K51</f>
        <v>70</v>
      </c>
      <c r="L52" s="3055">
        <f t="shared" si="9"/>
        <v>62</v>
      </c>
      <c r="M52" s="3055">
        <f t="shared" si="9"/>
        <v>0</v>
      </c>
      <c r="N52" s="3055">
        <f t="shared" si="9"/>
        <v>7</v>
      </c>
      <c r="O52" s="3055">
        <f t="shared" si="9"/>
        <v>2</v>
      </c>
      <c r="P52" s="3055">
        <f t="shared" si="9"/>
        <v>0</v>
      </c>
      <c r="Q52" s="3055">
        <f t="shared" si="9"/>
        <v>15</v>
      </c>
      <c r="R52" s="3055">
        <f t="shared" si="9"/>
        <v>0</v>
      </c>
      <c r="S52" s="3055">
        <f t="shared" si="9"/>
        <v>10</v>
      </c>
      <c r="T52" s="3055">
        <f t="shared" si="9"/>
        <v>0</v>
      </c>
      <c r="U52" s="3055">
        <f t="shared" si="9"/>
        <v>5</v>
      </c>
      <c r="V52" s="3055">
        <f t="shared" si="9"/>
        <v>0</v>
      </c>
      <c r="W52" s="3055">
        <f t="shared" si="9"/>
        <v>45</v>
      </c>
      <c r="X52" s="3055">
        <f t="shared" si="9"/>
        <v>0</v>
      </c>
      <c r="Y52" s="3055">
        <f t="shared" si="9"/>
        <v>0</v>
      </c>
      <c r="Z52" s="3055">
        <f t="shared" si="9"/>
        <v>0</v>
      </c>
      <c r="AA52" s="3055">
        <f t="shared" si="9"/>
        <v>0</v>
      </c>
      <c r="AB52" s="3056">
        <f t="shared" si="9"/>
        <v>0</v>
      </c>
      <c r="AC52" s="3083">
        <f t="shared" si="5"/>
        <v>216</v>
      </c>
    </row>
    <row r="53" spans="1:30" s="359" customFormat="1" ht="21.6" customHeight="1" thickBot="1" x14ac:dyDescent="0.45">
      <c r="A53" s="4397"/>
      <c r="B53" s="4353"/>
      <c r="C53" s="4353"/>
      <c r="D53" s="4398"/>
      <c r="E53" s="544" t="s">
        <v>40</v>
      </c>
      <c r="F53" s="545"/>
      <c r="G53" s="546"/>
      <c r="H53" s="547"/>
      <c r="I53" s="547"/>
      <c r="J53" s="548"/>
      <c r="K53" s="549">
        <f t="shared" ref="K53:AB53" si="10">K32+K52</f>
        <v>194</v>
      </c>
      <c r="L53" s="549">
        <f t="shared" si="10"/>
        <v>124</v>
      </c>
      <c r="M53" s="549">
        <f t="shared" si="10"/>
        <v>0</v>
      </c>
      <c r="N53" s="549">
        <f t="shared" si="10"/>
        <v>48</v>
      </c>
      <c r="O53" s="549">
        <f t="shared" si="10"/>
        <v>6</v>
      </c>
      <c r="P53" s="549">
        <f t="shared" si="10"/>
        <v>0</v>
      </c>
      <c r="Q53" s="549">
        <f t="shared" si="10"/>
        <v>67</v>
      </c>
      <c r="R53" s="549">
        <f t="shared" si="10"/>
        <v>0</v>
      </c>
      <c r="S53" s="549">
        <f t="shared" si="10"/>
        <v>25</v>
      </c>
      <c r="T53" s="549">
        <f t="shared" si="10"/>
        <v>0</v>
      </c>
      <c r="U53" s="549">
        <f t="shared" si="10"/>
        <v>21</v>
      </c>
      <c r="V53" s="549">
        <f t="shared" si="10"/>
        <v>0</v>
      </c>
      <c r="W53" s="549">
        <f t="shared" si="10"/>
        <v>45</v>
      </c>
      <c r="X53" s="549">
        <f t="shared" si="10"/>
        <v>0</v>
      </c>
      <c r="Y53" s="549">
        <f t="shared" si="10"/>
        <v>0</v>
      </c>
      <c r="Z53" s="549">
        <f t="shared" si="10"/>
        <v>0</v>
      </c>
      <c r="AA53" s="549">
        <f t="shared" si="10"/>
        <v>0</v>
      </c>
      <c r="AB53" s="549">
        <f t="shared" si="10"/>
        <v>0</v>
      </c>
      <c r="AC53" s="1829">
        <f t="shared" si="5"/>
        <v>530</v>
      </c>
    </row>
    <row r="54" spans="1:30" s="361" customFormat="1" ht="32.25" hidden="1" customHeight="1" x14ac:dyDescent="0.45">
      <c r="A54" s="4397"/>
      <c r="B54" s="4353"/>
      <c r="C54" s="4353"/>
      <c r="D54" s="4399"/>
      <c r="E54" s="543"/>
      <c r="F54" s="529"/>
      <c r="G54" s="530"/>
      <c r="H54" s="529"/>
      <c r="I54" s="531"/>
      <c r="J54" s="531"/>
      <c r="K54" s="532"/>
      <c r="L54" s="532"/>
      <c r="M54" s="532"/>
      <c r="N54" s="532"/>
      <c r="O54" s="532"/>
      <c r="P54" s="532"/>
      <c r="Q54" s="532"/>
      <c r="R54" s="532"/>
      <c r="S54" s="532"/>
      <c r="T54" s="532"/>
      <c r="U54" s="532"/>
      <c r="V54" s="533"/>
      <c r="W54" s="533"/>
      <c r="X54" s="534"/>
      <c r="Y54" s="533"/>
      <c r="Z54" s="533"/>
      <c r="AA54" s="533"/>
      <c r="AB54" s="533"/>
      <c r="AC54" s="533"/>
      <c r="AD54" s="360"/>
    </row>
    <row r="55" spans="1:30" s="340" customFormat="1" ht="0.75" hidden="1" customHeight="1" thickBot="1" x14ac:dyDescent="0.5">
      <c r="A55" s="4397"/>
      <c r="B55" s="4353"/>
      <c r="C55" s="4353"/>
      <c r="D55" s="4399"/>
      <c r="E55" s="520"/>
      <c r="F55" s="398"/>
      <c r="G55" s="403"/>
      <c r="H55" s="442"/>
      <c r="I55" s="398"/>
      <c r="J55" s="398"/>
      <c r="K55" s="400"/>
      <c r="L55" s="400"/>
      <c r="M55" s="400"/>
      <c r="N55" s="400"/>
      <c r="O55" s="400"/>
      <c r="P55" s="400"/>
      <c r="Q55" s="400"/>
      <c r="R55" s="400"/>
      <c r="S55" s="400"/>
      <c r="T55" s="400"/>
      <c r="U55" s="400"/>
      <c r="V55" s="400"/>
      <c r="W55" s="400"/>
      <c r="X55" s="401"/>
      <c r="Y55" s="521"/>
      <c r="Z55" s="521"/>
      <c r="AA55" s="521"/>
      <c r="AB55" s="521"/>
      <c r="AC55" s="402"/>
      <c r="AD55" s="339"/>
    </row>
    <row r="56" spans="1:30" s="340" customFormat="1" ht="0.75" hidden="1" customHeight="1" thickBot="1" x14ac:dyDescent="0.5">
      <c r="A56" s="4397"/>
      <c r="B56" s="4353"/>
      <c r="C56" s="4353"/>
      <c r="D56" s="4399"/>
      <c r="E56" s="522"/>
      <c r="F56" s="523"/>
      <c r="G56" s="523"/>
      <c r="H56" s="523"/>
      <c r="I56" s="523"/>
      <c r="J56" s="523"/>
      <c r="K56" s="521"/>
      <c r="L56" s="521"/>
      <c r="M56" s="521"/>
      <c r="N56" s="521"/>
      <c r="O56" s="521"/>
      <c r="P56" s="521"/>
      <c r="Q56" s="521"/>
      <c r="R56" s="521"/>
      <c r="S56" s="521"/>
      <c r="T56" s="521"/>
      <c r="U56" s="521"/>
      <c r="V56" s="521"/>
      <c r="W56" s="521"/>
      <c r="X56" s="521"/>
      <c r="Y56" s="521"/>
      <c r="Z56" s="521"/>
      <c r="AA56" s="521"/>
      <c r="AB56" s="521"/>
      <c r="AC56" s="521"/>
      <c r="AD56" s="339"/>
    </row>
    <row r="57" spans="1:30" s="340" customFormat="1" ht="0.75" hidden="1" customHeight="1" thickBot="1" x14ac:dyDescent="0.5">
      <c r="A57" s="4397"/>
      <c r="B57" s="4353"/>
      <c r="C57" s="4353"/>
      <c r="D57" s="4399"/>
      <c r="E57" s="524"/>
      <c r="F57" s="523"/>
      <c r="G57" s="523"/>
      <c r="H57" s="523"/>
      <c r="I57" s="523"/>
      <c r="J57" s="525"/>
      <c r="K57" s="521">
        <v>0</v>
      </c>
      <c r="L57" s="521">
        <v>0</v>
      </c>
      <c r="M57" s="521" t="e">
        <f>M48+#REF!+M56</f>
        <v>#REF!</v>
      </c>
      <c r="N57" s="521" t="e">
        <f>N48+#REF!+N56</f>
        <v>#REF!</v>
      </c>
      <c r="O57" s="521" t="e">
        <f>O48+#REF!+O56</f>
        <v>#REF!</v>
      </c>
      <c r="P57" s="521">
        <v>0</v>
      </c>
      <c r="Q57" s="521" t="e">
        <f>Q48+#REF!+Q56</f>
        <v>#REF!</v>
      </c>
      <c r="R57" s="521" t="e">
        <f>R48+#REF!+R56</f>
        <v>#REF!</v>
      </c>
      <c r="S57" s="521" t="e">
        <f>S48+#REF!+S56</f>
        <v>#REF!</v>
      </c>
      <c r="T57" s="521" t="e">
        <f>T48+#REF!+T56</f>
        <v>#REF!</v>
      </c>
      <c r="U57" s="521" t="e">
        <f>U48+#REF!+U56</f>
        <v>#REF!</v>
      </c>
      <c r="V57" s="521" t="e">
        <f>V48+#REF!+V56</f>
        <v>#REF!</v>
      </c>
      <c r="W57" s="521" t="e">
        <f>W48+#REF!+W56</f>
        <v>#REF!</v>
      </c>
      <c r="X57" s="521" t="e">
        <f>X48+#REF!+X56</f>
        <v>#REF!</v>
      </c>
      <c r="Y57" s="521" t="e">
        <f>Y48+#REF!+Y56</f>
        <v>#REF!</v>
      </c>
      <c r="Z57" s="521" t="e">
        <f>Z48+#REF!+Z56</f>
        <v>#REF!</v>
      </c>
      <c r="AA57" s="521" t="e">
        <f>AA48+#REF!+AA56</f>
        <v>#REF!</v>
      </c>
      <c r="AB57" s="521" t="e">
        <f>AB48+#REF!+AB56</f>
        <v>#REF!</v>
      </c>
      <c r="AC57" s="521">
        <v>0</v>
      </c>
      <c r="AD57" s="339"/>
    </row>
    <row r="58" spans="1:30" s="340" customFormat="1" ht="5.25" hidden="1" customHeight="1" thickBot="1" x14ac:dyDescent="0.5">
      <c r="A58" s="4397"/>
      <c r="B58" s="4353"/>
      <c r="C58" s="4353"/>
      <c r="D58" s="4399"/>
      <c r="E58" s="526"/>
      <c r="F58" s="527"/>
      <c r="G58" s="527"/>
      <c r="H58" s="527"/>
      <c r="I58" s="442"/>
      <c r="J58" s="442"/>
      <c r="K58" s="521" t="e">
        <f>#REF!+K57</f>
        <v>#REF!</v>
      </c>
      <c r="L58" s="521" t="e">
        <f>#REF!+L57</f>
        <v>#REF!</v>
      </c>
      <c r="M58" s="521" t="e">
        <f>#REF!+M57</f>
        <v>#REF!</v>
      </c>
      <c r="N58" s="521" t="e">
        <f>#REF!+N57</f>
        <v>#REF!</v>
      </c>
      <c r="O58" s="521" t="e">
        <f>#REF!+O57</f>
        <v>#REF!</v>
      </c>
      <c r="P58" s="521">
        <v>0</v>
      </c>
      <c r="Q58" s="521" t="e">
        <f>#REF!+Q57</f>
        <v>#REF!</v>
      </c>
      <c r="R58" s="521" t="e">
        <f>#REF!+R57</f>
        <v>#REF!</v>
      </c>
      <c r="S58" s="521" t="e">
        <f>#REF!+S57</f>
        <v>#REF!</v>
      </c>
      <c r="T58" s="521" t="e">
        <f>#REF!+T57</f>
        <v>#REF!</v>
      </c>
      <c r="U58" s="521" t="e">
        <f>#REF!+U57</f>
        <v>#REF!</v>
      </c>
      <c r="V58" s="521" t="e">
        <f>#REF!+V57</f>
        <v>#REF!</v>
      </c>
      <c r="W58" s="521" t="e">
        <f>#REF!+W57</f>
        <v>#REF!</v>
      </c>
      <c r="X58" s="521" t="e">
        <f>#REF!+X57</f>
        <v>#REF!</v>
      </c>
      <c r="Y58" s="521" t="e">
        <f>#REF!+Y57</f>
        <v>#REF!</v>
      </c>
      <c r="Z58" s="521" t="e">
        <f>#REF!+Z57</f>
        <v>#REF!</v>
      </c>
      <c r="AA58" s="521" t="e">
        <f>#REF!+AA57</f>
        <v>#REF!</v>
      </c>
      <c r="AB58" s="521" t="e">
        <f>#REF!+AB57</f>
        <v>#REF!</v>
      </c>
      <c r="AC58" s="521">
        <v>0</v>
      </c>
      <c r="AD58" s="339"/>
    </row>
    <row r="59" spans="1:30" s="346" customFormat="1" ht="13.9" x14ac:dyDescent="0.4">
      <c r="A59" s="3993" t="s">
        <v>443</v>
      </c>
      <c r="B59" s="3993"/>
      <c r="C59" s="3993"/>
      <c r="D59" s="3993"/>
      <c r="E59" s="3993"/>
      <c r="F59" s="3993"/>
      <c r="G59" s="3993"/>
      <c r="H59" s="3993"/>
      <c r="I59" s="3993"/>
      <c r="J59" s="3993"/>
      <c r="K59" s="3993"/>
      <c r="L59" s="3993"/>
      <c r="M59" s="3993"/>
      <c r="N59" s="3993"/>
      <c r="O59" s="3993"/>
      <c r="P59" s="3993"/>
      <c r="Q59" s="3993"/>
      <c r="R59" s="3993"/>
      <c r="S59" s="3993"/>
      <c r="T59" s="3993"/>
      <c r="U59" s="3993"/>
      <c r="V59" s="3993"/>
      <c r="W59" s="3993"/>
      <c r="X59" s="3993"/>
      <c r="Y59" s="3993"/>
      <c r="Z59" s="3993"/>
      <c r="AA59" s="3993"/>
      <c r="AB59" s="3993"/>
      <c r="AC59" s="3993"/>
      <c r="AD59" s="345"/>
    </row>
    <row r="60" spans="1:30" s="346" customFormat="1" ht="13.9" x14ac:dyDescent="0.4">
      <c r="A60" s="27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7" t="s">
        <v>201</v>
      </c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27"/>
      <c r="AD60" s="345"/>
    </row>
    <row r="61" spans="1:30" s="346" customFormat="1" ht="13.9" x14ac:dyDescent="0.4">
      <c r="A61" s="27"/>
      <c r="B61" s="29"/>
      <c r="C61" s="29"/>
      <c r="D61" s="294"/>
      <c r="E61" s="29"/>
      <c r="F61" s="29"/>
      <c r="G61" s="29"/>
      <c r="H61" s="29"/>
      <c r="I61" s="29"/>
      <c r="J61" s="29"/>
      <c r="K61" s="29"/>
      <c r="L61" s="31"/>
      <c r="M61" s="31"/>
      <c r="N61" s="31"/>
      <c r="O61" s="31"/>
      <c r="P61" s="31"/>
      <c r="Q61" s="79"/>
      <c r="R61" s="79"/>
      <c r="S61" s="79"/>
      <c r="T61" s="31"/>
      <c r="U61" s="31"/>
      <c r="V61" s="31"/>
      <c r="W61" s="27"/>
      <c r="AD61" s="345"/>
    </row>
    <row r="62" spans="1:30" s="346" customFormat="1" ht="14.45" customHeight="1" x14ac:dyDescent="0.4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160" t="s">
        <v>188</v>
      </c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80"/>
      <c r="AD62" s="345"/>
    </row>
    <row r="63" spans="1:30" s="346" customFormat="1" ht="13.9" hidden="1" x14ac:dyDescent="0.4">
      <c r="A63" s="347"/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47"/>
      <c r="P63" s="347"/>
      <c r="Q63" s="347"/>
      <c r="R63" s="349"/>
      <c r="S63" s="349"/>
      <c r="T63" s="349"/>
      <c r="U63" s="349"/>
      <c r="V63" s="349"/>
      <c r="W63" s="349"/>
      <c r="X63" s="349"/>
      <c r="Y63" s="349"/>
      <c r="Z63" s="349"/>
      <c r="AA63" s="349"/>
      <c r="AB63" s="349"/>
      <c r="AC63" s="347"/>
      <c r="AD63" s="345"/>
    </row>
    <row r="64" spans="1:30" s="346" customFormat="1" ht="13.9" hidden="1" x14ac:dyDescent="0.4">
      <c r="A64" s="347"/>
      <c r="B64" s="347"/>
      <c r="C64" s="347"/>
      <c r="D64" s="347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47"/>
      <c r="P64" s="347"/>
      <c r="Q64" s="347"/>
      <c r="R64" s="4263"/>
      <c r="S64" s="4263"/>
      <c r="T64" s="4263"/>
      <c r="U64" s="4263"/>
      <c r="V64" s="4263"/>
      <c r="W64" s="4263"/>
      <c r="X64" s="4263"/>
      <c r="Y64" s="4263"/>
      <c r="Z64" s="4263"/>
      <c r="AA64" s="4263"/>
      <c r="AB64" s="4263"/>
      <c r="AD64" s="345"/>
    </row>
    <row r="65" spans="1:30" s="346" customFormat="1" ht="13.9" hidden="1" x14ac:dyDescent="0.4">
      <c r="A65" s="347"/>
      <c r="B65" s="347"/>
      <c r="C65" s="347"/>
      <c r="D65" s="347"/>
      <c r="E65" s="347"/>
      <c r="F65" s="347"/>
      <c r="G65" s="347"/>
      <c r="H65" s="347"/>
      <c r="I65" s="347"/>
      <c r="J65" s="347"/>
      <c r="K65" s="347"/>
      <c r="L65" s="347"/>
      <c r="M65" s="347"/>
      <c r="N65" s="347"/>
      <c r="O65" s="347"/>
      <c r="P65" s="347"/>
      <c r="Q65" s="347"/>
      <c r="R65" s="350"/>
      <c r="S65" s="350"/>
      <c r="T65" s="350"/>
      <c r="U65" s="350"/>
      <c r="V65" s="4346"/>
      <c r="W65" s="4346"/>
      <c r="X65" s="4346"/>
      <c r="Y65" s="4346"/>
      <c r="Z65" s="350"/>
      <c r="AA65" s="350"/>
      <c r="AB65" s="350"/>
      <c r="AD65" s="345"/>
    </row>
    <row r="66" spans="1:30" s="346" customFormat="1" ht="13.9" x14ac:dyDescent="0.4">
      <c r="A66" s="347"/>
      <c r="B66" s="347"/>
      <c r="C66" s="347"/>
      <c r="D66" s="347"/>
      <c r="E66" s="347"/>
      <c r="F66" s="347"/>
      <c r="G66" s="347"/>
      <c r="H66" s="347"/>
      <c r="I66" s="347"/>
      <c r="J66" s="347"/>
      <c r="K66" s="347"/>
      <c r="L66" s="347"/>
      <c r="M66" s="347"/>
      <c r="N66" s="347"/>
      <c r="O66" s="347"/>
      <c r="P66" s="347"/>
      <c r="Q66" s="347"/>
      <c r="R66" s="350"/>
      <c r="S66" s="350"/>
      <c r="T66" s="350"/>
      <c r="U66" s="350"/>
      <c r="V66" s="350"/>
      <c r="W66" s="350"/>
      <c r="X66" s="350"/>
      <c r="Y66" s="350"/>
      <c r="Z66" s="350"/>
      <c r="AA66" s="350"/>
      <c r="AB66" s="350"/>
      <c r="AD66" s="345"/>
    </row>
  </sheetData>
  <sheetProtection selectLockedCells="1" selectUnlockedCells="1"/>
  <mergeCells count="27"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  <mergeCell ref="A5:AC5"/>
    <mergeCell ref="A6:A32"/>
    <mergeCell ref="B6:B32"/>
    <mergeCell ref="C6:C32"/>
    <mergeCell ref="D6:D32"/>
    <mergeCell ref="R64:AB64"/>
    <mergeCell ref="V65:Y65"/>
    <mergeCell ref="A59:AC59"/>
    <mergeCell ref="D34:D58"/>
    <mergeCell ref="A33:AC33"/>
    <mergeCell ref="A34:A58"/>
    <mergeCell ref="B34:B58"/>
    <mergeCell ref="C34:C58"/>
  </mergeCells>
  <pageMargins left="0.19685039370078741" right="0.19685039370078741" top="0.78740157480314965" bottom="0.39370078740157483" header="0.51181102362204722" footer="0.39370078740157483"/>
  <pageSetup paperSize="9" scale="70" firstPageNumber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D86"/>
  <sheetViews>
    <sheetView view="pageBreakPreview" topLeftCell="A9" zoomScale="80" zoomScaleNormal="70" zoomScaleSheetLayoutView="80" zoomScalePageLayoutView="75" workbookViewId="0">
      <selection activeCell="E61" sqref="E61"/>
    </sheetView>
  </sheetViews>
  <sheetFormatPr defaultColWidth="9.1328125" defaultRowHeight="13.5" x14ac:dyDescent="0.35"/>
  <cols>
    <col min="1" max="1" width="3.86328125" style="334" customWidth="1"/>
    <col min="2" max="2" width="17.1328125" style="334" customWidth="1"/>
    <col min="3" max="3" width="11.265625" style="334" customWidth="1"/>
    <col min="4" max="4" width="3.59765625" style="334" customWidth="1"/>
    <col min="5" max="5" width="46" style="334" customWidth="1"/>
    <col min="6" max="6" width="6.59765625" style="334" customWidth="1"/>
    <col min="7" max="7" width="8.265625" style="334" customWidth="1"/>
    <col min="8" max="8" width="11.1328125" style="334" customWidth="1"/>
    <col min="9" max="9" width="4.265625" style="334" customWidth="1"/>
    <col min="10" max="10" width="5" style="334" customWidth="1"/>
    <col min="11" max="11" width="4.73046875" style="334" customWidth="1"/>
    <col min="12" max="12" width="7" style="334" customWidth="1"/>
    <col min="13" max="13" width="3.59765625" style="334" customWidth="1"/>
    <col min="14" max="14" width="4.59765625" style="334" customWidth="1"/>
    <col min="15" max="15" width="5.1328125" style="334" customWidth="1"/>
    <col min="16" max="16" width="4.1328125" style="334" customWidth="1"/>
    <col min="17" max="17" width="6.59765625" style="334" customWidth="1"/>
    <col min="18" max="18" width="4.73046875" style="334" customWidth="1"/>
    <col min="19" max="19" width="3.59765625" style="334" customWidth="1"/>
    <col min="20" max="20" width="3.86328125" style="334" customWidth="1"/>
    <col min="21" max="21" width="5" style="334" customWidth="1"/>
    <col min="22" max="23" width="3.59765625" style="334" customWidth="1"/>
    <col min="24" max="26" width="5.73046875" style="334" customWidth="1"/>
    <col min="27" max="27" width="4" style="334" customWidth="1"/>
    <col min="28" max="28" width="5.59765625" style="334" customWidth="1"/>
    <col min="29" max="29" width="4.59765625" style="334" customWidth="1"/>
    <col min="30" max="30" width="6.1328125" style="334" customWidth="1"/>
    <col min="31" max="16384" width="9.1328125" style="334"/>
  </cols>
  <sheetData>
    <row r="1" spans="1:30" s="332" customFormat="1" ht="17.25" customHeight="1" x14ac:dyDescent="0.35">
      <c r="A1" s="4363" t="s">
        <v>89</v>
      </c>
      <c r="B1" s="4363"/>
      <c r="C1" s="4363"/>
      <c r="D1" s="4363"/>
      <c r="E1" s="4363"/>
      <c r="F1" s="4363"/>
      <c r="G1" s="4363"/>
      <c r="H1" s="4363"/>
      <c r="I1" s="4363"/>
      <c r="J1" s="4363"/>
      <c r="K1" s="4363"/>
      <c r="L1" s="4363"/>
      <c r="M1" s="4363"/>
      <c r="N1" s="4363"/>
      <c r="O1" s="4363"/>
      <c r="P1" s="4363"/>
      <c r="Q1" s="4363"/>
      <c r="R1" s="4363"/>
      <c r="S1" s="4363"/>
      <c r="T1" s="4363"/>
      <c r="U1" s="4363"/>
      <c r="V1" s="4363"/>
      <c r="W1" s="4363"/>
      <c r="X1" s="4363"/>
      <c r="Y1" s="4363"/>
      <c r="Z1" s="4363"/>
      <c r="AA1" s="4363"/>
      <c r="AB1" s="4363"/>
      <c r="AC1" s="4363"/>
    </row>
    <row r="2" spans="1:30" s="332" customFormat="1" ht="17.25" customHeight="1" thickBot="1" x14ac:dyDescent="0.4">
      <c r="A2" s="4375" t="s">
        <v>380</v>
      </c>
      <c r="B2" s="4375"/>
      <c r="C2" s="4375"/>
      <c r="D2" s="4375"/>
      <c r="E2" s="4375"/>
      <c r="F2" s="4375"/>
      <c r="G2" s="4375"/>
      <c r="H2" s="4375"/>
      <c r="I2" s="4375"/>
      <c r="J2" s="4375"/>
      <c r="K2" s="4375"/>
      <c r="L2" s="4375"/>
      <c r="M2" s="4375"/>
      <c r="N2" s="4375"/>
      <c r="O2" s="4375"/>
      <c r="P2" s="4375"/>
      <c r="Q2" s="4375"/>
      <c r="R2" s="4375"/>
      <c r="S2" s="4375"/>
      <c r="T2" s="4375"/>
      <c r="U2" s="4375"/>
      <c r="V2" s="4375"/>
      <c r="W2" s="4375"/>
      <c r="X2" s="4375"/>
      <c r="Y2" s="4375"/>
      <c r="Z2" s="4375"/>
      <c r="AA2" s="4375"/>
      <c r="AB2" s="4375"/>
      <c r="AC2" s="4375"/>
    </row>
    <row r="3" spans="1:30" ht="14.25" customHeight="1" thickBot="1" x14ac:dyDescent="0.5">
      <c r="A3" s="4365" t="s">
        <v>8</v>
      </c>
      <c r="B3" s="4366" t="s">
        <v>9</v>
      </c>
      <c r="C3" s="4366" t="s">
        <v>10</v>
      </c>
      <c r="D3" s="4367" t="s">
        <v>11</v>
      </c>
      <c r="E3" s="4368" t="s">
        <v>7</v>
      </c>
      <c r="F3" s="4369" t="s">
        <v>0</v>
      </c>
      <c r="G3" s="4370" t="s">
        <v>3</v>
      </c>
      <c r="H3" s="4370" t="s">
        <v>12</v>
      </c>
      <c r="I3" s="4369" t="s">
        <v>1</v>
      </c>
      <c r="J3" s="4371" t="s">
        <v>13</v>
      </c>
      <c r="K3" s="4372" t="s">
        <v>14</v>
      </c>
      <c r="L3" s="4372"/>
      <c r="M3" s="4372"/>
      <c r="N3" s="4372"/>
      <c r="O3" s="4372"/>
      <c r="P3" s="4372"/>
      <c r="Q3" s="4372"/>
      <c r="R3" s="4372"/>
      <c r="S3" s="4372"/>
      <c r="T3" s="4372"/>
      <c r="U3" s="4372"/>
      <c r="V3" s="4372"/>
      <c r="W3" s="4372"/>
      <c r="X3" s="4372"/>
      <c r="Y3" s="4372"/>
      <c r="Z3" s="4372"/>
      <c r="AA3" s="4372"/>
      <c r="AB3" s="4372"/>
      <c r="AC3" s="4373" t="s">
        <v>15</v>
      </c>
      <c r="AD3" s="333"/>
    </row>
    <row r="4" spans="1:30" s="338" customFormat="1" ht="98.25" customHeight="1" thickBot="1" x14ac:dyDescent="0.4">
      <c r="A4" s="4376"/>
      <c r="B4" s="4377"/>
      <c r="C4" s="4377"/>
      <c r="D4" s="4378"/>
      <c r="E4" s="4379"/>
      <c r="F4" s="4380"/>
      <c r="G4" s="4381"/>
      <c r="H4" s="4381"/>
      <c r="I4" s="4380"/>
      <c r="J4" s="4382"/>
      <c r="K4" s="335" t="s">
        <v>16</v>
      </c>
      <c r="L4" s="336" t="s">
        <v>17</v>
      </c>
      <c r="M4" s="336" t="s">
        <v>18</v>
      </c>
      <c r="N4" s="336" t="s">
        <v>19</v>
      </c>
      <c r="O4" s="336" t="s">
        <v>20</v>
      </c>
      <c r="P4" s="336" t="s">
        <v>21</v>
      </c>
      <c r="Q4" s="336" t="s">
        <v>137</v>
      </c>
      <c r="R4" s="336" t="s">
        <v>109</v>
      </c>
      <c r="S4" s="336" t="s">
        <v>23</v>
      </c>
      <c r="T4" s="336" t="s">
        <v>24</v>
      </c>
      <c r="U4" s="336" t="s">
        <v>25</v>
      </c>
      <c r="V4" s="336" t="s">
        <v>26</v>
      </c>
      <c r="W4" s="336" t="s">
        <v>27</v>
      </c>
      <c r="X4" s="336" t="s">
        <v>28</v>
      </c>
      <c r="Y4" s="336" t="s">
        <v>29</v>
      </c>
      <c r="Z4" s="336" t="s">
        <v>30</v>
      </c>
      <c r="AA4" s="336" t="s">
        <v>31</v>
      </c>
      <c r="AB4" s="336" t="s">
        <v>32</v>
      </c>
      <c r="AC4" s="4383"/>
      <c r="AD4" s="337"/>
    </row>
    <row r="5" spans="1:30" s="340" customFormat="1" ht="18" customHeight="1" thickBot="1" x14ac:dyDescent="0.4">
      <c r="A5" s="4392" t="s">
        <v>33</v>
      </c>
      <c r="B5" s="4393"/>
      <c r="C5" s="4393"/>
      <c r="D5" s="4393"/>
      <c r="E5" s="4394"/>
      <c r="F5" s="4394"/>
      <c r="G5" s="4394"/>
      <c r="H5" s="4394"/>
      <c r="I5" s="4394"/>
      <c r="J5" s="4394"/>
      <c r="K5" s="4394"/>
      <c r="L5" s="4394"/>
      <c r="M5" s="4394"/>
      <c r="N5" s="4394"/>
      <c r="O5" s="4394"/>
      <c r="P5" s="4394"/>
      <c r="Q5" s="4394"/>
      <c r="R5" s="4394"/>
      <c r="S5" s="4394"/>
      <c r="T5" s="4394"/>
      <c r="U5" s="4394"/>
      <c r="V5" s="4394"/>
      <c r="W5" s="4394"/>
      <c r="X5" s="4394"/>
      <c r="Y5" s="4394"/>
      <c r="Z5" s="4394"/>
      <c r="AA5" s="4394"/>
      <c r="AB5" s="4394"/>
      <c r="AC5" s="4395"/>
      <c r="AD5" s="339"/>
    </row>
    <row r="6" spans="1:30" s="340" customFormat="1" ht="15.75" hidden="1" customHeight="1" thickBot="1" x14ac:dyDescent="0.45">
      <c r="A6" s="4385">
        <v>20</v>
      </c>
      <c r="B6" s="4514" t="s">
        <v>129</v>
      </c>
      <c r="C6" s="4387" t="s">
        <v>401</v>
      </c>
      <c r="D6" s="4512">
        <v>0.5</v>
      </c>
      <c r="E6" s="3027"/>
      <c r="F6" s="2567"/>
      <c r="G6" s="1792"/>
      <c r="H6" s="2568"/>
      <c r="I6" s="1746"/>
      <c r="J6" s="3028"/>
      <c r="K6" s="3029"/>
      <c r="L6" s="2645"/>
      <c r="M6" s="2645"/>
      <c r="N6" s="2645"/>
      <c r="O6" s="2645"/>
      <c r="P6" s="2645"/>
      <c r="Q6" s="2645"/>
      <c r="R6" s="2645"/>
      <c r="S6" s="2645"/>
      <c r="T6" s="2645"/>
      <c r="U6" s="2645"/>
      <c r="V6" s="3030"/>
      <c r="W6" s="2645"/>
      <c r="X6" s="2646"/>
      <c r="Y6" s="2646"/>
      <c r="Z6" s="2646"/>
      <c r="AA6" s="2646"/>
      <c r="AB6" s="2646"/>
      <c r="AC6" s="1795">
        <f>SUM(K6:AB6)</f>
        <v>0</v>
      </c>
      <c r="AD6" s="339"/>
    </row>
    <row r="7" spans="1:30" s="340" customFormat="1" ht="28.9" customHeight="1" thickBot="1" x14ac:dyDescent="0.45">
      <c r="A7" s="4386"/>
      <c r="B7" s="4515"/>
      <c r="C7" s="4361"/>
      <c r="D7" s="4513"/>
      <c r="E7" s="3031" t="s">
        <v>324</v>
      </c>
      <c r="F7" s="3032" t="s">
        <v>112</v>
      </c>
      <c r="G7" s="3033" t="s">
        <v>127</v>
      </c>
      <c r="H7" s="3034"/>
      <c r="I7" s="3034"/>
      <c r="J7" s="3035">
        <v>18</v>
      </c>
      <c r="K7" s="1729">
        <v>28</v>
      </c>
      <c r="L7" s="1096"/>
      <c r="M7" s="1096"/>
      <c r="N7" s="1096"/>
      <c r="O7" s="1096"/>
      <c r="P7" s="1096"/>
      <c r="Q7" s="1096"/>
      <c r="R7" s="3036"/>
      <c r="S7" s="3036"/>
      <c r="T7" s="3036"/>
      <c r="U7" s="3037">
        <v>1</v>
      </c>
      <c r="V7" s="3037"/>
      <c r="W7" s="3037"/>
      <c r="X7" s="3038"/>
      <c r="Y7" s="3038"/>
      <c r="Z7" s="3038"/>
      <c r="AA7" s="3038"/>
      <c r="AB7" s="3038"/>
      <c r="AC7" s="470">
        <f t="shared" ref="AC7:AC39" si="0">SUM(K7:AB7)</f>
        <v>29</v>
      </c>
      <c r="AD7" s="339"/>
    </row>
    <row r="8" spans="1:30" s="1088" customFormat="1" ht="15.75" hidden="1" customHeight="1" thickBot="1" x14ac:dyDescent="0.45">
      <c r="A8" s="4386"/>
      <c r="B8" s="4515"/>
      <c r="C8" s="4361"/>
      <c r="D8" s="4513"/>
      <c r="E8" s="2410"/>
      <c r="F8" s="1609"/>
      <c r="G8" s="1609"/>
      <c r="H8" s="1609"/>
      <c r="I8" s="1609"/>
      <c r="J8" s="1610"/>
      <c r="K8" s="2411"/>
      <c r="L8" s="1611"/>
      <c r="M8" s="1611"/>
      <c r="N8" s="1611"/>
      <c r="O8" s="1611"/>
      <c r="P8" s="1611"/>
      <c r="Q8" s="1611"/>
      <c r="R8" s="1611"/>
      <c r="S8" s="1611"/>
      <c r="T8" s="2408"/>
      <c r="U8" s="1611"/>
      <c r="V8" s="1087"/>
      <c r="W8" s="1087"/>
      <c r="X8" s="1087"/>
      <c r="Y8" s="1087"/>
      <c r="Z8" s="1087"/>
      <c r="AA8" s="1087"/>
      <c r="AB8" s="1087"/>
      <c r="AC8" s="3039">
        <f t="shared" si="0"/>
        <v>0</v>
      </c>
    </row>
    <row r="9" spans="1:30" s="339" customFormat="1" ht="18" customHeight="1" thickBot="1" x14ac:dyDescent="0.5">
      <c r="A9" s="4386"/>
      <c r="B9" s="4515"/>
      <c r="C9" s="4361"/>
      <c r="D9" s="4513"/>
      <c r="E9" s="3053" t="s">
        <v>76</v>
      </c>
      <c r="F9" s="1609" t="s">
        <v>5</v>
      </c>
      <c r="G9" s="1609" t="s">
        <v>94</v>
      </c>
      <c r="H9" s="1609" t="s">
        <v>232</v>
      </c>
      <c r="I9" s="1609" t="s">
        <v>37</v>
      </c>
      <c r="J9" s="1610" t="s">
        <v>384</v>
      </c>
      <c r="K9" s="2411">
        <v>28</v>
      </c>
      <c r="L9" s="1611"/>
      <c r="M9" s="1611"/>
      <c r="N9" s="1611">
        <v>30</v>
      </c>
      <c r="O9" s="1611">
        <v>2</v>
      </c>
      <c r="P9" s="1611"/>
      <c r="Q9" s="1611"/>
      <c r="R9" s="1611"/>
      <c r="S9" s="1611"/>
      <c r="T9" s="2408"/>
      <c r="U9" s="1611">
        <v>8</v>
      </c>
      <c r="V9" s="1087"/>
      <c r="W9" s="1087"/>
      <c r="X9" s="1087"/>
      <c r="Y9" s="1087"/>
      <c r="Z9" s="1087"/>
      <c r="AA9" s="1087"/>
      <c r="AB9" s="1087"/>
      <c r="AC9" s="470">
        <f t="shared" si="0"/>
        <v>68</v>
      </c>
    </row>
    <row r="10" spans="1:30" s="340" customFormat="1" ht="15.75" hidden="1" customHeight="1" thickBot="1" x14ac:dyDescent="0.45">
      <c r="A10" s="4386"/>
      <c r="B10" s="4515"/>
      <c r="C10" s="4361"/>
      <c r="D10" s="4513"/>
      <c r="E10" s="1659"/>
      <c r="F10" s="1660"/>
      <c r="G10" s="405"/>
      <c r="H10" s="457"/>
      <c r="I10" s="996"/>
      <c r="J10" s="1661"/>
      <c r="K10" s="1696"/>
      <c r="L10" s="1679"/>
      <c r="M10" s="1679"/>
      <c r="N10" s="1679"/>
      <c r="O10" s="1679"/>
      <c r="P10" s="1679"/>
      <c r="Q10" s="313"/>
      <c r="R10" s="1679"/>
      <c r="S10" s="1679"/>
      <c r="T10" s="1679"/>
      <c r="U10" s="1679"/>
      <c r="V10" s="1679"/>
      <c r="W10" s="1679"/>
      <c r="X10" s="1679"/>
      <c r="Y10" s="1679"/>
      <c r="Z10" s="1679"/>
      <c r="AA10" s="1679"/>
      <c r="AB10" s="1679"/>
      <c r="AC10" s="470">
        <f t="shared" si="0"/>
        <v>0</v>
      </c>
      <c r="AD10" s="339"/>
    </row>
    <row r="11" spans="1:30" s="340" customFormat="1" ht="15" hidden="1" customHeight="1" thickBot="1" x14ac:dyDescent="0.45">
      <c r="A11" s="4386"/>
      <c r="B11" s="4515"/>
      <c r="C11" s="4361"/>
      <c r="D11" s="4513"/>
      <c r="E11" s="1659"/>
      <c r="F11" s="1660"/>
      <c r="G11" s="405"/>
      <c r="H11" s="457"/>
      <c r="I11" s="996"/>
      <c r="J11" s="470"/>
      <c r="K11" s="1660"/>
      <c r="L11" s="404"/>
      <c r="M11" s="404"/>
      <c r="N11" s="404"/>
      <c r="O11" s="404"/>
      <c r="P11" s="404"/>
      <c r="Q11" s="404"/>
      <c r="R11" s="404"/>
      <c r="S11" s="404"/>
      <c r="T11" s="404"/>
      <c r="U11" s="404"/>
      <c r="V11" s="404"/>
      <c r="W11" s="404"/>
      <c r="X11" s="404"/>
      <c r="Y11" s="404"/>
      <c r="Z11" s="404"/>
      <c r="AA11" s="404"/>
      <c r="AB11" s="1691"/>
      <c r="AC11" s="470">
        <f t="shared" si="0"/>
        <v>0</v>
      </c>
      <c r="AD11" s="339"/>
    </row>
    <row r="12" spans="1:30" s="340" customFormat="1" ht="15" hidden="1" customHeight="1" thickBot="1" x14ac:dyDescent="0.45">
      <c r="A12" s="4386"/>
      <c r="B12" s="4515"/>
      <c r="C12" s="4361"/>
      <c r="D12" s="4513"/>
      <c r="E12" s="2236"/>
      <c r="F12" s="1660"/>
      <c r="G12" s="1732"/>
      <c r="H12" s="464"/>
      <c r="I12" s="1733"/>
      <c r="J12" s="2712"/>
      <c r="K12" s="2249"/>
      <c r="L12" s="463"/>
      <c r="M12" s="463"/>
      <c r="N12" s="463"/>
      <c r="O12" s="463"/>
      <c r="P12" s="463"/>
      <c r="Q12" s="463"/>
      <c r="R12" s="463"/>
      <c r="S12" s="463"/>
      <c r="T12" s="463"/>
      <c r="U12" s="463"/>
      <c r="V12" s="404"/>
      <c r="W12" s="404"/>
      <c r="X12" s="404"/>
      <c r="Y12" s="404"/>
      <c r="Z12" s="404"/>
      <c r="AA12" s="404"/>
      <c r="AB12" s="1691"/>
      <c r="AC12" s="470">
        <f t="shared" si="0"/>
        <v>0</v>
      </c>
      <c r="AD12" s="339"/>
    </row>
    <row r="13" spans="1:30" s="340" customFormat="1" ht="16.5" hidden="1" customHeight="1" thickBot="1" x14ac:dyDescent="0.45">
      <c r="A13" s="4386"/>
      <c r="B13" s="4515"/>
      <c r="C13" s="4361"/>
      <c r="D13" s="4513"/>
      <c r="E13" s="3040"/>
      <c r="F13" s="212"/>
      <c r="G13" s="3041"/>
      <c r="H13" s="3041"/>
      <c r="I13" s="212"/>
      <c r="J13" s="265"/>
      <c r="K13" s="2861"/>
      <c r="L13" s="3061"/>
      <c r="M13" s="3062"/>
      <c r="N13" s="3062"/>
      <c r="O13" s="3062"/>
      <c r="P13" s="3061"/>
      <c r="Q13" s="3062"/>
      <c r="R13" s="3062"/>
      <c r="S13" s="3062"/>
      <c r="T13" s="3062"/>
      <c r="U13" s="3061"/>
      <c r="V13" s="463"/>
      <c r="W13" s="463"/>
      <c r="X13" s="463"/>
      <c r="Y13" s="463"/>
      <c r="Z13" s="463"/>
      <c r="AA13" s="463"/>
      <c r="AB13" s="3063"/>
      <c r="AC13" s="470">
        <f t="shared" si="0"/>
        <v>0</v>
      </c>
      <c r="AD13" s="339"/>
    </row>
    <row r="14" spans="1:30" s="339" customFormat="1" ht="15" customHeight="1" thickBot="1" x14ac:dyDescent="0.45">
      <c r="A14" s="4386"/>
      <c r="B14" s="4515"/>
      <c r="C14" s="4361"/>
      <c r="D14" s="4513"/>
      <c r="E14" s="3052" t="s">
        <v>38</v>
      </c>
      <c r="F14" s="1698"/>
      <c r="G14" s="820"/>
      <c r="H14" s="1699"/>
      <c r="I14" s="821"/>
      <c r="J14" s="1700"/>
      <c r="K14" s="1188">
        <f t="shared" ref="K14:AB14" si="1">SUM(K6:K13)</f>
        <v>56</v>
      </c>
      <c r="L14" s="819">
        <f t="shared" si="1"/>
        <v>0</v>
      </c>
      <c r="M14" s="819">
        <f t="shared" si="1"/>
        <v>0</v>
      </c>
      <c r="N14" s="819">
        <f t="shared" si="1"/>
        <v>30</v>
      </c>
      <c r="O14" s="819">
        <f t="shared" si="1"/>
        <v>2</v>
      </c>
      <c r="P14" s="819">
        <f t="shared" si="1"/>
        <v>0</v>
      </c>
      <c r="Q14" s="819">
        <f t="shared" si="1"/>
        <v>0</v>
      </c>
      <c r="R14" s="819">
        <f t="shared" si="1"/>
        <v>0</v>
      </c>
      <c r="S14" s="819">
        <f t="shared" si="1"/>
        <v>0</v>
      </c>
      <c r="T14" s="819">
        <f t="shared" si="1"/>
        <v>0</v>
      </c>
      <c r="U14" s="819">
        <f t="shared" si="1"/>
        <v>9</v>
      </c>
      <c r="V14" s="819">
        <f t="shared" si="1"/>
        <v>0</v>
      </c>
      <c r="W14" s="819">
        <f t="shared" si="1"/>
        <v>0</v>
      </c>
      <c r="X14" s="819">
        <f t="shared" si="1"/>
        <v>0</v>
      </c>
      <c r="Y14" s="819">
        <f t="shared" si="1"/>
        <v>0</v>
      </c>
      <c r="Z14" s="819">
        <f t="shared" si="1"/>
        <v>0</v>
      </c>
      <c r="AA14" s="819">
        <f t="shared" si="1"/>
        <v>0</v>
      </c>
      <c r="AB14" s="3064">
        <f t="shared" si="1"/>
        <v>0</v>
      </c>
      <c r="AC14" s="3060">
        <f t="shared" si="0"/>
        <v>97</v>
      </c>
    </row>
    <row r="15" spans="1:30" s="340" customFormat="1" ht="15" hidden="1" customHeight="1" thickBot="1" x14ac:dyDescent="0.45">
      <c r="A15" s="4386"/>
      <c r="B15" s="4515"/>
      <c r="C15" s="4361"/>
      <c r="D15" s="4513"/>
      <c r="E15" s="837"/>
      <c r="F15" s="2159"/>
      <c r="G15" s="1500"/>
      <c r="H15" s="840"/>
      <c r="I15" s="840"/>
      <c r="J15" s="2161"/>
      <c r="K15" s="469"/>
      <c r="L15" s="459"/>
      <c r="M15" s="459"/>
      <c r="N15" s="1677"/>
      <c r="O15" s="1677"/>
      <c r="P15" s="459"/>
      <c r="Q15" s="459"/>
      <c r="R15" s="459"/>
      <c r="S15" s="459"/>
      <c r="T15" s="459"/>
      <c r="U15" s="1677"/>
      <c r="V15" s="459"/>
      <c r="W15" s="459"/>
      <c r="X15" s="2238"/>
      <c r="Y15" s="2238"/>
      <c r="Z15" s="2238"/>
      <c r="AA15" s="2238"/>
      <c r="AB15" s="2238"/>
      <c r="AC15" s="404">
        <f t="shared" si="0"/>
        <v>0</v>
      </c>
      <c r="AD15" s="339"/>
    </row>
    <row r="16" spans="1:30" s="340" customFormat="1" ht="18" hidden="1" customHeight="1" thickBot="1" x14ac:dyDescent="0.45">
      <c r="A16" s="4386"/>
      <c r="B16" s="4515"/>
      <c r="C16" s="4361"/>
      <c r="D16" s="4513"/>
      <c r="E16" s="2565" t="s">
        <v>147</v>
      </c>
      <c r="F16" s="2274" t="s">
        <v>90</v>
      </c>
      <c r="G16" s="1792" t="s">
        <v>70</v>
      </c>
      <c r="H16" s="1607"/>
      <c r="I16" s="2274" t="s">
        <v>37</v>
      </c>
      <c r="J16" s="3028">
        <v>59</v>
      </c>
      <c r="K16" s="3042"/>
      <c r="L16" s="2239"/>
      <c r="M16" s="2239"/>
      <c r="N16" s="404"/>
      <c r="O16" s="404"/>
      <c r="P16" s="313"/>
      <c r="Q16" s="1712"/>
      <c r="R16" s="1679"/>
      <c r="S16" s="2239"/>
      <c r="T16" s="2239"/>
      <c r="U16" s="404"/>
      <c r="V16" s="404"/>
      <c r="W16" s="2239"/>
      <c r="X16" s="2239"/>
      <c r="Y16" s="2239"/>
      <c r="Z16" s="2239"/>
      <c r="AA16" s="2239"/>
      <c r="AB16" s="2239"/>
      <c r="AC16" s="404">
        <f t="shared" si="0"/>
        <v>0</v>
      </c>
      <c r="AD16" s="339"/>
    </row>
    <row r="17" spans="1:30" s="340" customFormat="1" ht="15.75" hidden="1" customHeight="1" thickBot="1" x14ac:dyDescent="0.45">
      <c r="A17" s="4386"/>
      <c r="B17" s="4515"/>
      <c r="C17" s="4361"/>
      <c r="D17" s="4513"/>
      <c r="E17" s="918" t="s">
        <v>147</v>
      </c>
      <c r="F17" s="1724" t="s">
        <v>73</v>
      </c>
      <c r="G17" s="405" t="s">
        <v>70</v>
      </c>
      <c r="H17" s="310"/>
      <c r="I17" s="1724" t="s">
        <v>73</v>
      </c>
      <c r="J17" s="1661">
        <v>25</v>
      </c>
      <c r="K17" s="3042"/>
      <c r="L17" s="2239"/>
      <c r="M17" s="2239"/>
      <c r="N17" s="404"/>
      <c r="O17" s="404"/>
      <c r="P17" s="313"/>
      <c r="Q17" s="1712"/>
      <c r="R17" s="1679"/>
      <c r="S17" s="2239"/>
      <c r="T17" s="2239"/>
      <c r="U17" s="404"/>
      <c r="V17" s="404"/>
      <c r="W17" s="2239"/>
      <c r="X17" s="2239"/>
      <c r="Y17" s="2239"/>
      <c r="Z17" s="2239"/>
      <c r="AA17" s="2239"/>
      <c r="AB17" s="2239"/>
      <c r="AC17" s="404">
        <f t="shared" si="0"/>
        <v>0</v>
      </c>
      <c r="AD17" s="339"/>
    </row>
    <row r="18" spans="1:30" s="340" customFormat="1" ht="16.5" hidden="1" customHeight="1" thickBot="1" x14ac:dyDescent="0.45">
      <c r="A18" s="4386"/>
      <c r="B18" s="4515"/>
      <c r="C18" s="4361"/>
      <c r="D18" s="4513"/>
      <c r="E18" s="1714" t="s">
        <v>141</v>
      </c>
      <c r="F18" s="1724" t="s">
        <v>90</v>
      </c>
      <c r="G18" s="405" t="s">
        <v>110</v>
      </c>
      <c r="H18" s="310" t="s">
        <v>205</v>
      </c>
      <c r="I18" s="1724" t="s">
        <v>66</v>
      </c>
      <c r="J18" s="1661">
        <v>15</v>
      </c>
      <c r="K18" s="3042"/>
      <c r="L18" s="2239"/>
      <c r="M18" s="2239"/>
      <c r="N18" s="404"/>
      <c r="O18" s="404"/>
      <c r="P18" s="313"/>
      <c r="Q18" s="1712"/>
      <c r="R18" s="1679"/>
      <c r="S18" s="2239"/>
      <c r="T18" s="2239"/>
      <c r="U18" s="404"/>
      <c r="V18" s="404"/>
      <c r="W18" s="2239"/>
      <c r="X18" s="2239"/>
      <c r="Y18" s="2239"/>
      <c r="Z18" s="2239"/>
      <c r="AA18" s="2239"/>
      <c r="AB18" s="2239"/>
      <c r="AC18" s="404">
        <f t="shared" si="0"/>
        <v>0</v>
      </c>
      <c r="AD18" s="339"/>
    </row>
    <row r="19" spans="1:30" s="340" customFormat="1" ht="14.25" hidden="1" customHeight="1" thickBot="1" x14ac:dyDescent="0.45">
      <c r="A19" s="4386"/>
      <c r="B19" s="4515"/>
      <c r="C19" s="4361"/>
      <c r="D19" s="4513"/>
      <c r="E19" s="918" t="s">
        <v>144</v>
      </c>
      <c r="F19" s="1724" t="s">
        <v>90</v>
      </c>
      <c r="G19" s="405" t="s">
        <v>110</v>
      </c>
      <c r="H19" s="310" t="s">
        <v>70</v>
      </c>
      <c r="I19" s="1724" t="s">
        <v>37</v>
      </c>
      <c r="J19" s="1661">
        <v>59</v>
      </c>
      <c r="K19" s="3043"/>
      <c r="L19" s="434"/>
      <c r="M19" s="434"/>
      <c r="N19" s="434"/>
      <c r="O19" s="434"/>
      <c r="P19" s="404"/>
      <c r="Q19" s="434"/>
      <c r="R19" s="434"/>
      <c r="S19" s="434"/>
      <c r="T19" s="434"/>
      <c r="U19" s="404"/>
      <c r="V19" s="404"/>
      <c r="W19" s="434"/>
      <c r="X19" s="434"/>
      <c r="Y19" s="434"/>
      <c r="Z19" s="434"/>
      <c r="AA19" s="434"/>
      <c r="AB19" s="434"/>
      <c r="AC19" s="404">
        <f t="shared" si="0"/>
        <v>0</v>
      </c>
      <c r="AD19" s="339"/>
    </row>
    <row r="20" spans="1:30" s="340" customFormat="1" ht="13.5" hidden="1" customHeight="1" thickBot="1" x14ac:dyDescent="0.45">
      <c r="A20" s="4386"/>
      <c r="B20" s="4515"/>
      <c r="C20" s="4361"/>
      <c r="D20" s="4513"/>
      <c r="E20" s="1755" t="s">
        <v>146</v>
      </c>
      <c r="F20" s="1724" t="s">
        <v>90</v>
      </c>
      <c r="G20" s="405" t="s">
        <v>110</v>
      </c>
      <c r="H20" s="310" t="s">
        <v>70</v>
      </c>
      <c r="I20" s="1749" t="s">
        <v>66</v>
      </c>
      <c r="J20" s="1759">
        <v>30</v>
      </c>
      <c r="K20" s="947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404"/>
      <c r="W20" s="434"/>
      <c r="X20" s="434"/>
      <c r="Y20" s="434"/>
      <c r="Z20" s="434"/>
      <c r="AA20" s="434"/>
      <c r="AB20" s="434"/>
      <c r="AC20" s="404">
        <f t="shared" si="0"/>
        <v>0</v>
      </c>
      <c r="AD20" s="339"/>
    </row>
    <row r="21" spans="1:30" s="340" customFormat="1" ht="29.25" hidden="1" customHeight="1" thickBot="1" x14ac:dyDescent="0.45">
      <c r="A21" s="4386"/>
      <c r="B21" s="4515"/>
      <c r="C21" s="4361"/>
      <c r="D21" s="4513"/>
      <c r="E21" s="2197" t="s">
        <v>257</v>
      </c>
      <c r="F21" s="1724" t="s">
        <v>90</v>
      </c>
      <c r="G21" s="405" t="s">
        <v>110</v>
      </c>
      <c r="H21" s="310" t="s">
        <v>127</v>
      </c>
      <c r="I21" s="1724" t="s">
        <v>65</v>
      </c>
      <c r="J21" s="1661">
        <v>17</v>
      </c>
      <c r="K21" s="1599"/>
      <c r="L21" s="404"/>
      <c r="M21" s="404"/>
      <c r="N21" s="313"/>
      <c r="O21" s="313"/>
      <c r="P21" s="404"/>
      <c r="Q21" s="404"/>
      <c r="R21" s="404"/>
      <c r="S21" s="404"/>
      <c r="T21" s="404"/>
      <c r="U21" s="313"/>
      <c r="V21" s="404"/>
      <c r="W21" s="404"/>
      <c r="X21" s="434"/>
      <c r="Y21" s="434"/>
      <c r="Z21" s="434"/>
      <c r="AA21" s="434"/>
      <c r="AB21" s="434"/>
      <c r="AC21" s="404">
        <f t="shared" si="0"/>
        <v>0</v>
      </c>
      <c r="AD21" s="339"/>
    </row>
    <row r="22" spans="1:30" s="340" customFormat="1" ht="27.75" hidden="1" customHeight="1" thickBot="1" x14ac:dyDescent="0.45">
      <c r="A22" s="4386"/>
      <c r="B22" s="4515"/>
      <c r="C22" s="4361"/>
      <c r="D22" s="4513"/>
      <c r="E22" s="3044" t="s">
        <v>283</v>
      </c>
      <c r="F22" s="1724" t="s">
        <v>90</v>
      </c>
      <c r="G22" s="405"/>
      <c r="H22" s="953" t="s">
        <v>127</v>
      </c>
      <c r="I22" s="996" t="s">
        <v>66</v>
      </c>
      <c r="J22" s="3045">
        <v>53</v>
      </c>
      <c r="K22" s="3046"/>
      <c r="L22" s="1679"/>
      <c r="M22" s="1679"/>
      <c r="N22" s="313"/>
      <c r="O22" s="313"/>
      <c r="P22" s="1679"/>
      <c r="Q22" s="1679"/>
      <c r="R22" s="1679"/>
      <c r="S22" s="1679"/>
      <c r="T22" s="1679"/>
      <c r="U22" s="313"/>
      <c r="V22" s="1679"/>
      <c r="W22" s="1679"/>
      <c r="X22" s="1679"/>
      <c r="Y22" s="1679"/>
      <c r="Z22" s="1679"/>
      <c r="AA22" s="1679"/>
      <c r="AB22" s="1679"/>
      <c r="AC22" s="404">
        <f t="shared" si="0"/>
        <v>0</v>
      </c>
      <c r="AD22" s="339"/>
    </row>
    <row r="23" spans="1:30" s="340" customFormat="1" ht="28.5" hidden="1" customHeight="1" thickBot="1" x14ac:dyDescent="0.45">
      <c r="A23" s="4386"/>
      <c r="B23" s="4515"/>
      <c r="C23" s="4361"/>
      <c r="D23" s="4513"/>
      <c r="E23" s="3047" t="s">
        <v>284</v>
      </c>
      <c r="F23" s="1724" t="s">
        <v>90</v>
      </c>
      <c r="G23" s="405"/>
      <c r="H23" s="953" t="s">
        <v>127</v>
      </c>
      <c r="I23" s="404" t="s">
        <v>66</v>
      </c>
      <c r="J23" s="470">
        <v>103</v>
      </c>
      <c r="K23" s="1599"/>
      <c r="L23" s="404"/>
      <c r="M23" s="404"/>
      <c r="N23" s="404"/>
      <c r="O23" s="404"/>
      <c r="P23" s="313"/>
      <c r="Q23" s="404"/>
      <c r="R23" s="404"/>
      <c r="S23" s="404"/>
      <c r="T23" s="404"/>
      <c r="U23" s="313"/>
      <c r="V23" s="404"/>
      <c r="W23" s="404"/>
      <c r="X23" s="434"/>
      <c r="Y23" s="434"/>
      <c r="Z23" s="434"/>
      <c r="AA23" s="434"/>
      <c r="AB23" s="434"/>
      <c r="AC23" s="404">
        <f t="shared" si="0"/>
        <v>0</v>
      </c>
      <c r="AD23" s="339"/>
    </row>
    <row r="24" spans="1:30" s="340" customFormat="1" ht="28.5" customHeight="1" thickBot="1" x14ac:dyDescent="0.45">
      <c r="A24" s="4386"/>
      <c r="B24" s="4515"/>
      <c r="C24" s="4361"/>
      <c r="D24" s="4513"/>
      <c r="E24" s="3047" t="s">
        <v>419</v>
      </c>
      <c r="F24" s="1724" t="s">
        <v>73</v>
      </c>
      <c r="G24" s="405" t="s">
        <v>127</v>
      </c>
      <c r="H24" s="953" t="s">
        <v>127</v>
      </c>
      <c r="I24" s="404" t="s">
        <v>332</v>
      </c>
      <c r="J24" s="470">
        <v>69</v>
      </c>
      <c r="K24" s="1599">
        <v>4</v>
      </c>
      <c r="L24" s="404">
        <v>8</v>
      </c>
      <c r="M24" s="404"/>
      <c r="N24" s="404"/>
      <c r="O24" s="404"/>
      <c r="P24" s="313"/>
      <c r="Q24" s="404"/>
      <c r="R24" s="404"/>
      <c r="S24" s="404"/>
      <c r="T24" s="404"/>
      <c r="U24" s="313">
        <v>7</v>
      </c>
      <c r="V24" s="404"/>
      <c r="W24" s="404"/>
      <c r="X24" s="434"/>
      <c r="Y24" s="434"/>
      <c r="Z24" s="434"/>
      <c r="AA24" s="434"/>
      <c r="AB24" s="434"/>
      <c r="AC24" s="470">
        <f t="shared" si="0"/>
        <v>19</v>
      </c>
      <c r="AD24" s="339"/>
    </row>
    <row r="25" spans="1:30" s="340" customFormat="1" ht="18" customHeight="1" thickBot="1" x14ac:dyDescent="0.45">
      <c r="A25" s="4386"/>
      <c r="B25" s="4515"/>
      <c r="C25" s="4361"/>
      <c r="D25" s="4513"/>
      <c r="E25" s="1680" t="s">
        <v>103</v>
      </c>
      <c r="F25" s="76" t="s">
        <v>6</v>
      </c>
      <c r="G25" s="76" t="s">
        <v>110</v>
      </c>
      <c r="H25" s="76" t="s">
        <v>70</v>
      </c>
      <c r="I25" s="76" t="s">
        <v>69</v>
      </c>
      <c r="J25" s="152" t="s">
        <v>106</v>
      </c>
      <c r="K25" s="1232"/>
      <c r="L25" s="110"/>
      <c r="M25" s="111"/>
      <c r="N25" s="111"/>
      <c r="O25" s="111"/>
      <c r="P25" s="111"/>
      <c r="Q25" s="111">
        <v>32</v>
      </c>
      <c r="R25" s="404"/>
      <c r="S25" s="404"/>
      <c r="T25" s="404"/>
      <c r="U25" s="313"/>
      <c r="V25" s="404"/>
      <c r="W25" s="404"/>
      <c r="X25" s="434"/>
      <c r="Y25" s="434"/>
      <c r="Z25" s="434"/>
      <c r="AA25" s="434"/>
      <c r="AB25" s="434"/>
      <c r="AC25" s="404">
        <f t="shared" si="0"/>
        <v>32</v>
      </c>
      <c r="AD25" s="339"/>
    </row>
    <row r="26" spans="1:30" s="340" customFormat="1" ht="15.75" customHeight="1" thickBot="1" x14ac:dyDescent="0.45">
      <c r="A26" s="4386"/>
      <c r="B26" s="4515"/>
      <c r="C26" s="4361"/>
      <c r="D26" s="4513"/>
      <c r="E26" s="918" t="s">
        <v>211</v>
      </c>
      <c r="F26" s="1724" t="s">
        <v>6</v>
      </c>
      <c r="G26" s="405" t="s">
        <v>110</v>
      </c>
      <c r="H26" s="953" t="s">
        <v>70</v>
      </c>
      <c r="I26" s="404"/>
      <c r="J26" s="470">
        <v>6</v>
      </c>
      <c r="K26" s="1599"/>
      <c r="L26" s="404"/>
      <c r="M26" s="404"/>
      <c r="N26" s="404"/>
      <c r="O26" s="404"/>
      <c r="P26" s="313"/>
      <c r="Q26" s="404"/>
      <c r="R26" s="404"/>
      <c r="S26" s="404">
        <v>9</v>
      </c>
      <c r="T26" s="404"/>
      <c r="U26" s="313"/>
      <c r="V26" s="404"/>
      <c r="W26" s="404"/>
      <c r="X26" s="434"/>
      <c r="Y26" s="434"/>
      <c r="Z26" s="434"/>
      <c r="AA26" s="434"/>
      <c r="AB26" s="434"/>
      <c r="AC26" s="404">
        <f t="shared" si="0"/>
        <v>9</v>
      </c>
      <c r="AD26" s="339"/>
    </row>
    <row r="27" spans="1:30" s="340" customFormat="1" ht="16.5" hidden="1" customHeight="1" thickBot="1" x14ac:dyDescent="0.45">
      <c r="A27" s="4386"/>
      <c r="B27" s="4515"/>
      <c r="C27" s="4361"/>
      <c r="D27" s="4513"/>
      <c r="E27" s="1075" t="s">
        <v>244</v>
      </c>
      <c r="F27" s="415" t="s">
        <v>6</v>
      </c>
      <c r="G27" s="409" t="s">
        <v>110</v>
      </c>
      <c r="H27" s="416" t="s">
        <v>70</v>
      </c>
      <c r="I27" s="408" t="s">
        <v>69</v>
      </c>
      <c r="J27" s="468"/>
      <c r="K27" s="990"/>
      <c r="L27" s="408"/>
      <c r="M27" s="408"/>
      <c r="N27" s="408"/>
      <c r="O27" s="408"/>
      <c r="P27" s="412"/>
      <c r="Q27" s="408"/>
      <c r="R27" s="408"/>
      <c r="S27" s="408"/>
      <c r="T27" s="408"/>
      <c r="U27" s="412"/>
      <c r="V27" s="404"/>
      <c r="W27" s="404"/>
      <c r="X27" s="434"/>
      <c r="Y27" s="434"/>
      <c r="Z27" s="434"/>
      <c r="AA27" s="434"/>
      <c r="AB27" s="434"/>
      <c r="AC27" s="408">
        <f t="shared" si="0"/>
        <v>0</v>
      </c>
      <c r="AD27" s="339"/>
    </row>
    <row r="28" spans="1:30" s="342" customFormat="1" ht="17.25" hidden="1" customHeight="1" thickBot="1" x14ac:dyDescent="0.45">
      <c r="A28" s="4386"/>
      <c r="B28" s="4515"/>
      <c r="C28" s="4361"/>
      <c r="D28" s="4513"/>
      <c r="E28" s="1075" t="s">
        <v>168</v>
      </c>
      <c r="F28" s="415" t="s">
        <v>6</v>
      </c>
      <c r="G28" s="409" t="s">
        <v>110</v>
      </c>
      <c r="H28" s="416" t="s">
        <v>70</v>
      </c>
      <c r="I28" s="408" t="s">
        <v>69</v>
      </c>
      <c r="J28" s="468"/>
      <c r="K28" s="990"/>
      <c r="L28" s="408"/>
      <c r="M28" s="408"/>
      <c r="N28" s="408"/>
      <c r="O28" s="408"/>
      <c r="P28" s="412"/>
      <c r="Q28" s="408"/>
      <c r="R28" s="408"/>
      <c r="S28" s="408"/>
      <c r="T28" s="408"/>
      <c r="U28" s="412"/>
      <c r="V28" s="408"/>
      <c r="W28" s="408"/>
      <c r="X28" s="418"/>
      <c r="Y28" s="418"/>
      <c r="Z28" s="418"/>
      <c r="AA28" s="418"/>
      <c r="AB28" s="418"/>
      <c r="AC28" s="408">
        <f t="shared" si="0"/>
        <v>0</v>
      </c>
      <c r="AD28" s="341"/>
    </row>
    <row r="29" spans="1:30" s="343" customFormat="1" ht="18" hidden="1" customHeight="1" thickBot="1" x14ac:dyDescent="0.45">
      <c r="A29" s="4386"/>
      <c r="B29" s="4515"/>
      <c r="C29" s="4361"/>
      <c r="D29" s="4513"/>
      <c r="E29" s="1517" t="s">
        <v>114</v>
      </c>
      <c r="F29" s="1518" t="s">
        <v>6</v>
      </c>
      <c r="G29" s="1518" t="s">
        <v>110</v>
      </c>
      <c r="H29" s="1518" t="s">
        <v>70</v>
      </c>
      <c r="I29" s="1518" t="s">
        <v>69</v>
      </c>
      <c r="J29" s="1519" t="s">
        <v>303</v>
      </c>
      <c r="K29" s="1514"/>
      <c r="L29" s="1515"/>
      <c r="M29" s="1515"/>
      <c r="N29" s="1515"/>
      <c r="O29" s="1515"/>
      <c r="P29" s="1515"/>
      <c r="Q29" s="1515"/>
      <c r="R29" s="408"/>
      <c r="S29" s="408"/>
      <c r="T29" s="956"/>
      <c r="U29" s="956"/>
      <c r="V29" s="404"/>
      <c r="W29" s="404"/>
      <c r="X29" s="434"/>
      <c r="Y29" s="434"/>
      <c r="Z29" s="434"/>
      <c r="AA29" s="434"/>
      <c r="AB29" s="440"/>
      <c r="AC29" s="408">
        <f t="shared" si="0"/>
        <v>0</v>
      </c>
    </row>
    <row r="30" spans="1:30" s="343" customFormat="1" ht="27.75" hidden="1" customHeight="1" thickBot="1" x14ac:dyDescent="0.45">
      <c r="A30" s="4386"/>
      <c r="B30" s="4515"/>
      <c r="C30" s="4361"/>
      <c r="D30" s="4513"/>
      <c r="E30" s="1516"/>
      <c r="F30" s="509"/>
      <c r="G30" s="430"/>
      <c r="H30" s="429"/>
      <c r="I30" s="420"/>
      <c r="J30" s="441"/>
      <c r="K30" s="439"/>
      <c r="L30" s="408"/>
      <c r="M30" s="408"/>
      <c r="N30" s="408"/>
      <c r="O30" s="408"/>
      <c r="P30" s="412"/>
      <c r="Q30" s="408"/>
      <c r="R30" s="408"/>
      <c r="S30" s="408"/>
      <c r="T30" s="408"/>
      <c r="U30" s="412"/>
      <c r="V30" s="408"/>
      <c r="W30" s="408"/>
      <c r="X30" s="418"/>
      <c r="Y30" s="418"/>
      <c r="Z30" s="418"/>
      <c r="AA30" s="418"/>
      <c r="AB30" s="418"/>
      <c r="AC30" s="408">
        <f t="shared" si="0"/>
        <v>0</v>
      </c>
    </row>
    <row r="31" spans="1:30" s="342" customFormat="1" ht="13.5" hidden="1" customHeight="1" thickBot="1" x14ac:dyDescent="0.45">
      <c r="A31" s="4386"/>
      <c r="B31" s="4515"/>
      <c r="C31" s="4361"/>
      <c r="D31" s="4513"/>
      <c r="E31" s="514"/>
      <c r="F31" s="507"/>
      <c r="G31" s="409"/>
      <c r="H31" s="481"/>
      <c r="I31" s="415"/>
      <c r="J31" s="483"/>
      <c r="K31" s="439"/>
      <c r="L31" s="501"/>
      <c r="M31" s="501"/>
      <c r="N31" s="408"/>
      <c r="O31" s="408"/>
      <c r="P31" s="501"/>
      <c r="Q31" s="500"/>
      <c r="R31" s="417"/>
      <c r="S31" s="501"/>
      <c r="T31" s="501"/>
      <c r="U31" s="408"/>
      <c r="V31" s="408"/>
      <c r="W31" s="501"/>
      <c r="X31" s="501"/>
      <c r="Y31" s="418"/>
      <c r="Z31" s="501"/>
      <c r="AA31" s="501"/>
      <c r="AB31" s="501"/>
      <c r="AC31" s="408">
        <f t="shared" si="0"/>
        <v>0</v>
      </c>
      <c r="AD31" s="341"/>
    </row>
    <row r="32" spans="1:30" s="340" customFormat="1" ht="16.5" hidden="1" customHeight="1" thickBot="1" x14ac:dyDescent="0.45">
      <c r="A32" s="4386"/>
      <c r="B32" s="4515"/>
      <c r="C32" s="4361"/>
      <c r="D32" s="4513"/>
      <c r="E32" s="515"/>
      <c r="F32" s="508"/>
      <c r="G32" s="466"/>
      <c r="H32" s="466"/>
      <c r="I32" s="466"/>
      <c r="J32" s="491"/>
      <c r="K32" s="492"/>
      <c r="L32" s="466"/>
      <c r="M32" s="428"/>
      <c r="N32" s="428"/>
      <c r="O32" s="428"/>
      <c r="P32" s="458"/>
      <c r="Q32" s="428"/>
      <c r="R32" s="428"/>
      <c r="S32" s="428"/>
      <c r="T32" s="428"/>
      <c r="U32" s="458"/>
      <c r="V32" s="463"/>
      <c r="W32" s="463"/>
      <c r="X32" s="503"/>
      <c r="Y32" s="503"/>
      <c r="Z32" s="503"/>
      <c r="AA32" s="503"/>
      <c r="AB32" s="503"/>
      <c r="AC32" s="408">
        <f t="shared" si="0"/>
        <v>0</v>
      </c>
      <c r="AD32" s="339"/>
    </row>
    <row r="33" spans="1:30" s="341" customFormat="1" ht="18" customHeight="1" thickBot="1" x14ac:dyDescent="0.45">
      <c r="A33" s="4386"/>
      <c r="B33" s="4515"/>
      <c r="C33" s="4361"/>
      <c r="D33" s="4513"/>
      <c r="E33" s="3048" t="s">
        <v>150</v>
      </c>
      <c r="F33" s="506"/>
      <c r="G33" s="489"/>
      <c r="H33" s="419"/>
      <c r="I33" s="431"/>
      <c r="J33" s="490"/>
      <c r="K33" s="495">
        <f t="shared" ref="K33:AB33" si="2">SUM(K15:K32)</f>
        <v>4</v>
      </c>
      <c r="L33" s="495">
        <f t="shared" si="2"/>
        <v>8</v>
      </c>
      <c r="M33" s="495">
        <f t="shared" si="2"/>
        <v>0</v>
      </c>
      <c r="N33" s="495">
        <f t="shared" si="2"/>
        <v>0</v>
      </c>
      <c r="O33" s="495">
        <f t="shared" si="2"/>
        <v>0</v>
      </c>
      <c r="P33" s="495">
        <f t="shared" si="2"/>
        <v>0</v>
      </c>
      <c r="Q33" s="495">
        <f t="shared" si="2"/>
        <v>32</v>
      </c>
      <c r="R33" s="495">
        <f t="shared" si="2"/>
        <v>0</v>
      </c>
      <c r="S33" s="495">
        <f t="shared" si="2"/>
        <v>9</v>
      </c>
      <c r="T33" s="495">
        <f t="shared" si="2"/>
        <v>0</v>
      </c>
      <c r="U33" s="495">
        <f t="shared" si="2"/>
        <v>7</v>
      </c>
      <c r="V33" s="495">
        <f t="shared" si="2"/>
        <v>0</v>
      </c>
      <c r="W33" s="495">
        <f t="shared" si="2"/>
        <v>0</v>
      </c>
      <c r="X33" s="495">
        <f t="shared" si="2"/>
        <v>0</v>
      </c>
      <c r="Y33" s="495">
        <f t="shared" si="2"/>
        <v>0</v>
      </c>
      <c r="Z33" s="495">
        <f t="shared" si="2"/>
        <v>0</v>
      </c>
      <c r="AA33" s="495">
        <f t="shared" si="2"/>
        <v>0</v>
      </c>
      <c r="AB33" s="495">
        <f t="shared" si="2"/>
        <v>0</v>
      </c>
      <c r="AC33" s="414">
        <f t="shared" si="0"/>
        <v>60</v>
      </c>
    </row>
    <row r="34" spans="1:30" s="340" customFormat="1" ht="15" hidden="1" customHeight="1" thickBot="1" x14ac:dyDescent="0.5">
      <c r="A34" s="4386"/>
      <c r="B34" s="4515"/>
      <c r="C34" s="4361"/>
      <c r="D34" s="4513"/>
      <c r="E34" s="799" t="s">
        <v>149</v>
      </c>
      <c r="F34" s="509" t="s">
        <v>90</v>
      </c>
      <c r="G34" s="430" t="s">
        <v>110</v>
      </c>
      <c r="H34" s="429" t="s">
        <v>123</v>
      </c>
      <c r="I34" s="493">
        <v>2</v>
      </c>
      <c r="J34" s="494">
        <v>1</v>
      </c>
      <c r="K34" s="488"/>
      <c r="L34" s="420"/>
      <c r="M34" s="420"/>
      <c r="N34" s="461"/>
      <c r="O34" s="461"/>
      <c r="P34" s="420"/>
      <c r="Q34" s="420"/>
      <c r="R34" s="420"/>
      <c r="S34" s="420"/>
      <c r="T34" s="420"/>
      <c r="U34" s="461"/>
      <c r="V34" s="420"/>
      <c r="W34" s="420"/>
      <c r="X34" s="435"/>
      <c r="Y34" s="435"/>
      <c r="Z34" s="435"/>
      <c r="AA34" s="435"/>
      <c r="AB34" s="435"/>
      <c r="AC34" s="408">
        <f t="shared" si="0"/>
        <v>0</v>
      </c>
      <c r="AD34" s="339"/>
    </row>
    <row r="35" spans="1:30" s="341" customFormat="1" ht="16.5" hidden="1" customHeight="1" thickBot="1" x14ac:dyDescent="0.5">
      <c r="A35" s="4386"/>
      <c r="B35" s="4515"/>
      <c r="C35" s="4361"/>
      <c r="D35" s="4513"/>
      <c r="E35" s="1112" t="s">
        <v>270</v>
      </c>
      <c r="F35" s="507" t="s">
        <v>90</v>
      </c>
      <c r="G35" s="409" t="s">
        <v>110</v>
      </c>
      <c r="H35" s="416" t="s">
        <v>123</v>
      </c>
      <c r="I35" s="410">
        <v>2</v>
      </c>
      <c r="J35" s="482">
        <v>2</v>
      </c>
      <c r="K35" s="439"/>
      <c r="L35" s="408"/>
      <c r="M35" s="408"/>
      <c r="N35" s="408"/>
      <c r="O35" s="408"/>
      <c r="P35" s="408"/>
      <c r="Q35" s="408"/>
      <c r="R35" s="408"/>
      <c r="S35" s="408"/>
      <c r="T35" s="408"/>
      <c r="U35" s="408"/>
      <c r="V35" s="408"/>
      <c r="W35" s="417"/>
      <c r="X35" s="417"/>
      <c r="Y35" s="417"/>
      <c r="Z35" s="417"/>
      <c r="AA35" s="417"/>
      <c r="AB35" s="417"/>
      <c r="AC35" s="408">
        <f t="shared" si="0"/>
        <v>0</v>
      </c>
    </row>
    <row r="36" spans="1:30" s="340" customFormat="1" ht="15.75" hidden="1" customHeight="1" thickBot="1" x14ac:dyDescent="0.5">
      <c r="A36" s="4386"/>
      <c r="B36" s="4515"/>
      <c r="C36" s="4361"/>
      <c r="D36" s="4513"/>
      <c r="E36" s="3049"/>
      <c r="F36" s="507"/>
      <c r="G36" s="409"/>
      <c r="H36" s="416"/>
      <c r="I36" s="412"/>
      <c r="J36" s="482"/>
      <c r="K36" s="438"/>
      <c r="L36" s="418"/>
      <c r="M36" s="418"/>
      <c r="N36" s="418"/>
      <c r="O36" s="418"/>
      <c r="P36" s="418"/>
      <c r="Q36" s="418"/>
      <c r="R36" s="418"/>
      <c r="S36" s="418"/>
      <c r="T36" s="418"/>
      <c r="U36" s="412"/>
      <c r="V36" s="418"/>
      <c r="W36" s="418"/>
      <c r="X36" s="418"/>
      <c r="Y36" s="418"/>
      <c r="Z36" s="418"/>
      <c r="AA36" s="418"/>
      <c r="AB36" s="418"/>
      <c r="AC36" s="408">
        <f t="shared" si="0"/>
        <v>0</v>
      </c>
      <c r="AD36" s="339"/>
    </row>
    <row r="37" spans="1:30" s="340" customFormat="1" ht="15" hidden="1" customHeight="1" thickBot="1" x14ac:dyDescent="0.5">
      <c r="A37" s="4386"/>
      <c r="B37" s="4515"/>
      <c r="C37" s="4361"/>
      <c r="D37" s="4513"/>
      <c r="E37" s="3050"/>
      <c r="F37" s="510"/>
      <c r="G37" s="427"/>
      <c r="H37" s="496"/>
      <c r="I37" s="465"/>
      <c r="J37" s="497"/>
      <c r="K37" s="504"/>
      <c r="L37" s="428"/>
      <c r="M37" s="428"/>
      <c r="N37" s="458"/>
      <c r="O37" s="458"/>
      <c r="P37" s="428"/>
      <c r="Q37" s="428"/>
      <c r="R37" s="428"/>
      <c r="S37" s="428"/>
      <c r="T37" s="428"/>
      <c r="U37" s="428"/>
      <c r="V37" s="428"/>
      <c r="W37" s="428"/>
      <c r="X37" s="428"/>
      <c r="Y37" s="436"/>
      <c r="Z37" s="436"/>
      <c r="AA37" s="436"/>
      <c r="AB37" s="436"/>
      <c r="AC37" s="408">
        <f t="shared" si="0"/>
        <v>0</v>
      </c>
      <c r="AD37" s="339"/>
    </row>
    <row r="38" spans="1:30" s="341" customFormat="1" ht="12.75" hidden="1" customHeight="1" thickBot="1" x14ac:dyDescent="0.45">
      <c r="A38" s="4386"/>
      <c r="B38" s="4515"/>
      <c r="C38" s="4361"/>
      <c r="D38" s="4513"/>
      <c r="E38" s="3048" t="s">
        <v>107</v>
      </c>
      <c r="F38" s="506"/>
      <c r="G38" s="489"/>
      <c r="H38" s="431"/>
      <c r="I38" s="431"/>
      <c r="J38" s="490"/>
      <c r="K38" s="495">
        <f t="shared" ref="K38:AB38" si="3">SUM(K34:K37)</f>
        <v>0</v>
      </c>
      <c r="L38" s="495">
        <f t="shared" si="3"/>
        <v>0</v>
      </c>
      <c r="M38" s="495">
        <f t="shared" si="3"/>
        <v>0</v>
      </c>
      <c r="N38" s="495">
        <f t="shared" si="3"/>
        <v>0</v>
      </c>
      <c r="O38" s="495">
        <f t="shared" si="3"/>
        <v>0</v>
      </c>
      <c r="P38" s="495">
        <f t="shared" si="3"/>
        <v>0</v>
      </c>
      <c r="Q38" s="495">
        <f t="shared" si="3"/>
        <v>0</v>
      </c>
      <c r="R38" s="495">
        <f t="shared" si="3"/>
        <v>0</v>
      </c>
      <c r="S38" s="495">
        <f t="shared" si="3"/>
        <v>0</v>
      </c>
      <c r="T38" s="495">
        <f t="shared" si="3"/>
        <v>0</v>
      </c>
      <c r="U38" s="495">
        <f t="shared" si="3"/>
        <v>0</v>
      </c>
      <c r="V38" s="495">
        <f t="shared" si="3"/>
        <v>0</v>
      </c>
      <c r="W38" s="495">
        <f t="shared" si="3"/>
        <v>0</v>
      </c>
      <c r="X38" s="495">
        <f t="shared" si="3"/>
        <v>0</v>
      </c>
      <c r="Y38" s="495">
        <f t="shared" si="3"/>
        <v>0</v>
      </c>
      <c r="Z38" s="495">
        <f t="shared" si="3"/>
        <v>0</v>
      </c>
      <c r="AA38" s="495">
        <f t="shared" si="3"/>
        <v>0</v>
      </c>
      <c r="AB38" s="495">
        <f t="shared" si="3"/>
        <v>0</v>
      </c>
      <c r="AC38" s="414">
        <f t="shared" si="0"/>
        <v>0</v>
      </c>
    </row>
    <row r="39" spans="1:30" s="341" customFormat="1" ht="14.25" customHeight="1" thickBot="1" x14ac:dyDescent="0.45">
      <c r="A39" s="4386"/>
      <c r="B39" s="4515"/>
      <c r="C39" s="4361"/>
      <c r="D39" s="4513"/>
      <c r="E39" s="3051" t="s">
        <v>152</v>
      </c>
      <c r="F39" s="511"/>
      <c r="G39" s="344"/>
      <c r="H39" s="393"/>
      <c r="I39" s="393"/>
      <c r="J39" s="484"/>
      <c r="K39" s="505">
        <f t="shared" ref="K39:AB39" si="4">K14+K33+K38</f>
        <v>60</v>
      </c>
      <c r="L39" s="505">
        <f t="shared" si="4"/>
        <v>8</v>
      </c>
      <c r="M39" s="505">
        <f t="shared" si="4"/>
        <v>0</v>
      </c>
      <c r="N39" s="505">
        <f t="shared" si="4"/>
        <v>30</v>
      </c>
      <c r="O39" s="505">
        <f t="shared" si="4"/>
        <v>2</v>
      </c>
      <c r="P39" s="505">
        <f t="shared" si="4"/>
        <v>0</v>
      </c>
      <c r="Q39" s="505">
        <f t="shared" si="4"/>
        <v>32</v>
      </c>
      <c r="R39" s="505">
        <f t="shared" si="4"/>
        <v>0</v>
      </c>
      <c r="S39" s="505">
        <f t="shared" si="4"/>
        <v>9</v>
      </c>
      <c r="T39" s="505">
        <f t="shared" si="4"/>
        <v>0</v>
      </c>
      <c r="U39" s="505">
        <f t="shared" si="4"/>
        <v>16</v>
      </c>
      <c r="V39" s="505">
        <f t="shared" si="4"/>
        <v>0</v>
      </c>
      <c r="W39" s="505">
        <f t="shared" si="4"/>
        <v>0</v>
      </c>
      <c r="X39" s="505">
        <f t="shared" si="4"/>
        <v>0</v>
      </c>
      <c r="Y39" s="505">
        <f t="shared" si="4"/>
        <v>0</v>
      </c>
      <c r="Z39" s="505">
        <f t="shared" si="4"/>
        <v>0</v>
      </c>
      <c r="AA39" s="505">
        <f t="shared" si="4"/>
        <v>0</v>
      </c>
      <c r="AB39" s="505">
        <f t="shared" si="4"/>
        <v>0</v>
      </c>
      <c r="AC39" s="414">
        <f t="shared" si="0"/>
        <v>157</v>
      </c>
    </row>
    <row r="40" spans="1:30" s="340" customFormat="1" ht="21.75" customHeight="1" x14ac:dyDescent="0.35">
      <c r="A40" s="4396" t="s">
        <v>4</v>
      </c>
      <c r="B40" s="4396"/>
      <c r="C40" s="4396"/>
      <c r="D40" s="4396"/>
      <c r="E40" s="4396"/>
      <c r="F40" s="4396"/>
      <c r="G40" s="4396"/>
      <c r="H40" s="4396"/>
      <c r="I40" s="4396"/>
      <c r="J40" s="4396"/>
      <c r="K40" s="4396"/>
      <c r="L40" s="4396"/>
      <c r="M40" s="4396"/>
      <c r="N40" s="4396"/>
      <c r="O40" s="4396"/>
      <c r="P40" s="4396"/>
      <c r="Q40" s="4396"/>
      <c r="R40" s="4396"/>
      <c r="S40" s="4396"/>
      <c r="T40" s="4396"/>
      <c r="U40" s="4396"/>
      <c r="V40" s="4396"/>
      <c r="W40" s="4396"/>
      <c r="X40" s="4396"/>
      <c r="Y40" s="4396"/>
      <c r="Z40" s="4396"/>
      <c r="AA40" s="4396"/>
      <c r="AB40" s="4396"/>
      <c r="AC40" s="4396"/>
      <c r="AD40" s="339"/>
    </row>
    <row r="41" spans="1:30" s="357" customFormat="1" ht="2.25" customHeight="1" thickBot="1" x14ac:dyDescent="0.5">
      <c r="A41" s="4397">
        <v>20</v>
      </c>
      <c r="B41" s="4353" t="s">
        <v>129</v>
      </c>
      <c r="C41" s="4353" t="s">
        <v>154</v>
      </c>
      <c r="D41" s="4399">
        <v>0.5</v>
      </c>
      <c r="E41" s="446"/>
      <c r="F41" s="443"/>
      <c r="G41" s="445"/>
      <c r="H41" s="443"/>
      <c r="I41" s="443"/>
      <c r="J41" s="443"/>
      <c r="K41" s="444"/>
      <c r="L41" s="446"/>
      <c r="M41" s="446"/>
      <c r="N41" s="446"/>
      <c r="O41" s="446"/>
      <c r="P41" s="444"/>
      <c r="Q41" s="446"/>
      <c r="R41" s="446"/>
      <c r="S41" s="446"/>
      <c r="T41" s="446"/>
      <c r="U41" s="446"/>
      <c r="V41" s="446"/>
      <c r="W41" s="446"/>
      <c r="X41" s="446"/>
      <c r="Y41" s="447"/>
      <c r="Z41" s="447"/>
      <c r="AA41" s="447"/>
      <c r="AB41" s="447"/>
      <c r="AC41" s="447"/>
      <c r="AD41" s="356"/>
    </row>
    <row r="42" spans="1:30" s="358" customFormat="1" ht="16.5" hidden="1" customHeight="1" thickBot="1" x14ac:dyDescent="0.5">
      <c r="A42" s="4397"/>
      <c r="B42" s="4353"/>
      <c r="C42" s="4353"/>
      <c r="D42" s="4398"/>
      <c r="E42" s="1056"/>
      <c r="F42" s="315"/>
      <c r="G42" s="1057"/>
      <c r="H42" s="315"/>
      <c r="I42" s="315"/>
      <c r="J42" s="1058"/>
      <c r="K42" s="1052"/>
      <c r="L42" s="1050"/>
      <c r="M42" s="1050"/>
      <c r="N42" s="1050"/>
      <c r="O42" s="1050"/>
      <c r="P42" s="1050"/>
      <c r="Q42" s="1050"/>
      <c r="R42" s="421"/>
      <c r="S42" s="421"/>
      <c r="T42" s="421"/>
      <c r="U42" s="421"/>
      <c r="V42" s="421"/>
      <c r="W42" s="421"/>
      <c r="X42" s="421"/>
      <c r="Y42" s="421"/>
      <c r="Z42" s="421"/>
      <c r="AA42" s="421"/>
      <c r="AB42" s="1048"/>
      <c r="AC42" s="1046">
        <f>SUM(K42:AB42)</f>
        <v>0</v>
      </c>
    </row>
    <row r="43" spans="1:30" s="358" customFormat="1" ht="16.5" hidden="1" customHeight="1" thickBot="1" x14ac:dyDescent="0.5">
      <c r="A43" s="4397"/>
      <c r="B43" s="4353"/>
      <c r="C43" s="4353"/>
      <c r="D43" s="4398"/>
      <c r="E43" s="1282"/>
      <c r="F43" s="1283"/>
      <c r="G43" s="1283"/>
      <c r="H43" s="1283"/>
      <c r="I43" s="1283"/>
      <c r="J43" s="1284"/>
      <c r="K43" s="1053"/>
      <c r="L43" s="1051"/>
      <c r="M43" s="1051"/>
      <c r="N43" s="1051"/>
      <c r="O43" s="1051"/>
      <c r="P43" s="1051"/>
      <c r="Q43" s="1051"/>
      <c r="R43" s="946"/>
      <c r="S43" s="946"/>
      <c r="T43" s="939"/>
      <c r="U43" s="939"/>
      <c r="V43" s="939"/>
      <c r="W43" s="939"/>
      <c r="X43" s="939"/>
      <c r="Y43" s="939"/>
      <c r="Z43" s="939"/>
      <c r="AA43" s="939"/>
      <c r="AB43" s="1049"/>
      <c r="AC43" s="1046">
        <f>SUM(K43:AB43)</f>
        <v>0</v>
      </c>
    </row>
    <row r="44" spans="1:30" s="366" customFormat="1" ht="16.5" hidden="1" customHeight="1" thickBot="1" x14ac:dyDescent="0.5">
      <c r="A44" s="4397"/>
      <c r="B44" s="4353"/>
      <c r="C44" s="4353"/>
      <c r="D44" s="4398"/>
      <c r="E44" s="2103"/>
      <c r="F44" s="2104"/>
      <c r="G44" s="2105"/>
      <c r="H44" s="2105"/>
      <c r="I44" s="2104"/>
      <c r="J44" s="2106"/>
      <c r="K44" s="1235"/>
      <c r="L44" s="1236"/>
      <c r="M44" s="1236"/>
      <c r="N44" s="1236"/>
      <c r="O44" s="1236"/>
      <c r="P44" s="2107"/>
      <c r="Q44" s="2107"/>
      <c r="R44" s="2107"/>
      <c r="S44" s="2107"/>
      <c r="T44" s="2107"/>
      <c r="U44" s="1236"/>
      <c r="V44" s="2107"/>
      <c r="W44" s="2107"/>
      <c r="X44" s="1236"/>
      <c r="Y44" s="2107"/>
      <c r="Z44" s="2107"/>
      <c r="AA44" s="2107"/>
      <c r="AB44" s="2108"/>
      <c r="AC44" s="1047">
        <f>SUM(K44:AB44)</f>
        <v>0</v>
      </c>
    </row>
    <row r="45" spans="1:30" s="366" customFormat="1" ht="16.5" hidden="1" customHeight="1" thickBot="1" x14ac:dyDescent="0.5">
      <c r="A45" s="4397"/>
      <c r="B45" s="4353"/>
      <c r="C45" s="4353"/>
      <c r="D45" s="4398"/>
      <c r="E45" s="2109"/>
      <c r="F45" s="2110"/>
      <c r="G45" s="2111"/>
      <c r="H45" s="2111"/>
      <c r="I45" s="2110"/>
      <c r="J45" s="2112"/>
      <c r="K45" s="1235"/>
      <c r="L45" s="1236"/>
      <c r="M45" s="1236"/>
      <c r="N45" s="1236"/>
      <c r="O45" s="1236"/>
      <c r="P45" s="1236"/>
      <c r="Q45" s="1236"/>
      <c r="R45" s="1236"/>
      <c r="S45" s="1236"/>
      <c r="T45" s="1236"/>
      <c r="U45" s="1236"/>
      <c r="V45" s="1236"/>
      <c r="W45" s="1236"/>
      <c r="X45" s="1236"/>
      <c r="Y45" s="1236"/>
      <c r="Z45" s="1236"/>
      <c r="AA45" s="1236"/>
      <c r="AB45" s="2113"/>
      <c r="AC45" s="1047">
        <f>SUM(K45:AB45)</f>
        <v>0</v>
      </c>
    </row>
    <row r="46" spans="1:30" s="366" customFormat="1" ht="16.5" hidden="1" customHeight="1" thickBot="1" x14ac:dyDescent="0.5">
      <c r="A46" s="4397"/>
      <c r="B46" s="4353"/>
      <c r="C46" s="4353"/>
      <c r="D46" s="4398"/>
      <c r="E46" s="1680"/>
      <c r="F46" s="76"/>
      <c r="G46" s="76"/>
      <c r="H46" s="76"/>
      <c r="I46" s="76"/>
      <c r="J46" s="157"/>
      <c r="K46" s="1281"/>
      <c r="L46" s="175"/>
      <c r="M46" s="287"/>
      <c r="N46" s="175"/>
      <c r="O46" s="175"/>
      <c r="P46" s="287"/>
      <c r="Q46" s="287"/>
      <c r="R46" s="287"/>
      <c r="S46" s="287"/>
      <c r="T46" s="826"/>
      <c r="U46" s="826"/>
      <c r="V46" s="826"/>
      <c r="W46" s="826"/>
      <c r="X46" s="826"/>
      <c r="Y46" s="885"/>
      <c r="Z46" s="885"/>
      <c r="AA46" s="885"/>
      <c r="AB46" s="885"/>
      <c r="AC46" s="1047">
        <f>SUM(K46:AB46)</f>
        <v>0</v>
      </c>
    </row>
    <row r="47" spans="1:30" s="385" customFormat="1" ht="15" hidden="1" customHeight="1" thickBot="1" x14ac:dyDescent="0.5">
      <c r="A47" s="4397"/>
      <c r="B47" s="4353"/>
      <c r="C47" s="4353"/>
      <c r="D47" s="4398"/>
      <c r="E47" s="1285"/>
      <c r="F47" s="76"/>
      <c r="G47" s="76"/>
      <c r="H47" s="76"/>
      <c r="I47" s="76"/>
      <c r="J47" s="157"/>
      <c r="K47" s="243"/>
      <c r="L47" s="145"/>
      <c r="M47" s="146"/>
      <c r="N47" s="146"/>
      <c r="O47" s="146"/>
      <c r="P47" s="145"/>
      <c r="Q47" s="146"/>
      <c r="R47" s="146"/>
      <c r="S47" s="146"/>
      <c r="T47" s="464"/>
      <c r="U47" s="464"/>
      <c r="V47" s="464"/>
      <c r="W47" s="464"/>
      <c r="X47" s="464"/>
      <c r="Y47" s="753"/>
      <c r="Z47" s="753"/>
      <c r="AA47" s="753"/>
      <c r="AB47" s="753"/>
      <c r="AC47" s="1047">
        <f t="shared" ref="AC47:AC70" si="5">SUM(K47:AB47)</f>
        <v>0</v>
      </c>
    </row>
    <row r="48" spans="1:30" s="385" customFormat="1" ht="16.149999999999999" hidden="1" customHeight="1" thickBot="1" x14ac:dyDescent="0.5">
      <c r="A48" s="4397"/>
      <c r="B48" s="4353"/>
      <c r="C48" s="4353"/>
      <c r="D48" s="4398"/>
      <c r="E48" s="1680"/>
      <c r="F48" s="76"/>
      <c r="G48" s="76"/>
      <c r="H48" s="76"/>
      <c r="I48" s="76"/>
      <c r="J48" s="157"/>
      <c r="K48" s="1281"/>
      <c r="L48" s="175"/>
      <c r="M48" s="287"/>
      <c r="N48" s="175"/>
      <c r="O48" s="175"/>
      <c r="P48" s="287"/>
      <c r="Q48" s="287"/>
      <c r="R48" s="287"/>
      <c r="S48" s="287"/>
      <c r="T48" s="464"/>
      <c r="U48" s="464"/>
      <c r="V48" s="464"/>
      <c r="W48" s="464"/>
      <c r="X48" s="464"/>
      <c r="Y48" s="753"/>
      <c r="Z48" s="753"/>
      <c r="AA48" s="753"/>
      <c r="AB48" s="2102"/>
      <c r="AC48" s="1047">
        <f t="shared" si="5"/>
        <v>0</v>
      </c>
    </row>
    <row r="49" spans="1:30" s="385" customFormat="1" ht="17.45" hidden="1" customHeight="1" thickBot="1" x14ac:dyDescent="0.5">
      <c r="A49" s="4397"/>
      <c r="B49" s="4353"/>
      <c r="C49" s="4353"/>
      <c r="D49" s="4398"/>
      <c r="E49" s="1285"/>
      <c r="F49" s="76"/>
      <c r="G49" s="76"/>
      <c r="H49" s="76"/>
      <c r="I49" s="76"/>
      <c r="J49" s="157"/>
      <c r="K49" s="243"/>
      <c r="L49" s="145"/>
      <c r="M49" s="146"/>
      <c r="N49" s="146"/>
      <c r="O49" s="146"/>
      <c r="P49" s="145"/>
      <c r="Q49" s="146"/>
      <c r="R49" s="146"/>
      <c r="S49" s="146"/>
      <c r="T49" s="464"/>
      <c r="U49" s="464"/>
      <c r="V49" s="464"/>
      <c r="W49" s="464"/>
      <c r="X49" s="464"/>
      <c r="Y49" s="753"/>
      <c r="Z49" s="753"/>
      <c r="AA49" s="753"/>
      <c r="AB49" s="2102"/>
      <c r="AC49" s="1047">
        <f t="shared" si="5"/>
        <v>0</v>
      </c>
    </row>
    <row r="50" spans="1:30" s="385" customFormat="1" ht="17.45" hidden="1" customHeight="1" thickBot="1" x14ac:dyDescent="0.5">
      <c r="A50" s="4397"/>
      <c r="B50" s="4353"/>
      <c r="C50" s="4353"/>
      <c r="D50" s="4398"/>
      <c r="E50" s="2257"/>
      <c r="F50" s="1729"/>
      <c r="G50" s="1091"/>
      <c r="H50" s="1091"/>
      <c r="I50" s="1096"/>
      <c r="J50" s="2654"/>
      <c r="K50" s="1729"/>
      <c r="L50" s="1096"/>
      <c r="M50" s="945"/>
      <c r="N50" s="945"/>
      <c r="O50" s="945"/>
      <c r="P50" s="830"/>
      <c r="Q50" s="945"/>
      <c r="R50" s="945"/>
      <c r="S50" s="945"/>
      <c r="T50" s="464"/>
      <c r="U50" s="464"/>
      <c r="V50" s="464"/>
      <c r="W50" s="464"/>
      <c r="X50" s="464"/>
      <c r="Y50" s="753"/>
      <c r="Z50" s="753"/>
      <c r="AA50" s="753"/>
      <c r="AB50" s="2102"/>
      <c r="AC50" s="1047"/>
    </row>
    <row r="51" spans="1:30" s="385" customFormat="1" ht="23.25" hidden="1" customHeight="1" thickBot="1" x14ac:dyDescent="0.5">
      <c r="A51" s="4397"/>
      <c r="B51" s="4353"/>
      <c r="C51" s="4353"/>
      <c r="D51" s="4398"/>
      <c r="E51" s="1680"/>
      <c r="F51" s="457"/>
      <c r="G51" s="171"/>
      <c r="H51" s="171"/>
      <c r="I51" s="457"/>
      <c r="J51" s="1727"/>
      <c r="K51" s="818"/>
      <c r="L51" s="464"/>
      <c r="M51" s="1214"/>
      <c r="N51" s="1214"/>
      <c r="O51" s="1214"/>
      <c r="P51" s="464"/>
      <c r="Q51" s="1214"/>
      <c r="R51" s="1214"/>
      <c r="S51" s="464"/>
      <c r="T51" s="945"/>
      <c r="U51" s="830"/>
      <c r="V51" s="945"/>
      <c r="W51" s="1216"/>
      <c r="X51" s="2101"/>
      <c r="Y51" s="753"/>
      <c r="Z51" s="753"/>
      <c r="AA51" s="753"/>
      <c r="AB51" s="2102"/>
      <c r="AC51" s="1047">
        <f t="shared" si="5"/>
        <v>0</v>
      </c>
    </row>
    <row r="52" spans="1:30" s="385" customFormat="1" ht="23.25" hidden="1" customHeight="1" thickBot="1" x14ac:dyDescent="0.5">
      <c r="A52" s="4397"/>
      <c r="B52" s="4353"/>
      <c r="C52" s="4353"/>
      <c r="D52" s="4398"/>
      <c r="E52" s="1285"/>
      <c r="F52" s="76"/>
      <c r="G52" s="76"/>
      <c r="H52" s="76"/>
      <c r="I52" s="76"/>
      <c r="J52" s="157"/>
      <c r="K52" s="243"/>
      <c r="L52" s="911"/>
      <c r="M52" s="146"/>
      <c r="N52" s="146"/>
      <c r="O52" s="146"/>
      <c r="P52" s="145"/>
      <c r="Q52" s="146"/>
      <c r="R52" s="146"/>
      <c r="S52" s="146"/>
      <c r="T52" s="464"/>
      <c r="U52" s="464"/>
      <c r="V52" s="464"/>
      <c r="W52" s="1312"/>
      <c r="X52" s="2101"/>
      <c r="Y52" s="753"/>
      <c r="Z52" s="753"/>
      <c r="AA52" s="753"/>
      <c r="AB52" s="2102"/>
      <c r="AC52" s="1047">
        <f t="shared" si="5"/>
        <v>0</v>
      </c>
    </row>
    <row r="53" spans="1:30" s="339" customFormat="1" ht="18.75" hidden="1" customHeight="1" thickBot="1" x14ac:dyDescent="0.5">
      <c r="A53" s="4397"/>
      <c r="B53" s="4353"/>
      <c r="C53" s="4353"/>
      <c r="D53" s="4398"/>
      <c r="E53" s="3342"/>
      <c r="F53" s="1737"/>
      <c r="G53" s="1737"/>
      <c r="H53" s="1737"/>
      <c r="I53" s="1737"/>
      <c r="J53" s="3343"/>
      <c r="K53" s="3719"/>
      <c r="L53" s="3720"/>
      <c r="M53" s="3720"/>
      <c r="N53" s="3720"/>
      <c r="O53" s="3720"/>
      <c r="P53" s="3720"/>
      <c r="Q53" s="3720"/>
      <c r="R53" s="3720"/>
      <c r="S53" s="3720"/>
      <c r="T53" s="3720"/>
      <c r="U53" s="3720"/>
      <c r="V53" s="3720"/>
      <c r="W53" s="3720"/>
      <c r="X53" s="3720"/>
      <c r="Y53" s="3721"/>
      <c r="Z53" s="3721"/>
      <c r="AA53" s="3721"/>
      <c r="AB53" s="3722"/>
      <c r="AC53" s="2667">
        <f t="shared" si="5"/>
        <v>0</v>
      </c>
    </row>
    <row r="54" spans="1:30" s="339" customFormat="1" ht="18.75" customHeight="1" thickBot="1" x14ac:dyDescent="0.5">
      <c r="A54" s="4397"/>
      <c r="B54" s="4353"/>
      <c r="C54" s="4353"/>
      <c r="D54" s="4398"/>
      <c r="E54" s="3723" t="s">
        <v>265</v>
      </c>
      <c r="F54" s="3724" t="s">
        <v>5</v>
      </c>
      <c r="G54" s="3724" t="s">
        <v>110</v>
      </c>
      <c r="H54" s="3724" t="s">
        <v>340</v>
      </c>
      <c r="I54" s="3724" t="s">
        <v>36</v>
      </c>
      <c r="J54" s="3725">
        <v>60</v>
      </c>
      <c r="K54" s="3726"/>
      <c r="L54" s="3727">
        <v>64</v>
      </c>
      <c r="M54" s="3727"/>
      <c r="N54" s="3727"/>
      <c r="O54" s="3727"/>
      <c r="P54" s="3727"/>
      <c r="Q54" s="3727"/>
      <c r="R54" s="3728"/>
      <c r="S54" s="3728"/>
      <c r="T54" s="3728"/>
      <c r="U54" s="3729">
        <v>3</v>
      </c>
      <c r="V54" s="3728"/>
      <c r="W54" s="3728"/>
      <c r="X54" s="3727"/>
      <c r="Y54" s="3727"/>
      <c r="Z54" s="3727"/>
      <c r="AA54" s="3727"/>
      <c r="AB54" s="3730"/>
      <c r="AC54" s="2669">
        <f t="shared" si="5"/>
        <v>67</v>
      </c>
    </row>
    <row r="55" spans="1:30" s="340" customFormat="1" ht="19.5" customHeight="1" thickBot="1" x14ac:dyDescent="0.5">
      <c r="A55" s="4397"/>
      <c r="B55" s="4353"/>
      <c r="C55" s="4353"/>
      <c r="D55" s="4398"/>
      <c r="E55" s="3077" t="s">
        <v>38</v>
      </c>
      <c r="F55" s="3078"/>
      <c r="G55" s="3079"/>
      <c r="H55" s="3079"/>
      <c r="I55" s="3078"/>
      <c r="J55" s="3080"/>
      <c r="K55" s="3081">
        <f t="shared" ref="K55:AB55" si="6">SUM(K42:K54)</f>
        <v>0</v>
      </c>
      <c r="L55" s="3081">
        <f t="shared" si="6"/>
        <v>64</v>
      </c>
      <c r="M55" s="3081">
        <f t="shared" si="6"/>
        <v>0</v>
      </c>
      <c r="N55" s="3081">
        <f t="shared" si="6"/>
        <v>0</v>
      </c>
      <c r="O55" s="3081">
        <f t="shared" si="6"/>
        <v>0</v>
      </c>
      <c r="P55" s="3081">
        <f t="shared" si="6"/>
        <v>0</v>
      </c>
      <c r="Q55" s="3081">
        <f t="shared" si="6"/>
        <v>0</v>
      </c>
      <c r="R55" s="3081">
        <f t="shared" si="6"/>
        <v>0</v>
      </c>
      <c r="S55" s="3081">
        <f t="shared" si="6"/>
        <v>0</v>
      </c>
      <c r="T55" s="3081">
        <f t="shared" si="6"/>
        <v>0</v>
      </c>
      <c r="U55" s="3081">
        <f t="shared" si="6"/>
        <v>3</v>
      </c>
      <c r="V55" s="3081">
        <f t="shared" si="6"/>
        <v>0</v>
      </c>
      <c r="W55" s="3081">
        <f t="shared" si="6"/>
        <v>0</v>
      </c>
      <c r="X55" s="3081">
        <f t="shared" si="6"/>
        <v>0</v>
      </c>
      <c r="Y55" s="3081">
        <f t="shared" si="6"/>
        <v>0</v>
      </c>
      <c r="Z55" s="3081">
        <f t="shared" si="6"/>
        <v>0</v>
      </c>
      <c r="AA55" s="3081">
        <f t="shared" si="6"/>
        <v>0</v>
      </c>
      <c r="AB55" s="3081">
        <f t="shared" si="6"/>
        <v>0</v>
      </c>
      <c r="AC55" s="2669">
        <f t="shared" si="5"/>
        <v>67</v>
      </c>
      <c r="AD55" s="339"/>
    </row>
    <row r="56" spans="1:30" s="340" customFormat="1" ht="19.5" hidden="1" customHeight="1" thickBot="1" x14ac:dyDescent="0.5">
      <c r="A56" s="4397"/>
      <c r="B56" s="4353"/>
      <c r="C56" s="4353"/>
      <c r="D56" s="4398"/>
      <c r="E56" s="3068"/>
      <c r="F56" s="2570"/>
      <c r="G56" s="3069"/>
      <c r="H56" s="1686"/>
      <c r="I56" s="3070"/>
      <c r="J56" s="3071"/>
      <c r="K56" s="3072"/>
      <c r="L56" s="885"/>
      <c r="M56" s="885"/>
      <c r="N56" s="3073"/>
      <c r="O56" s="3073"/>
      <c r="P56" s="885"/>
      <c r="Q56" s="885"/>
      <c r="R56" s="885"/>
      <c r="S56" s="885"/>
      <c r="T56" s="885"/>
      <c r="U56" s="3073"/>
      <c r="V56" s="3074"/>
      <c r="W56" s="3074"/>
      <c r="X56" s="3075"/>
      <c r="Y56" s="3075"/>
      <c r="Z56" s="3075"/>
      <c r="AA56" s="3075"/>
      <c r="AB56" s="3076"/>
      <c r="AC56" s="3731">
        <f t="shared" si="5"/>
        <v>0</v>
      </c>
      <c r="AD56" s="339"/>
    </row>
    <row r="57" spans="1:30" s="340" customFormat="1" ht="19.5" hidden="1" customHeight="1" thickBot="1" x14ac:dyDescent="0.5">
      <c r="A57" s="4397"/>
      <c r="B57" s="4353"/>
      <c r="C57" s="4353"/>
      <c r="D57" s="4398"/>
      <c r="E57" s="2275"/>
      <c r="F57" s="1031"/>
      <c r="G57" s="758"/>
      <c r="H57" s="758"/>
      <c r="I57" s="758"/>
      <c r="J57" s="786"/>
      <c r="K57" s="2276"/>
      <c r="L57" s="787"/>
      <c r="M57" s="679"/>
      <c r="N57" s="679"/>
      <c r="O57" s="679"/>
      <c r="P57" s="679"/>
      <c r="Q57" s="679"/>
      <c r="R57" s="679"/>
      <c r="S57" s="679"/>
      <c r="T57" s="679"/>
      <c r="U57" s="1091"/>
      <c r="V57" s="679"/>
      <c r="W57" s="679"/>
      <c r="X57" s="679"/>
      <c r="Y57" s="679"/>
      <c r="Z57" s="679"/>
      <c r="AA57" s="679"/>
      <c r="AB57" s="2668"/>
      <c r="AC57" s="2669">
        <f t="shared" si="5"/>
        <v>0</v>
      </c>
      <c r="AD57" s="339"/>
    </row>
    <row r="58" spans="1:30" s="340" customFormat="1" ht="19.5" hidden="1" customHeight="1" thickBot="1" x14ac:dyDescent="0.5">
      <c r="A58" s="4397"/>
      <c r="B58" s="4353"/>
      <c r="C58" s="4353"/>
      <c r="D58" s="4398"/>
      <c r="E58" s="3737"/>
      <c r="F58" s="3738"/>
      <c r="G58" s="1737"/>
      <c r="H58" s="1737"/>
      <c r="I58" s="1737"/>
      <c r="J58" s="3343"/>
      <c r="K58" s="3732"/>
      <c r="L58" s="2099"/>
      <c r="M58" s="2099"/>
      <c r="N58" s="2099"/>
      <c r="O58" s="2099"/>
      <c r="P58" s="2099"/>
      <c r="Q58" s="2099"/>
      <c r="R58" s="2099"/>
      <c r="S58" s="2099"/>
      <c r="T58" s="2099"/>
      <c r="U58" s="2099"/>
      <c r="V58" s="2099"/>
      <c r="W58" s="2099"/>
      <c r="X58" s="2099"/>
      <c r="Y58" s="2099"/>
      <c r="Z58" s="2099"/>
      <c r="AA58" s="2099"/>
      <c r="AB58" s="2100"/>
      <c r="AC58" s="2669">
        <f t="shared" si="5"/>
        <v>0</v>
      </c>
      <c r="AD58" s="339"/>
    </row>
    <row r="59" spans="1:30" s="340" customFormat="1" ht="19.5" customHeight="1" thickBot="1" x14ac:dyDescent="0.5">
      <c r="A59" s="4397"/>
      <c r="B59" s="4353"/>
      <c r="C59" s="4353"/>
      <c r="D59" s="4398"/>
      <c r="E59" s="3740" t="s">
        <v>247</v>
      </c>
      <c r="F59" s="2274" t="s">
        <v>6</v>
      </c>
      <c r="G59" s="2326" t="s">
        <v>110</v>
      </c>
      <c r="H59" s="1793" t="s">
        <v>230</v>
      </c>
      <c r="I59" s="2327">
        <v>2</v>
      </c>
      <c r="J59" s="3741">
        <v>53</v>
      </c>
      <c r="K59" s="3736">
        <v>4</v>
      </c>
      <c r="L59" s="1608">
        <v>8</v>
      </c>
      <c r="M59" s="1608"/>
      <c r="N59" s="2491"/>
      <c r="O59" s="2491"/>
      <c r="P59" s="1608"/>
      <c r="Q59" s="1608"/>
      <c r="R59" s="1608"/>
      <c r="S59" s="1608"/>
      <c r="T59" s="1608"/>
      <c r="U59" s="2491">
        <v>5</v>
      </c>
      <c r="V59" s="3733"/>
      <c r="W59" s="3733"/>
      <c r="X59" s="3734"/>
      <c r="Y59" s="3734"/>
      <c r="Z59" s="3734"/>
      <c r="AA59" s="3734"/>
      <c r="AB59" s="3735"/>
      <c r="AC59" s="2669">
        <f t="shared" si="5"/>
        <v>17</v>
      </c>
      <c r="AD59" s="339"/>
    </row>
    <row r="60" spans="1:30" s="340" customFormat="1" ht="19.5" customHeight="1" thickBot="1" x14ac:dyDescent="0.5">
      <c r="A60" s="4397"/>
      <c r="B60" s="4353"/>
      <c r="C60" s="4353"/>
      <c r="D60" s="4398"/>
      <c r="E60" s="3742" t="s">
        <v>419</v>
      </c>
      <c r="F60" s="404" t="s">
        <v>90</v>
      </c>
      <c r="G60" s="405" t="s">
        <v>127</v>
      </c>
      <c r="H60" s="457"/>
      <c r="I60" s="996" t="s">
        <v>332</v>
      </c>
      <c r="J60" s="470">
        <v>69</v>
      </c>
      <c r="K60" s="2360"/>
      <c r="L60" s="569"/>
      <c r="M60" s="407"/>
      <c r="N60" s="407"/>
      <c r="O60" s="407"/>
      <c r="P60" s="407">
        <v>4</v>
      </c>
      <c r="Q60" s="407"/>
      <c r="R60" s="407"/>
      <c r="S60" s="407"/>
      <c r="T60" s="407"/>
      <c r="U60" s="167">
        <v>10</v>
      </c>
      <c r="V60" s="1312"/>
      <c r="W60" s="1312"/>
      <c r="X60" s="2099"/>
      <c r="Y60" s="2099"/>
      <c r="Z60" s="2099"/>
      <c r="AA60" s="2099"/>
      <c r="AB60" s="2100"/>
      <c r="AC60" s="2669">
        <f t="shared" si="5"/>
        <v>14</v>
      </c>
      <c r="AD60" s="339"/>
    </row>
    <row r="61" spans="1:30" s="340" customFormat="1" ht="19.5" customHeight="1" thickBot="1" x14ac:dyDescent="0.5">
      <c r="A61" s="4397"/>
      <c r="B61" s="4353"/>
      <c r="C61" s="4353"/>
      <c r="D61" s="4398"/>
      <c r="E61" s="1285" t="s">
        <v>81</v>
      </c>
      <c r="F61" s="76" t="s">
        <v>6</v>
      </c>
      <c r="G61" s="76" t="s">
        <v>110</v>
      </c>
      <c r="H61" s="76" t="s">
        <v>70</v>
      </c>
      <c r="I61" s="76" t="s">
        <v>37</v>
      </c>
      <c r="J61" s="157">
        <v>3</v>
      </c>
      <c r="K61" s="760"/>
      <c r="L61" s="761"/>
      <c r="M61" s="1092"/>
      <c r="N61" s="1092"/>
      <c r="O61" s="1092"/>
      <c r="P61" s="761"/>
      <c r="Q61" s="1092"/>
      <c r="R61" s="1092"/>
      <c r="S61" s="1092"/>
      <c r="T61" s="1096"/>
      <c r="U61" s="1096"/>
      <c r="V61" s="1096"/>
      <c r="W61" s="1096">
        <v>9</v>
      </c>
      <c r="X61" s="1107"/>
      <c r="Y61" s="1107"/>
      <c r="Z61" s="1107"/>
      <c r="AA61" s="1107"/>
      <c r="AB61" s="2668"/>
      <c r="AC61" s="2669">
        <f t="shared" si="5"/>
        <v>9</v>
      </c>
      <c r="AD61" s="339"/>
    </row>
    <row r="62" spans="1:30" s="340" customFormat="1" ht="19.5" customHeight="1" thickBot="1" x14ac:dyDescent="0.5">
      <c r="A62" s="4397"/>
      <c r="B62" s="4353"/>
      <c r="C62" s="4353"/>
      <c r="D62" s="4398"/>
      <c r="E62" s="1682" t="s">
        <v>81</v>
      </c>
      <c r="F62" s="75" t="s">
        <v>6</v>
      </c>
      <c r="G62" s="75" t="s">
        <v>110</v>
      </c>
      <c r="H62" s="75" t="s">
        <v>70</v>
      </c>
      <c r="I62" s="75" t="s">
        <v>73</v>
      </c>
      <c r="J62" s="2955">
        <v>7</v>
      </c>
      <c r="K62" s="3710"/>
      <c r="L62" s="769"/>
      <c r="M62" s="770"/>
      <c r="N62" s="770"/>
      <c r="O62" s="770"/>
      <c r="P62" s="769"/>
      <c r="Q62" s="770"/>
      <c r="R62" s="770"/>
      <c r="S62" s="770"/>
      <c r="T62" s="1539"/>
      <c r="U62" s="1539"/>
      <c r="V62" s="1539"/>
      <c r="W62" s="1539">
        <v>21</v>
      </c>
      <c r="X62" s="1240"/>
      <c r="Y62" s="1240"/>
      <c r="Z62" s="1240"/>
      <c r="AA62" s="1240"/>
      <c r="AB62" s="2670"/>
      <c r="AC62" s="2669">
        <f t="shared" si="5"/>
        <v>21</v>
      </c>
      <c r="AD62" s="339"/>
    </row>
    <row r="63" spans="1:30" s="340" customFormat="1" ht="19.149999999999999" hidden="1" customHeight="1" thickBot="1" x14ac:dyDescent="0.5">
      <c r="A63" s="4397"/>
      <c r="B63" s="4353"/>
      <c r="C63" s="4353"/>
      <c r="D63" s="4398"/>
      <c r="E63" s="2215"/>
      <c r="F63" s="20"/>
      <c r="G63" s="20"/>
      <c r="H63" s="20"/>
      <c r="I63" s="20"/>
      <c r="J63" s="3739"/>
      <c r="K63" s="2237"/>
      <c r="L63" s="459"/>
      <c r="M63" s="459"/>
      <c r="N63" s="459"/>
      <c r="O63" s="459"/>
      <c r="P63" s="1677"/>
      <c r="Q63" s="459"/>
      <c r="R63" s="459"/>
      <c r="S63" s="459"/>
      <c r="T63" s="459"/>
      <c r="U63" s="1677"/>
      <c r="V63" s="3074"/>
      <c r="W63" s="3074"/>
      <c r="X63" s="3075"/>
      <c r="Y63" s="3075"/>
      <c r="Z63" s="3075"/>
      <c r="AA63" s="3075"/>
      <c r="AB63" s="3076"/>
      <c r="AC63" s="2669">
        <f t="shared" si="5"/>
        <v>0</v>
      </c>
      <c r="AD63" s="339"/>
    </row>
    <row r="64" spans="1:30" s="340" customFormat="1" ht="15" hidden="1" customHeight="1" thickBot="1" x14ac:dyDescent="0.5">
      <c r="A64" s="4397"/>
      <c r="B64" s="4353"/>
      <c r="C64" s="4353"/>
      <c r="D64" s="4398"/>
      <c r="E64" s="3342"/>
      <c r="F64" s="1737"/>
      <c r="G64" s="1737"/>
      <c r="H64" s="1737"/>
      <c r="I64" s="1737"/>
      <c r="J64" s="3343"/>
      <c r="K64" s="1238"/>
      <c r="L64" s="1239"/>
      <c r="M64" s="1239"/>
      <c r="N64" s="1239"/>
      <c r="O64" s="1239"/>
      <c r="P64" s="1240"/>
      <c r="Q64" s="1240"/>
      <c r="R64" s="1240"/>
      <c r="S64" s="1240"/>
      <c r="T64" s="1240"/>
      <c r="U64" s="1239"/>
      <c r="V64" s="1240"/>
      <c r="W64" s="1240"/>
      <c r="X64" s="1239"/>
      <c r="Y64" s="1240"/>
      <c r="Z64" s="1240"/>
      <c r="AA64" s="1240"/>
      <c r="AB64" s="2670"/>
      <c r="AC64" s="2669">
        <f t="shared" si="5"/>
        <v>0</v>
      </c>
      <c r="AD64" s="339"/>
    </row>
    <row r="65" spans="1:30" s="361" customFormat="1" ht="18" customHeight="1" thickBot="1" x14ac:dyDescent="0.5">
      <c r="A65" s="4397"/>
      <c r="B65" s="4353"/>
      <c r="C65" s="4353"/>
      <c r="D65" s="4398"/>
      <c r="E65" s="809" t="s">
        <v>34</v>
      </c>
      <c r="F65" s="3344"/>
      <c r="G65" s="3345"/>
      <c r="H65" s="3346"/>
      <c r="I65" s="3347"/>
      <c r="J65" s="3348"/>
      <c r="K65" s="3058">
        <f t="shared" ref="K65:AB65" si="7">SUM(K56:K64)</f>
        <v>4</v>
      </c>
      <c r="L65" s="3058">
        <f t="shared" si="7"/>
        <v>8</v>
      </c>
      <c r="M65" s="3058">
        <f t="shared" si="7"/>
        <v>0</v>
      </c>
      <c r="N65" s="3058">
        <f t="shared" si="7"/>
        <v>0</v>
      </c>
      <c r="O65" s="3058">
        <f t="shared" si="7"/>
        <v>0</v>
      </c>
      <c r="P65" s="3058">
        <f t="shared" si="7"/>
        <v>4</v>
      </c>
      <c r="Q65" s="3058">
        <f t="shared" si="7"/>
        <v>0</v>
      </c>
      <c r="R65" s="3058">
        <f t="shared" si="7"/>
        <v>0</v>
      </c>
      <c r="S65" s="3058">
        <f t="shared" si="7"/>
        <v>0</v>
      </c>
      <c r="T65" s="3058">
        <f t="shared" si="7"/>
        <v>0</v>
      </c>
      <c r="U65" s="3058">
        <f t="shared" si="7"/>
        <v>15</v>
      </c>
      <c r="V65" s="3058">
        <f t="shared" si="7"/>
        <v>0</v>
      </c>
      <c r="W65" s="3058">
        <f t="shared" si="7"/>
        <v>30</v>
      </c>
      <c r="X65" s="3058">
        <f t="shared" si="7"/>
        <v>0</v>
      </c>
      <c r="Y65" s="3058">
        <f t="shared" si="7"/>
        <v>0</v>
      </c>
      <c r="Z65" s="3058">
        <f t="shared" si="7"/>
        <v>0</v>
      </c>
      <c r="AA65" s="3058">
        <f t="shared" si="7"/>
        <v>0</v>
      </c>
      <c r="AB65" s="3059">
        <f t="shared" si="7"/>
        <v>0</v>
      </c>
      <c r="AC65" s="1598">
        <f t="shared" si="5"/>
        <v>61</v>
      </c>
      <c r="AD65" s="360"/>
    </row>
    <row r="66" spans="1:30" s="361" customFormat="1" ht="18" customHeight="1" thickBot="1" x14ac:dyDescent="0.5">
      <c r="A66" s="4397"/>
      <c r="B66" s="4353"/>
      <c r="C66" s="4353"/>
      <c r="D66" s="4399"/>
      <c r="E66" s="1112" t="s">
        <v>425</v>
      </c>
      <c r="F66" s="1090" t="s">
        <v>90</v>
      </c>
      <c r="G66" s="405" t="s">
        <v>110</v>
      </c>
      <c r="H66" s="953" t="s">
        <v>123</v>
      </c>
      <c r="I66" s="996">
        <v>1</v>
      </c>
      <c r="J66" s="1089">
        <v>1</v>
      </c>
      <c r="K66" s="2643">
        <v>6</v>
      </c>
      <c r="L66" s="2643">
        <v>4</v>
      </c>
      <c r="M66" s="2643"/>
      <c r="N66" s="2643"/>
      <c r="O66" s="2643"/>
      <c r="P66" s="2643"/>
      <c r="Q66" s="2643"/>
      <c r="R66" s="2643"/>
      <c r="S66" s="2643"/>
      <c r="T66" s="2643"/>
      <c r="U66" s="2643"/>
      <c r="V66" s="2643"/>
      <c r="W66" s="2643"/>
      <c r="X66" s="2643"/>
      <c r="Y66" s="3057"/>
      <c r="Z66" s="3057"/>
      <c r="AA66" s="3057"/>
      <c r="AB66" s="3057"/>
      <c r="AC66" s="1559">
        <f t="shared" si="5"/>
        <v>10</v>
      </c>
      <c r="AD66" s="360"/>
    </row>
    <row r="67" spans="1:30" s="361" customFormat="1" ht="18" hidden="1" customHeight="1" thickBot="1" x14ac:dyDescent="0.5">
      <c r="A67" s="4397"/>
      <c r="B67" s="4353"/>
      <c r="C67" s="4353"/>
      <c r="D67" s="4398"/>
      <c r="E67" s="1223"/>
      <c r="F67" s="1224"/>
      <c r="G67" s="1224"/>
      <c r="H67" s="1224"/>
      <c r="I67" s="1224"/>
      <c r="J67" s="1241"/>
      <c r="K67" s="1087"/>
      <c r="L67" s="1087"/>
      <c r="M67" s="316"/>
      <c r="N67" s="316"/>
      <c r="O67" s="316"/>
      <c r="P67" s="316"/>
      <c r="Q67" s="316"/>
      <c r="R67" s="316"/>
      <c r="S67" s="316"/>
      <c r="T67" s="316"/>
      <c r="U67" s="316"/>
      <c r="V67" s="316"/>
      <c r="W67" s="316"/>
      <c r="X67" s="316"/>
      <c r="Y67" s="651"/>
      <c r="Z67" s="651"/>
      <c r="AA67" s="651"/>
      <c r="AB67" s="651"/>
      <c r="AC67" s="1559">
        <f t="shared" si="5"/>
        <v>0</v>
      </c>
      <c r="AD67" s="360"/>
    </row>
    <row r="68" spans="1:30" s="361" customFormat="1" ht="18" customHeight="1" thickBot="1" x14ac:dyDescent="0.5">
      <c r="A68" s="4397"/>
      <c r="B68" s="4353"/>
      <c r="C68" s="4353"/>
      <c r="D68" s="4398"/>
      <c r="E68" s="809" t="s">
        <v>107</v>
      </c>
      <c r="F68" s="1036"/>
      <c r="G68" s="1037"/>
      <c r="H68" s="1038"/>
      <c r="I68" s="1039"/>
      <c r="J68" s="1040"/>
      <c r="K68" s="1174">
        <f>K66+K67</f>
        <v>6</v>
      </c>
      <c r="L68" s="1174">
        <f t="shared" ref="L68:AB68" si="8">L66+L67</f>
        <v>4</v>
      </c>
      <c r="M68" s="1174">
        <f t="shared" si="8"/>
        <v>0</v>
      </c>
      <c r="N68" s="1174">
        <f t="shared" si="8"/>
        <v>0</v>
      </c>
      <c r="O68" s="1174">
        <f t="shared" si="8"/>
        <v>0</v>
      </c>
      <c r="P68" s="1174">
        <f t="shared" si="8"/>
        <v>0</v>
      </c>
      <c r="Q68" s="1174">
        <f t="shared" si="8"/>
        <v>0</v>
      </c>
      <c r="R68" s="1174">
        <f t="shared" si="8"/>
        <v>0</v>
      </c>
      <c r="S68" s="1174">
        <f t="shared" si="8"/>
        <v>0</v>
      </c>
      <c r="T68" s="1174">
        <f t="shared" si="8"/>
        <v>0</v>
      </c>
      <c r="U68" s="1174">
        <f t="shared" si="8"/>
        <v>0</v>
      </c>
      <c r="V68" s="1174">
        <f t="shared" si="8"/>
        <v>0</v>
      </c>
      <c r="W68" s="1174">
        <f t="shared" si="8"/>
        <v>0</v>
      </c>
      <c r="X68" s="1174">
        <f t="shared" si="8"/>
        <v>0</v>
      </c>
      <c r="Y68" s="1174">
        <f t="shared" si="8"/>
        <v>0</v>
      </c>
      <c r="Z68" s="1174">
        <f t="shared" si="8"/>
        <v>0</v>
      </c>
      <c r="AA68" s="1174">
        <f t="shared" si="8"/>
        <v>0</v>
      </c>
      <c r="AB68" s="1174">
        <f t="shared" si="8"/>
        <v>0</v>
      </c>
      <c r="AC68" s="1028">
        <f t="shared" si="5"/>
        <v>10</v>
      </c>
      <c r="AD68" s="360"/>
    </row>
    <row r="69" spans="1:30" s="359" customFormat="1" ht="20.25" customHeight="1" thickBot="1" x14ac:dyDescent="0.5">
      <c r="A69" s="4397"/>
      <c r="B69" s="4353"/>
      <c r="C69" s="4353"/>
      <c r="D69" s="4399"/>
      <c r="E69" s="535" t="s">
        <v>39</v>
      </c>
      <c r="F69" s="1041"/>
      <c r="G69" s="1042"/>
      <c r="H69" s="1043"/>
      <c r="I69" s="1044"/>
      <c r="J69" s="1045"/>
      <c r="K69" s="3055">
        <f t="shared" ref="K69:AB69" si="9">K55+K65+K68</f>
        <v>10</v>
      </c>
      <c r="L69" s="3055">
        <f t="shared" si="9"/>
        <v>76</v>
      </c>
      <c r="M69" s="3055">
        <f t="shared" si="9"/>
        <v>0</v>
      </c>
      <c r="N69" s="3055">
        <f t="shared" si="9"/>
        <v>0</v>
      </c>
      <c r="O69" s="3055">
        <f t="shared" si="9"/>
        <v>0</v>
      </c>
      <c r="P69" s="3055">
        <f t="shared" si="9"/>
        <v>4</v>
      </c>
      <c r="Q69" s="3055">
        <f t="shared" si="9"/>
        <v>0</v>
      </c>
      <c r="R69" s="3055">
        <f t="shared" si="9"/>
        <v>0</v>
      </c>
      <c r="S69" s="3055">
        <f t="shared" si="9"/>
        <v>0</v>
      </c>
      <c r="T69" s="3055">
        <f t="shared" si="9"/>
        <v>0</v>
      </c>
      <c r="U69" s="3055">
        <f t="shared" si="9"/>
        <v>18</v>
      </c>
      <c r="V69" s="3055">
        <f t="shared" si="9"/>
        <v>0</v>
      </c>
      <c r="W69" s="3055">
        <f t="shared" si="9"/>
        <v>30</v>
      </c>
      <c r="X69" s="3055">
        <f t="shared" si="9"/>
        <v>0</v>
      </c>
      <c r="Y69" s="3055">
        <f t="shared" si="9"/>
        <v>0</v>
      </c>
      <c r="Z69" s="3055">
        <f t="shared" si="9"/>
        <v>0</v>
      </c>
      <c r="AA69" s="3055">
        <f t="shared" si="9"/>
        <v>0</v>
      </c>
      <c r="AB69" s="3056">
        <f t="shared" si="9"/>
        <v>0</v>
      </c>
      <c r="AC69" s="3054">
        <f t="shared" si="5"/>
        <v>138</v>
      </c>
    </row>
    <row r="70" spans="1:30" s="359" customFormat="1" ht="15" customHeight="1" thickBot="1" x14ac:dyDescent="0.45">
      <c r="A70" s="4397"/>
      <c r="B70" s="4353"/>
      <c r="C70" s="4353"/>
      <c r="D70" s="4398"/>
      <c r="E70" s="544" t="s">
        <v>40</v>
      </c>
      <c r="F70" s="545"/>
      <c r="G70" s="546"/>
      <c r="H70" s="547"/>
      <c r="I70" s="547"/>
      <c r="J70" s="548"/>
      <c r="K70" s="549">
        <f t="shared" ref="K70:AB70" si="10">K39+K69</f>
        <v>70</v>
      </c>
      <c r="L70" s="549">
        <f t="shared" si="10"/>
        <v>84</v>
      </c>
      <c r="M70" s="549">
        <f t="shared" si="10"/>
        <v>0</v>
      </c>
      <c r="N70" s="549">
        <f t="shared" si="10"/>
        <v>30</v>
      </c>
      <c r="O70" s="549">
        <f t="shared" si="10"/>
        <v>2</v>
      </c>
      <c r="P70" s="549">
        <f t="shared" si="10"/>
        <v>4</v>
      </c>
      <c r="Q70" s="549">
        <f t="shared" si="10"/>
        <v>32</v>
      </c>
      <c r="R70" s="549">
        <f t="shared" si="10"/>
        <v>0</v>
      </c>
      <c r="S70" s="549">
        <f t="shared" si="10"/>
        <v>9</v>
      </c>
      <c r="T70" s="549">
        <f t="shared" si="10"/>
        <v>0</v>
      </c>
      <c r="U70" s="549">
        <f t="shared" si="10"/>
        <v>34</v>
      </c>
      <c r="V70" s="549">
        <f t="shared" si="10"/>
        <v>0</v>
      </c>
      <c r="W70" s="549">
        <f t="shared" si="10"/>
        <v>30</v>
      </c>
      <c r="X70" s="549">
        <f t="shared" si="10"/>
        <v>0</v>
      </c>
      <c r="Y70" s="549">
        <f t="shared" si="10"/>
        <v>0</v>
      </c>
      <c r="Z70" s="549">
        <f t="shared" si="10"/>
        <v>0</v>
      </c>
      <c r="AA70" s="549">
        <f t="shared" si="10"/>
        <v>0</v>
      </c>
      <c r="AB70" s="549">
        <f t="shared" si="10"/>
        <v>0</v>
      </c>
      <c r="AC70" s="1829">
        <f t="shared" si="5"/>
        <v>295</v>
      </c>
    </row>
    <row r="71" spans="1:30" s="361" customFormat="1" ht="32.25" hidden="1" customHeight="1" x14ac:dyDescent="0.45">
      <c r="A71" s="4397"/>
      <c r="B71" s="4353"/>
      <c r="C71" s="4353"/>
      <c r="D71" s="4399"/>
      <c r="E71" s="543"/>
      <c r="F71" s="529"/>
      <c r="G71" s="530"/>
      <c r="H71" s="529"/>
      <c r="I71" s="531"/>
      <c r="J71" s="531"/>
      <c r="K71" s="532"/>
      <c r="L71" s="532"/>
      <c r="M71" s="532"/>
      <c r="N71" s="532"/>
      <c r="O71" s="532"/>
      <c r="P71" s="532"/>
      <c r="Q71" s="532"/>
      <c r="R71" s="532"/>
      <c r="S71" s="532"/>
      <c r="T71" s="532"/>
      <c r="U71" s="532"/>
      <c r="V71" s="533"/>
      <c r="W71" s="533"/>
      <c r="X71" s="534"/>
      <c r="Y71" s="533"/>
      <c r="Z71" s="533"/>
      <c r="AA71" s="533"/>
      <c r="AB71" s="533"/>
      <c r="AC71" s="533"/>
      <c r="AD71" s="360"/>
    </row>
    <row r="72" spans="1:30" s="340" customFormat="1" ht="0.75" hidden="1" customHeight="1" thickBot="1" x14ac:dyDescent="0.5">
      <c r="A72" s="4397"/>
      <c r="B72" s="4353"/>
      <c r="C72" s="4353"/>
      <c r="D72" s="4399"/>
      <c r="E72" s="520"/>
      <c r="F72" s="398"/>
      <c r="G72" s="403"/>
      <c r="H72" s="442"/>
      <c r="I72" s="398"/>
      <c r="J72" s="398"/>
      <c r="K72" s="400"/>
      <c r="L72" s="400"/>
      <c r="M72" s="400"/>
      <c r="N72" s="400"/>
      <c r="O72" s="400"/>
      <c r="P72" s="400"/>
      <c r="Q72" s="400"/>
      <c r="R72" s="400"/>
      <c r="S72" s="400"/>
      <c r="T72" s="400"/>
      <c r="U72" s="400"/>
      <c r="V72" s="400"/>
      <c r="W72" s="400"/>
      <c r="X72" s="401"/>
      <c r="Y72" s="521"/>
      <c r="Z72" s="521"/>
      <c r="AA72" s="521"/>
      <c r="AB72" s="521"/>
      <c r="AC72" s="402"/>
      <c r="AD72" s="339"/>
    </row>
    <row r="73" spans="1:30" s="340" customFormat="1" ht="0.75" hidden="1" customHeight="1" thickBot="1" x14ac:dyDescent="0.5">
      <c r="A73" s="4397"/>
      <c r="B73" s="4353"/>
      <c r="C73" s="4353"/>
      <c r="D73" s="4399"/>
      <c r="E73" s="522"/>
      <c r="F73" s="523"/>
      <c r="G73" s="523"/>
      <c r="H73" s="523"/>
      <c r="I73" s="523"/>
      <c r="J73" s="523"/>
      <c r="K73" s="521"/>
      <c r="L73" s="521"/>
      <c r="M73" s="521"/>
      <c r="N73" s="521"/>
      <c r="O73" s="521"/>
      <c r="P73" s="521"/>
      <c r="Q73" s="521"/>
      <c r="R73" s="521"/>
      <c r="S73" s="521"/>
      <c r="T73" s="521"/>
      <c r="U73" s="521"/>
      <c r="V73" s="521"/>
      <c r="W73" s="521"/>
      <c r="X73" s="521"/>
      <c r="Y73" s="521"/>
      <c r="Z73" s="521"/>
      <c r="AA73" s="521"/>
      <c r="AB73" s="521"/>
      <c r="AC73" s="521"/>
      <c r="AD73" s="339"/>
    </row>
    <row r="74" spans="1:30" s="340" customFormat="1" ht="0.75" hidden="1" customHeight="1" thickBot="1" x14ac:dyDescent="0.5">
      <c r="A74" s="4397"/>
      <c r="B74" s="4353"/>
      <c r="C74" s="4353"/>
      <c r="D74" s="4399"/>
      <c r="E74" s="524"/>
      <c r="F74" s="523"/>
      <c r="G74" s="523"/>
      <c r="H74" s="523"/>
      <c r="I74" s="523"/>
      <c r="J74" s="525"/>
      <c r="K74" s="521">
        <v>0</v>
      </c>
      <c r="L74" s="521">
        <v>0</v>
      </c>
      <c r="M74" s="521" t="e">
        <f>M65+#REF!+M73</f>
        <v>#REF!</v>
      </c>
      <c r="N74" s="521" t="e">
        <f>N65+#REF!+N73</f>
        <v>#REF!</v>
      </c>
      <c r="O74" s="521" t="e">
        <f>O65+#REF!+O73</f>
        <v>#REF!</v>
      </c>
      <c r="P74" s="521">
        <v>0</v>
      </c>
      <c r="Q74" s="521" t="e">
        <f>Q65+#REF!+Q73</f>
        <v>#REF!</v>
      </c>
      <c r="R74" s="521" t="e">
        <f>R65+#REF!+R73</f>
        <v>#REF!</v>
      </c>
      <c r="S74" s="521" t="e">
        <f>S65+#REF!+S73</f>
        <v>#REF!</v>
      </c>
      <c r="T74" s="521" t="e">
        <f>T65+#REF!+T73</f>
        <v>#REF!</v>
      </c>
      <c r="U74" s="521" t="e">
        <f>U65+#REF!+U73</f>
        <v>#REF!</v>
      </c>
      <c r="V74" s="521" t="e">
        <f>V65+#REF!+V73</f>
        <v>#REF!</v>
      </c>
      <c r="W74" s="521" t="e">
        <f>W65+#REF!+W73</f>
        <v>#REF!</v>
      </c>
      <c r="X74" s="521" t="e">
        <f>X65+#REF!+X73</f>
        <v>#REF!</v>
      </c>
      <c r="Y74" s="521" t="e">
        <f>Y65+#REF!+Y73</f>
        <v>#REF!</v>
      </c>
      <c r="Z74" s="521" t="e">
        <f>Z65+#REF!+Z73</f>
        <v>#REF!</v>
      </c>
      <c r="AA74" s="521" t="e">
        <f>AA65+#REF!+AA73</f>
        <v>#REF!</v>
      </c>
      <c r="AB74" s="521" t="e">
        <f>AB65+#REF!+AB73</f>
        <v>#REF!</v>
      </c>
      <c r="AC74" s="521">
        <v>0</v>
      </c>
      <c r="AD74" s="339"/>
    </row>
    <row r="75" spans="1:30" s="340" customFormat="1" ht="5.25" hidden="1" customHeight="1" thickBot="1" x14ac:dyDescent="0.5">
      <c r="A75" s="4397"/>
      <c r="B75" s="4353"/>
      <c r="C75" s="4353"/>
      <c r="D75" s="4399"/>
      <c r="E75" s="526"/>
      <c r="F75" s="527"/>
      <c r="G75" s="527"/>
      <c r="H75" s="527"/>
      <c r="I75" s="442"/>
      <c r="J75" s="442"/>
      <c r="K75" s="521" t="e">
        <f>#REF!+K74</f>
        <v>#REF!</v>
      </c>
      <c r="L75" s="521" t="e">
        <f>#REF!+L74</f>
        <v>#REF!</v>
      </c>
      <c r="M75" s="521" t="e">
        <f>#REF!+M74</f>
        <v>#REF!</v>
      </c>
      <c r="N75" s="521" t="e">
        <f>#REF!+N74</f>
        <v>#REF!</v>
      </c>
      <c r="O75" s="521" t="e">
        <f>#REF!+O74</f>
        <v>#REF!</v>
      </c>
      <c r="P75" s="521">
        <v>0</v>
      </c>
      <c r="Q75" s="521" t="e">
        <f>#REF!+Q74</f>
        <v>#REF!</v>
      </c>
      <c r="R75" s="521" t="e">
        <f>#REF!+R74</f>
        <v>#REF!</v>
      </c>
      <c r="S75" s="521" t="e">
        <f>#REF!+S74</f>
        <v>#REF!</v>
      </c>
      <c r="T75" s="521" t="e">
        <f>#REF!+T74</f>
        <v>#REF!</v>
      </c>
      <c r="U75" s="521" t="e">
        <f>#REF!+U74</f>
        <v>#REF!</v>
      </c>
      <c r="V75" s="521" t="e">
        <f>#REF!+V74</f>
        <v>#REF!</v>
      </c>
      <c r="W75" s="521" t="e">
        <f>#REF!+W74</f>
        <v>#REF!</v>
      </c>
      <c r="X75" s="521" t="e">
        <f>#REF!+X74</f>
        <v>#REF!</v>
      </c>
      <c r="Y75" s="521" t="e">
        <f>#REF!+Y74</f>
        <v>#REF!</v>
      </c>
      <c r="Z75" s="521" t="e">
        <f>#REF!+Z74</f>
        <v>#REF!</v>
      </c>
      <c r="AA75" s="521" t="e">
        <f>#REF!+AA74</f>
        <v>#REF!</v>
      </c>
      <c r="AB75" s="521" t="e">
        <f>#REF!+AB74</f>
        <v>#REF!</v>
      </c>
      <c r="AC75" s="521">
        <v>0</v>
      </c>
      <c r="AD75" s="339"/>
    </row>
    <row r="77" spans="1:30" s="346" customFormat="1" ht="13.9" x14ac:dyDescent="0.4">
      <c r="A77" s="4391"/>
      <c r="B77" s="4391"/>
      <c r="C77" s="4391"/>
      <c r="D77" s="4391"/>
      <c r="E77" s="4391"/>
      <c r="F77" s="4391"/>
      <c r="G77" s="4391"/>
      <c r="H77" s="4391"/>
      <c r="I77" s="4391"/>
      <c r="J77" s="4391"/>
      <c r="K77" s="4391"/>
      <c r="L77" s="4391"/>
      <c r="M77" s="4391"/>
      <c r="N77" s="4391"/>
      <c r="O77" s="4391"/>
      <c r="P77" s="4391"/>
      <c r="Q77" s="4391"/>
      <c r="R77" s="4391"/>
      <c r="S77" s="4391"/>
      <c r="T77" s="4391"/>
      <c r="U77" s="4391"/>
      <c r="V77" s="4391"/>
      <c r="W77" s="4391"/>
      <c r="X77" s="4391"/>
      <c r="Y77" s="4391"/>
      <c r="Z77" s="4391"/>
      <c r="AA77" s="4391"/>
      <c r="AB77" s="4391"/>
      <c r="AC77" s="4391"/>
      <c r="AD77" s="345"/>
    </row>
    <row r="78" spans="1:30" s="346" customFormat="1" ht="13.9" x14ac:dyDescent="0.4">
      <c r="A78" s="3993" t="s">
        <v>443</v>
      </c>
      <c r="B78" s="3993"/>
      <c r="C78" s="3993"/>
      <c r="D78" s="3993"/>
      <c r="E78" s="3993"/>
      <c r="F78" s="3993"/>
      <c r="G78" s="3993"/>
      <c r="H78" s="3993"/>
      <c r="I78" s="3993"/>
      <c r="J78" s="3993"/>
      <c r="K78" s="3993"/>
      <c r="L78" s="3993"/>
      <c r="M78" s="3993"/>
      <c r="N78" s="3993"/>
      <c r="O78" s="3993"/>
      <c r="P78" s="3993"/>
      <c r="Q78" s="3993"/>
      <c r="R78" s="3993"/>
      <c r="S78" s="3993"/>
      <c r="T78" s="3993"/>
      <c r="U78" s="3993"/>
      <c r="V78" s="3993"/>
      <c r="W78" s="3993"/>
      <c r="X78" s="3993"/>
      <c r="Y78" s="3993"/>
      <c r="Z78" s="3993"/>
      <c r="AA78" s="3993"/>
      <c r="AB78" s="3993"/>
      <c r="AC78" s="3993"/>
      <c r="AD78" s="345"/>
    </row>
    <row r="79" spans="1:30" s="346" customFormat="1" ht="13.9" x14ac:dyDescent="0.4">
      <c r="A79" s="27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7" t="s">
        <v>201</v>
      </c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27"/>
      <c r="AD79" s="345"/>
    </row>
    <row r="80" spans="1:30" s="346" customFormat="1" ht="13.9" x14ac:dyDescent="0.4">
      <c r="A80" s="27"/>
      <c r="B80" s="29"/>
      <c r="C80" s="29"/>
      <c r="D80" s="294"/>
      <c r="E80" s="29"/>
      <c r="F80" s="29"/>
      <c r="G80" s="29"/>
      <c r="H80" s="29"/>
      <c r="I80" s="29"/>
      <c r="J80" s="29"/>
      <c r="K80" s="29"/>
      <c r="L80" s="31"/>
      <c r="M80" s="31"/>
      <c r="N80" s="31"/>
      <c r="O80" s="31"/>
      <c r="P80" s="31"/>
      <c r="Q80" s="79"/>
      <c r="R80" s="79"/>
      <c r="S80" s="79"/>
      <c r="T80" s="31"/>
      <c r="U80" s="31"/>
      <c r="V80" s="31"/>
      <c r="W80" s="27"/>
      <c r="AD80" s="345"/>
    </row>
    <row r="81" spans="1:30" s="346" customFormat="1" ht="24.75" customHeight="1" x14ac:dyDescent="0.4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160" t="s">
        <v>188</v>
      </c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80"/>
      <c r="AD81" s="345"/>
    </row>
    <row r="82" spans="1:30" s="346" customFormat="1" ht="13.9" hidden="1" x14ac:dyDescent="0.4">
      <c r="A82" s="347"/>
      <c r="B82" s="347"/>
      <c r="C82" s="347"/>
      <c r="D82" s="347"/>
      <c r="E82" s="347"/>
      <c r="F82" s="347"/>
      <c r="G82" s="347"/>
      <c r="H82" s="347"/>
      <c r="I82" s="347"/>
      <c r="J82" s="347"/>
      <c r="K82" s="347"/>
      <c r="L82" s="347"/>
      <c r="M82" s="347"/>
      <c r="N82" s="347"/>
      <c r="O82" s="347"/>
      <c r="P82" s="347"/>
      <c r="Q82" s="347"/>
      <c r="R82" s="349"/>
      <c r="S82" s="349"/>
      <c r="T82" s="349"/>
      <c r="U82" s="349"/>
      <c r="V82" s="349"/>
      <c r="W82" s="349"/>
      <c r="X82" s="349"/>
      <c r="Y82" s="349"/>
      <c r="Z82" s="349"/>
      <c r="AA82" s="349"/>
      <c r="AB82" s="349"/>
      <c r="AC82" s="347"/>
      <c r="AD82" s="345"/>
    </row>
    <row r="83" spans="1:30" s="346" customFormat="1" ht="13.9" hidden="1" x14ac:dyDescent="0.4">
      <c r="A83" s="347"/>
      <c r="B83" s="347"/>
      <c r="C83" s="347"/>
      <c r="D83" s="347"/>
      <c r="E83" s="347"/>
      <c r="F83" s="347"/>
      <c r="G83" s="347"/>
      <c r="H83" s="347"/>
      <c r="I83" s="347"/>
      <c r="J83" s="347"/>
      <c r="K83" s="347"/>
      <c r="L83" s="347"/>
      <c r="M83" s="347"/>
      <c r="N83" s="347"/>
      <c r="O83" s="347"/>
      <c r="P83" s="347"/>
      <c r="Q83" s="347"/>
      <c r="R83" s="4263"/>
      <c r="S83" s="4263"/>
      <c r="T83" s="4263"/>
      <c r="U83" s="4263"/>
      <c r="V83" s="4263"/>
      <c r="W83" s="4263"/>
      <c r="X83" s="4263"/>
      <c r="Y83" s="4263"/>
      <c r="Z83" s="4263"/>
      <c r="AA83" s="4263"/>
      <c r="AB83" s="4263"/>
      <c r="AD83" s="345"/>
    </row>
    <row r="84" spans="1:30" s="346" customFormat="1" ht="13.9" hidden="1" x14ac:dyDescent="0.4">
      <c r="A84" s="347"/>
      <c r="B84" s="347"/>
      <c r="C84" s="347"/>
      <c r="D84" s="347"/>
      <c r="E84" s="347"/>
      <c r="F84" s="347"/>
      <c r="G84" s="347"/>
      <c r="H84" s="347"/>
      <c r="I84" s="347"/>
      <c r="J84" s="347"/>
      <c r="K84" s="347"/>
      <c r="L84" s="347"/>
      <c r="M84" s="347"/>
      <c r="N84" s="347"/>
      <c r="O84" s="347"/>
      <c r="P84" s="347"/>
      <c r="Q84" s="347"/>
      <c r="R84" s="350"/>
      <c r="S84" s="350"/>
      <c r="T84" s="350"/>
      <c r="U84" s="350"/>
      <c r="V84" s="4346"/>
      <c r="W84" s="4346"/>
      <c r="X84" s="4346"/>
      <c r="Y84" s="4346"/>
      <c r="Z84" s="350"/>
      <c r="AA84" s="350"/>
      <c r="AB84" s="350"/>
      <c r="AD84" s="345"/>
    </row>
    <row r="85" spans="1:30" s="346" customFormat="1" ht="13.9" x14ac:dyDescent="0.4">
      <c r="A85" s="347"/>
      <c r="B85" s="347"/>
      <c r="C85" s="347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47"/>
      <c r="P85" s="347"/>
      <c r="Q85" s="347"/>
      <c r="R85" s="350"/>
      <c r="S85" s="350"/>
      <c r="T85" s="350"/>
      <c r="U85" s="350"/>
      <c r="V85" s="350"/>
      <c r="W85" s="350"/>
      <c r="X85" s="350"/>
      <c r="Y85" s="350"/>
      <c r="Z85" s="350"/>
      <c r="AA85" s="350"/>
      <c r="AB85" s="350"/>
      <c r="AD85" s="345"/>
    </row>
    <row r="86" spans="1:30" s="346" customFormat="1" ht="13.9" x14ac:dyDescent="0.4">
      <c r="R86" s="351"/>
      <c r="S86" s="352"/>
      <c r="T86" s="352"/>
      <c r="U86" s="4347"/>
      <c r="V86" s="4347"/>
      <c r="W86" s="4347"/>
      <c r="X86" s="4347"/>
      <c r="Y86" s="4347"/>
      <c r="Z86" s="4347"/>
      <c r="AA86" s="348"/>
      <c r="AB86" s="351"/>
      <c r="AD86" s="345"/>
    </row>
  </sheetData>
  <sheetProtection selectLockedCells="1" selectUnlockedCells="1"/>
  <mergeCells count="29"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  <mergeCell ref="A5:AC5"/>
    <mergeCell ref="A78:AC78"/>
    <mergeCell ref="R83:AB83"/>
    <mergeCell ref="A6:A39"/>
    <mergeCell ref="B6:B39"/>
    <mergeCell ref="C6:C39"/>
    <mergeCell ref="D6:D39"/>
    <mergeCell ref="V84:Y84"/>
    <mergeCell ref="U86:Z86"/>
    <mergeCell ref="A40:AC40"/>
    <mergeCell ref="A41:A75"/>
    <mergeCell ref="B41:B75"/>
    <mergeCell ref="C41:C75"/>
    <mergeCell ref="D41:D75"/>
    <mergeCell ref="A77:AC77"/>
  </mergeCells>
  <pageMargins left="0.19685039370078741" right="0.19685039370078741" top="0.78740157480314965" bottom="0.39370078740157483" header="0.51181102362204722" footer="0.39370078740157483"/>
  <pageSetup paperSize="9" scale="70" firstPageNumber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F75"/>
  <sheetViews>
    <sheetView view="pageBreakPreview" topLeftCell="A15" zoomScale="80" zoomScaleNormal="80" zoomScaleSheetLayoutView="80" zoomScalePageLayoutView="75" workbookViewId="0">
      <selection activeCell="E56" sqref="E56"/>
    </sheetView>
  </sheetViews>
  <sheetFormatPr defaultColWidth="9.1328125" defaultRowHeight="13.5" x14ac:dyDescent="0.35"/>
  <cols>
    <col min="1" max="1" width="3.86328125" style="334" customWidth="1"/>
    <col min="2" max="2" width="17.1328125" style="334" customWidth="1"/>
    <col min="3" max="3" width="11.265625" style="334" customWidth="1"/>
    <col min="4" max="4" width="3.59765625" style="334" customWidth="1"/>
    <col min="5" max="5" width="49.3984375" style="334" customWidth="1"/>
    <col min="6" max="6" width="6.59765625" style="334" customWidth="1"/>
    <col min="7" max="7" width="8.265625" style="334" customWidth="1"/>
    <col min="8" max="8" width="13.3984375" style="334" customWidth="1"/>
    <col min="9" max="9" width="4.265625" style="334" customWidth="1"/>
    <col min="10" max="10" width="5" style="334" customWidth="1"/>
    <col min="11" max="11" width="4.73046875" style="334" customWidth="1"/>
    <col min="12" max="12" width="7" style="334" customWidth="1"/>
    <col min="13" max="13" width="3.59765625" style="334" customWidth="1"/>
    <col min="14" max="14" width="4.59765625" style="334" customWidth="1"/>
    <col min="15" max="15" width="5.1328125" style="334" customWidth="1"/>
    <col min="16" max="16" width="4.1328125" style="334" customWidth="1"/>
    <col min="17" max="17" width="5.265625" style="334" customWidth="1"/>
    <col min="18" max="18" width="4.73046875" style="334" customWidth="1"/>
    <col min="19" max="19" width="3.59765625" style="334" customWidth="1"/>
    <col min="20" max="20" width="3.86328125" style="334" customWidth="1"/>
    <col min="21" max="21" width="5" style="334" customWidth="1"/>
    <col min="22" max="23" width="3.59765625" style="334" customWidth="1"/>
    <col min="24" max="25" width="5.73046875" style="334" customWidth="1"/>
    <col min="26" max="26" width="3.86328125" style="334" customWidth="1"/>
    <col min="27" max="27" width="4" style="334" customWidth="1"/>
    <col min="28" max="28" width="3.86328125" style="334" customWidth="1"/>
    <col min="29" max="29" width="4.59765625" style="334" customWidth="1"/>
    <col min="30" max="30" width="6.1328125" style="334" customWidth="1"/>
    <col min="31" max="31" width="4.3984375" style="334" customWidth="1"/>
    <col min="32" max="33" width="5.1328125" style="334" customWidth="1"/>
    <col min="34" max="34" width="8.1328125" style="334" customWidth="1"/>
    <col min="35" max="35" width="6.86328125" style="334" customWidth="1"/>
    <col min="36" max="36" width="6.265625" style="334" customWidth="1"/>
    <col min="37" max="16384" width="9.1328125" style="334"/>
  </cols>
  <sheetData>
    <row r="1" spans="1:32" s="332" customFormat="1" ht="17.25" customHeight="1" x14ac:dyDescent="0.35">
      <c r="A1" s="4363" t="s">
        <v>89</v>
      </c>
      <c r="B1" s="4363"/>
      <c r="C1" s="4363"/>
      <c r="D1" s="4363"/>
      <c r="E1" s="4363"/>
      <c r="F1" s="4363"/>
      <c r="G1" s="4363"/>
      <c r="H1" s="4363"/>
      <c r="I1" s="4363"/>
      <c r="J1" s="4363"/>
      <c r="K1" s="4363"/>
      <c r="L1" s="4363"/>
      <c r="M1" s="4363"/>
      <c r="N1" s="4363"/>
      <c r="O1" s="4363"/>
      <c r="P1" s="4363"/>
      <c r="Q1" s="4363"/>
      <c r="R1" s="4363"/>
      <c r="S1" s="4363"/>
      <c r="T1" s="4363"/>
      <c r="U1" s="4363"/>
      <c r="V1" s="4363"/>
      <c r="W1" s="4363"/>
      <c r="X1" s="4363"/>
      <c r="Y1" s="4363"/>
      <c r="Z1" s="4363"/>
      <c r="AA1" s="4363"/>
      <c r="AB1" s="4363"/>
      <c r="AC1" s="4363"/>
    </row>
    <row r="2" spans="1:32" s="332" customFormat="1" ht="17.25" customHeight="1" thickBot="1" x14ac:dyDescent="0.4">
      <c r="A2" s="4375" t="s">
        <v>380</v>
      </c>
      <c r="B2" s="4375"/>
      <c r="C2" s="4375"/>
      <c r="D2" s="4375"/>
      <c r="E2" s="4375"/>
      <c r="F2" s="4375"/>
      <c r="G2" s="4375"/>
      <c r="H2" s="4375"/>
      <c r="I2" s="4375"/>
      <c r="J2" s="4375"/>
      <c r="K2" s="4375"/>
      <c r="L2" s="4375"/>
      <c r="M2" s="4375"/>
      <c r="N2" s="4375"/>
      <c r="O2" s="4375"/>
      <c r="P2" s="4375"/>
      <c r="Q2" s="4375"/>
      <c r="R2" s="4375"/>
      <c r="S2" s="4375"/>
      <c r="T2" s="4375"/>
      <c r="U2" s="4375"/>
      <c r="V2" s="4375"/>
      <c r="W2" s="4375"/>
      <c r="X2" s="4375"/>
      <c r="Y2" s="4375"/>
      <c r="Z2" s="4375"/>
      <c r="AA2" s="4375"/>
      <c r="AB2" s="4375"/>
      <c r="AC2" s="4375"/>
    </row>
    <row r="3" spans="1:32" ht="14.25" customHeight="1" thickBot="1" x14ac:dyDescent="0.5">
      <c r="A3" s="4365" t="s">
        <v>8</v>
      </c>
      <c r="B3" s="4366" t="s">
        <v>9</v>
      </c>
      <c r="C3" s="4366" t="s">
        <v>10</v>
      </c>
      <c r="D3" s="4367" t="s">
        <v>11</v>
      </c>
      <c r="E3" s="4368" t="s">
        <v>7</v>
      </c>
      <c r="F3" s="4369" t="s">
        <v>0</v>
      </c>
      <c r="G3" s="4370" t="s">
        <v>3</v>
      </c>
      <c r="H3" s="4370" t="s">
        <v>12</v>
      </c>
      <c r="I3" s="4369" t="s">
        <v>1</v>
      </c>
      <c r="J3" s="4371" t="s">
        <v>13</v>
      </c>
      <c r="K3" s="4372" t="s">
        <v>14</v>
      </c>
      <c r="L3" s="4372"/>
      <c r="M3" s="4372"/>
      <c r="N3" s="4372"/>
      <c r="O3" s="4372"/>
      <c r="P3" s="4372"/>
      <c r="Q3" s="4372"/>
      <c r="R3" s="4372"/>
      <c r="S3" s="4372"/>
      <c r="T3" s="4372"/>
      <c r="U3" s="4372"/>
      <c r="V3" s="4372"/>
      <c r="W3" s="4372"/>
      <c r="X3" s="4372"/>
      <c r="Y3" s="4372"/>
      <c r="Z3" s="4372"/>
      <c r="AA3" s="4372"/>
      <c r="AB3" s="4372"/>
      <c r="AC3" s="4373" t="s">
        <v>15</v>
      </c>
      <c r="AD3" s="333"/>
      <c r="AE3" s="333"/>
      <c r="AF3" s="333"/>
    </row>
    <row r="4" spans="1:32" s="338" customFormat="1" ht="114" customHeight="1" thickBot="1" x14ac:dyDescent="0.4">
      <c r="A4" s="4376"/>
      <c r="B4" s="4377"/>
      <c r="C4" s="4377"/>
      <c r="D4" s="4378"/>
      <c r="E4" s="4379"/>
      <c r="F4" s="4380"/>
      <c r="G4" s="4381"/>
      <c r="H4" s="4381"/>
      <c r="I4" s="4380"/>
      <c r="J4" s="4382"/>
      <c r="K4" s="335" t="s">
        <v>16</v>
      </c>
      <c r="L4" s="336" t="s">
        <v>17</v>
      </c>
      <c r="M4" s="336" t="s">
        <v>18</v>
      </c>
      <c r="N4" s="336" t="s">
        <v>19</v>
      </c>
      <c r="O4" s="336" t="s">
        <v>20</v>
      </c>
      <c r="P4" s="336" t="s">
        <v>21</v>
      </c>
      <c r="Q4" s="336" t="s">
        <v>137</v>
      </c>
      <c r="R4" s="336" t="s">
        <v>109</v>
      </c>
      <c r="S4" s="336" t="s">
        <v>23</v>
      </c>
      <c r="T4" s="336" t="s">
        <v>24</v>
      </c>
      <c r="U4" s="336" t="s">
        <v>25</v>
      </c>
      <c r="V4" s="336" t="s">
        <v>26</v>
      </c>
      <c r="W4" s="336" t="s">
        <v>27</v>
      </c>
      <c r="X4" s="336" t="s">
        <v>28</v>
      </c>
      <c r="Y4" s="336" t="s">
        <v>29</v>
      </c>
      <c r="Z4" s="336" t="s">
        <v>30</v>
      </c>
      <c r="AA4" s="336" t="s">
        <v>31</v>
      </c>
      <c r="AB4" s="336" t="s">
        <v>32</v>
      </c>
      <c r="AC4" s="4383"/>
      <c r="AD4" s="337"/>
      <c r="AE4" s="337"/>
      <c r="AF4" s="337"/>
    </row>
    <row r="5" spans="1:32" s="340" customFormat="1" ht="18" customHeight="1" thickBot="1" x14ac:dyDescent="0.4">
      <c r="A5" s="4392" t="s">
        <v>33</v>
      </c>
      <c r="B5" s="4393"/>
      <c r="C5" s="4393"/>
      <c r="D5" s="4393"/>
      <c r="E5" s="4394"/>
      <c r="F5" s="4394"/>
      <c r="G5" s="4394"/>
      <c r="H5" s="4394"/>
      <c r="I5" s="4394"/>
      <c r="J5" s="4394"/>
      <c r="K5" s="4394"/>
      <c r="L5" s="4394"/>
      <c r="M5" s="4394"/>
      <c r="N5" s="4394"/>
      <c r="O5" s="4394"/>
      <c r="P5" s="4394"/>
      <c r="Q5" s="4394"/>
      <c r="R5" s="4394"/>
      <c r="S5" s="4394"/>
      <c r="T5" s="4394"/>
      <c r="U5" s="4394"/>
      <c r="V5" s="4394"/>
      <c r="W5" s="4394"/>
      <c r="X5" s="4394"/>
      <c r="Y5" s="4394"/>
      <c r="Z5" s="4394"/>
      <c r="AA5" s="4394"/>
      <c r="AB5" s="4394"/>
      <c r="AC5" s="4395"/>
      <c r="AD5" s="339"/>
      <c r="AE5" s="339"/>
      <c r="AF5" s="339"/>
    </row>
    <row r="6" spans="1:32" s="342" customFormat="1" ht="15.75" hidden="1" customHeight="1" thickBot="1" x14ac:dyDescent="0.45">
      <c r="A6" s="4385">
        <v>13</v>
      </c>
      <c r="B6" s="4387" t="s">
        <v>273</v>
      </c>
      <c r="C6" s="4387" t="s">
        <v>274</v>
      </c>
      <c r="D6" s="4512">
        <v>1</v>
      </c>
      <c r="E6" s="1189"/>
      <c r="F6" s="1190"/>
      <c r="G6" s="1191"/>
      <c r="H6" s="1192"/>
      <c r="I6" s="1193"/>
      <c r="J6" s="1194"/>
      <c r="K6" s="1195"/>
      <c r="L6" s="1196"/>
      <c r="M6" s="1196"/>
      <c r="N6" s="1196"/>
      <c r="O6" s="1196"/>
      <c r="P6" s="1196"/>
      <c r="Q6" s="1196"/>
      <c r="R6" s="1196"/>
      <c r="S6" s="1196"/>
      <c r="T6" s="1196"/>
      <c r="U6" s="1196"/>
      <c r="V6" s="1197"/>
      <c r="W6" s="1196"/>
      <c r="X6" s="1198"/>
      <c r="Y6" s="1198"/>
      <c r="Z6" s="1198"/>
      <c r="AA6" s="1198"/>
      <c r="AB6" s="1199"/>
      <c r="AC6" s="1200">
        <f>SUM(K6:AB6)</f>
        <v>0</v>
      </c>
      <c r="AD6" s="341"/>
      <c r="AE6" s="341"/>
      <c r="AF6" s="341"/>
    </row>
    <row r="7" spans="1:32" s="340" customFormat="1" ht="15" customHeight="1" thickBot="1" x14ac:dyDescent="0.45">
      <c r="A7" s="4386"/>
      <c r="B7" s="4361"/>
      <c r="C7" s="4361"/>
      <c r="D7" s="4513"/>
      <c r="E7" s="829" t="s">
        <v>76</v>
      </c>
      <c r="F7" s="177" t="s">
        <v>5</v>
      </c>
      <c r="G7" s="1707" t="s">
        <v>328</v>
      </c>
      <c r="H7" s="1707" t="s">
        <v>328</v>
      </c>
      <c r="I7" s="177" t="s">
        <v>36</v>
      </c>
      <c r="J7" s="1708" t="s">
        <v>106</v>
      </c>
      <c r="K7" s="2046">
        <v>8</v>
      </c>
      <c r="L7" s="165">
        <v>4</v>
      </c>
      <c r="M7" s="199"/>
      <c r="N7" s="165"/>
      <c r="O7" s="165"/>
      <c r="P7" s="199"/>
      <c r="Q7" s="199"/>
      <c r="R7" s="199"/>
      <c r="S7" s="199"/>
      <c r="T7" s="199"/>
      <c r="U7" s="199">
        <v>1</v>
      </c>
      <c r="V7" s="2645"/>
      <c r="W7" s="2645"/>
      <c r="X7" s="2646"/>
      <c r="Y7" s="2646"/>
      <c r="Z7" s="2646"/>
      <c r="AA7" s="2646"/>
      <c r="AB7" s="2646"/>
      <c r="AC7" s="2647">
        <f t="shared" ref="AC7:AC39" si="0">SUM(K7:AB7)</f>
        <v>13</v>
      </c>
      <c r="AD7" s="339"/>
      <c r="AE7" s="339"/>
      <c r="AF7" s="339"/>
    </row>
    <row r="8" spans="1:32" s="340" customFormat="1" ht="14.25" customHeight="1" thickBot="1" x14ac:dyDescent="0.45">
      <c r="A8" s="4386"/>
      <c r="B8" s="4361"/>
      <c r="C8" s="4361"/>
      <c r="D8" s="4513"/>
      <c r="E8" s="261" t="s">
        <v>76</v>
      </c>
      <c r="F8" s="1709" t="s">
        <v>5</v>
      </c>
      <c r="G8" s="1709" t="s">
        <v>329</v>
      </c>
      <c r="H8" s="1709" t="s">
        <v>329</v>
      </c>
      <c r="I8" s="1710">
        <v>1</v>
      </c>
      <c r="J8" s="1711">
        <v>6</v>
      </c>
      <c r="K8" s="283">
        <v>8</v>
      </c>
      <c r="L8" s="173">
        <v>4</v>
      </c>
      <c r="M8" s="172"/>
      <c r="N8" s="172"/>
      <c r="O8" s="172"/>
      <c r="P8" s="173"/>
      <c r="Q8" s="172"/>
      <c r="R8" s="172"/>
      <c r="S8" s="172"/>
      <c r="T8" s="172"/>
      <c r="U8" s="173">
        <v>1</v>
      </c>
      <c r="V8" s="2648"/>
      <c r="W8" s="2648"/>
      <c r="X8" s="1712"/>
      <c r="Y8" s="1712"/>
      <c r="Z8" s="1712"/>
      <c r="AA8" s="1712"/>
      <c r="AB8" s="1712"/>
      <c r="AC8" s="1713">
        <f t="shared" si="0"/>
        <v>13</v>
      </c>
      <c r="AD8" s="339"/>
      <c r="AE8" s="339"/>
      <c r="AF8" s="339"/>
    </row>
    <row r="9" spans="1:32" s="340" customFormat="1" ht="14.25" hidden="1" customHeight="1" thickBot="1" x14ac:dyDescent="0.45">
      <c r="A9" s="4386"/>
      <c r="B9" s="4361"/>
      <c r="C9" s="4361"/>
      <c r="D9" s="4513"/>
      <c r="E9" s="918"/>
      <c r="F9" s="404"/>
      <c r="G9" s="405"/>
      <c r="H9" s="457"/>
      <c r="I9" s="996"/>
      <c r="J9" s="470"/>
      <c r="K9" s="1599"/>
      <c r="L9" s="404"/>
      <c r="M9" s="1600"/>
      <c r="N9" s="1600"/>
      <c r="O9" s="1600"/>
      <c r="P9" s="404"/>
      <c r="Q9" s="1600"/>
      <c r="R9" s="1600"/>
      <c r="S9" s="1600"/>
      <c r="T9" s="1600"/>
      <c r="U9" s="404"/>
      <c r="V9" s="404"/>
      <c r="W9" s="404"/>
      <c r="X9" s="1679"/>
      <c r="Y9" s="1679"/>
      <c r="Z9" s="1679"/>
      <c r="AA9" s="1679"/>
      <c r="AB9" s="1679"/>
      <c r="AC9" s="1713">
        <f t="shared" si="0"/>
        <v>0</v>
      </c>
      <c r="AD9" s="339"/>
      <c r="AE9" s="339"/>
      <c r="AF9" s="339"/>
    </row>
    <row r="10" spans="1:32" s="340" customFormat="1" ht="15.75" customHeight="1" thickBot="1" x14ac:dyDescent="0.45">
      <c r="A10" s="4386"/>
      <c r="B10" s="4361"/>
      <c r="C10" s="4361"/>
      <c r="D10" s="4513"/>
      <c r="E10" s="918" t="s">
        <v>163</v>
      </c>
      <c r="F10" s="404" t="s">
        <v>5</v>
      </c>
      <c r="G10" s="405" t="s">
        <v>262</v>
      </c>
      <c r="H10" s="405" t="s">
        <v>262</v>
      </c>
      <c r="I10" s="996">
        <v>1</v>
      </c>
      <c r="J10" s="470">
        <v>5</v>
      </c>
      <c r="K10" s="1599">
        <v>8</v>
      </c>
      <c r="L10" s="404">
        <v>4</v>
      </c>
      <c r="M10" s="1600"/>
      <c r="N10" s="1600"/>
      <c r="O10" s="1600"/>
      <c r="P10" s="404"/>
      <c r="Q10" s="1600"/>
      <c r="R10" s="1600"/>
      <c r="S10" s="1600"/>
      <c r="T10" s="1600"/>
      <c r="U10" s="404">
        <v>1</v>
      </c>
      <c r="V10" s="404"/>
      <c r="W10" s="404"/>
      <c r="X10" s="1679"/>
      <c r="Y10" s="1679"/>
      <c r="Z10" s="1679"/>
      <c r="AA10" s="1679"/>
      <c r="AB10" s="1679"/>
      <c r="AC10" s="1713">
        <f t="shared" si="0"/>
        <v>13</v>
      </c>
      <c r="AD10" s="339"/>
      <c r="AE10" s="339"/>
      <c r="AF10" s="339"/>
    </row>
    <row r="11" spans="1:32" s="339" customFormat="1" ht="18" customHeight="1" thickBot="1" x14ac:dyDescent="0.45">
      <c r="A11" s="4386"/>
      <c r="B11" s="4361"/>
      <c r="C11" s="4361"/>
      <c r="D11" s="4513"/>
      <c r="E11" s="1714" t="s">
        <v>76</v>
      </c>
      <c r="F11" s="1609" t="s">
        <v>5</v>
      </c>
      <c r="G11" s="1609" t="s">
        <v>330</v>
      </c>
      <c r="H11" s="1609" t="s">
        <v>330</v>
      </c>
      <c r="I11" s="1609" t="s">
        <v>36</v>
      </c>
      <c r="J11" s="1610" t="s">
        <v>179</v>
      </c>
      <c r="K11" s="2649">
        <v>8</v>
      </c>
      <c r="L11" s="1611">
        <v>4</v>
      </c>
      <c r="M11" s="1611"/>
      <c r="N11" s="1611"/>
      <c r="O11" s="1611"/>
      <c r="P11" s="1611"/>
      <c r="Q11" s="1611"/>
      <c r="R11" s="1611"/>
      <c r="S11" s="1611"/>
      <c r="T11" s="2408"/>
      <c r="U11" s="1611">
        <v>1</v>
      </c>
      <c r="V11" s="110"/>
      <c r="W11" s="77"/>
      <c r="X11" s="77"/>
      <c r="Y11" s="77"/>
      <c r="Z11" s="77"/>
      <c r="AA11" s="77"/>
      <c r="AB11" s="77"/>
      <c r="AC11" s="1713">
        <f t="shared" si="0"/>
        <v>13</v>
      </c>
    </row>
    <row r="12" spans="1:32" s="340" customFormat="1" ht="15.75" customHeight="1" thickBot="1" x14ac:dyDescent="0.45">
      <c r="A12" s="4386"/>
      <c r="B12" s="4361"/>
      <c r="C12" s="4361"/>
      <c r="D12" s="4513"/>
      <c r="E12" s="261" t="s">
        <v>76</v>
      </c>
      <c r="F12" s="310" t="s">
        <v>112</v>
      </c>
      <c r="G12" s="310" t="s">
        <v>70</v>
      </c>
      <c r="H12" s="310" t="s">
        <v>233</v>
      </c>
      <c r="I12" s="310" t="s">
        <v>37</v>
      </c>
      <c r="J12" s="1715" t="s">
        <v>385</v>
      </c>
      <c r="K12" s="2551"/>
      <c r="L12" s="1716">
        <v>128</v>
      </c>
      <c r="M12" s="311"/>
      <c r="N12" s="312"/>
      <c r="O12" s="312"/>
      <c r="P12" s="2553"/>
      <c r="Q12" s="311"/>
      <c r="R12" s="311"/>
      <c r="S12" s="311"/>
      <c r="T12" s="311"/>
      <c r="U12" s="312">
        <v>7</v>
      </c>
      <c r="V12" s="1679"/>
      <c r="W12" s="1679"/>
      <c r="X12" s="1679"/>
      <c r="Y12" s="1679"/>
      <c r="Z12" s="1679"/>
      <c r="AA12" s="1679"/>
      <c r="AB12" s="1679"/>
      <c r="AC12" s="1713">
        <f t="shared" si="0"/>
        <v>135</v>
      </c>
      <c r="AD12" s="339"/>
      <c r="AE12" s="339"/>
      <c r="AF12" s="339"/>
    </row>
    <row r="13" spans="1:32" s="340" customFormat="1" ht="15" hidden="1" customHeight="1" thickBot="1" x14ac:dyDescent="0.45">
      <c r="A13" s="4386"/>
      <c r="B13" s="4361"/>
      <c r="C13" s="4361"/>
      <c r="D13" s="4513"/>
      <c r="E13" s="2293" t="s">
        <v>63</v>
      </c>
      <c r="F13" s="1763" t="s">
        <v>63</v>
      </c>
      <c r="G13" s="1763" t="s">
        <v>63</v>
      </c>
      <c r="H13" s="1763" t="s">
        <v>63</v>
      </c>
      <c r="I13" s="1763" t="s">
        <v>63</v>
      </c>
      <c r="J13" s="2294" t="s">
        <v>63</v>
      </c>
      <c r="K13" s="2157"/>
      <c r="L13" s="1663"/>
      <c r="M13" s="404"/>
      <c r="N13" s="404"/>
      <c r="O13" s="404"/>
      <c r="P13" s="404"/>
      <c r="Q13" s="404"/>
      <c r="R13" s="404"/>
      <c r="S13" s="404"/>
      <c r="T13" s="404"/>
      <c r="U13" s="404"/>
      <c r="V13" s="404"/>
      <c r="W13" s="404"/>
      <c r="X13" s="404"/>
      <c r="Y13" s="404"/>
      <c r="Z13" s="404"/>
      <c r="AA13" s="404"/>
      <c r="AB13" s="1691"/>
      <c r="AC13" s="1713">
        <f t="shared" si="0"/>
        <v>0</v>
      </c>
      <c r="AD13" s="339"/>
      <c r="AE13" s="339"/>
      <c r="AF13" s="339"/>
    </row>
    <row r="14" spans="1:32" s="340" customFormat="1" ht="16.5" hidden="1" customHeight="1" thickBot="1" x14ac:dyDescent="0.45">
      <c r="A14" s="4386"/>
      <c r="B14" s="4361"/>
      <c r="C14" s="4361"/>
      <c r="D14" s="4513"/>
      <c r="E14" s="988"/>
      <c r="F14" s="1034"/>
      <c r="G14" s="1034"/>
      <c r="H14" s="1034"/>
      <c r="I14" s="1034"/>
      <c r="J14" s="678"/>
      <c r="K14" s="1888"/>
      <c r="L14" s="2041"/>
      <c r="M14" s="189"/>
      <c r="N14" s="188"/>
      <c r="O14" s="188"/>
      <c r="P14" s="189"/>
      <c r="Q14" s="189"/>
      <c r="R14" s="189"/>
      <c r="S14" s="189"/>
      <c r="T14" s="189"/>
      <c r="U14" s="188"/>
      <c r="V14" s="433"/>
      <c r="W14" s="433"/>
      <c r="X14" s="433"/>
      <c r="Y14" s="433"/>
      <c r="Z14" s="433"/>
      <c r="AA14" s="433"/>
      <c r="AB14" s="1799"/>
      <c r="AC14" s="2229">
        <f t="shared" si="0"/>
        <v>0</v>
      </c>
      <c r="AD14" s="339"/>
      <c r="AE14" s="339"/>
      <c r="AF14" s="339"/>
    </row>
    <row r="15" spans="1:32" s="339" customFormat="1" ht="12.75" customHeight="1" thickBot="1" x14ac:dyDescent="0.4">
      <c r="A15" s="4386"/>
      <c r="B15" s="4361"/>
      <c r="C15" s="4361"/>
      <c r="D15" s="4513"/>
      <c r="E15" s="2230" t="s">
        <v>38</v>
      </c>
      <c r="F15" s="2231"/>
      <c r="G15" s="2232"/>
      <c r="H15" s="2233"/>
      <c r="I15" s="1187"/>
      <c r="J15" s="2234"/>
      <c r="K15" s="1188">
        <f t="shared" ref="K15:AB15" si="1">SUM(K6:K14)</f>
        <v>32</v>
      </c>
      <c r="L15" s="1188">
        <f t="shared" si="1"/>
        <v>144</v>
      </c>
      <c r="M15" s="1188">
        <f t="shared" si="1"/>
        <v>0</v>
      </c>
      <c r="N15" s="1188">
        <f t="shared" si="1"/>
        <v>0</v>
      </c>
      <c r="O15" s="1188">
        <f t="shared" si="1"/>
        <v>0</v>
      </c>
      <c r="P15" s="1188">
        <f t="shared" si="1"/>
        <v>0</v>
      </c>
      <c r="Q15" s="1188">
        <f t="shared" si="1"/>
        <v>0</v>
      </c>
      <c r="R15" s="1188">
        <f t="shared" si="1"/>
        <v>0</v>
      </c>
      <c r="S15" s="1188">
        <f t="shared" si="1"/>
        <v>0</v>
      </c>
      <c r="T15" s="1188">
        <f t="shared" si="1"/>
        <v>0</v>
      </c>
      <c r="U15" s="1188">
        <f t="shared" si="1"/>
        <v>11</v>
      </c>
      <c r="V15" s="1188">
        <f t="shared" si="1"/>
        <v>0</v>
      </c>
      <c r="W15" s="1188">
        <f t="shared" si="1"/>
        <v>0</v>
      </c>
      <c r="X15" s="1188">
        <f t="shared" si="1"/>
        <v>0</v>
      </c>
      <c r="Y15" s="1188">
        <f t="shared" si="1"/>
        <v>0</v>
      </c>
      <c r="Z15" s="1188">
        <f t="shared" si="1"/>
        <v>0</v>
      </c>
      <c r="AA15" s="1188">
        <f t="shared" si="1"/>
        <v>0</v>
      </c>
      <c r="AB15" s="1188">
        <f t="shared" si="1"/>
        <v>0</v>
      </c>
      <c r="AC15" s="2235">
        <f t="shared" si="0"/>
        <v>187</v>
      </c>
    </row>
    <row r="16" spans="1:32" s="340" customFormat="1" ht="15" hidden="1" customHeight="1" thickBot="1" x14ac:dyDescent="0.45">
      <c r="A16" s="4386"/>
      <c r="B16" s="4361"/>
      <c r="C16" s="4361"/>
      <c r="D16" s="4513"/>
      <c r="E16" s="2236"/>
      <c r="F16" s="2237"/>
      <c r="G16" s="460"/>
      <c r="H16" s="459"/>
      <c r="I16" s="459"/>
      <c r="J16" s="1687"/>
      <c r="K16" s="469"/>
      <c r="L16" s="459"/>
      <c r="M16" s="459"/>
      <c r="N16" s="1677"/>
      <c r="O16" s="1677"/>
      <c r="P16" s="459"/>
      <c r="Q16" s="459"/>
      <c r="R16" s="459"/>
      <c r="S16" s="459"/>
      <c r="T16" s="459"/>
      <c r="U16" s="1677"/>
      <c r="V16" s="459"/>
      <c r="W16" s="459"/>
      <c r="X16" s="2238"/>
      <c r="Y16" s="2238"/>
      <c r="Z16" s="2238"/>
      <c r="AA16" s="2238"/>
      <c r="AB16" s="2238"/>
      <c r="AC16" s="459">
        <f t="shared" si="0"/>
        <v>0</v>
      </c>
      <c r="AD16" s="339"/>
      <c r="AE16" s="339"/>
      <c r="AF16" s="339"/>
    </row>
    <row r="17" spans="1:32" s="340" customFormat="1" ht="18" hidden="1" customHeight="1" thickBot="1" x14ac:dyDescent="0.45">
      <c r="A17" s="4386"/>
      <c r="B17" s="4361"/>
      <c r="C17" s="4361"/>
      <c r="D17" s="4513"/>
      <c r="E17" s="1659"/>
      <c r="F17" s="1090"/>
      <c r="G17" s="405"/>
      <c r="H17" s="310"/>
      <c r="I17" s="1724"/>
      <c r="J17" s="1089"/>
      <c r="K17" s="1692"/>
      <c r="L17" s="2239"/>
      <c r="M17" s="2239"/>
      <c r="N17" s="404"/>
      <c r="O17" s="404"/>
      <c r="P17" s="313"/>
      <c r="Q17" s="1712"/>
      <c r="R17" s="1679"/>
      <c r="S17" s="2239"/>
      <c r="T17" s="2239"/>
      <c r="U17" s="404"/>
      <c r="V17" s="404"/>
      <c r="W17" s="2239"/>
      <c r="X17" s="2239"/>
      <c r="Y17" s="2239"/>
      <c r="Z17" s="2239"/>
      <c r="AA17" s="2239"/>
      <c r="AB17" s="2239"/>
      <c r="AC17" s="404">
        <f t="shared" si="0"/>
        <v>0</v>
      </c>
      <c r="AD17" s="339"/>
      <c r="AE17" s="339"/>
      <c r="AF17" s="339"/>
    </row>
    <row r="18" spans="1:32" s="340" customFormat="1" ht="15.75" hidden="1" customHeight="1" thickBot="1" x14ac:dyDescent="0.45">
      <c r="A18" s="4386"/>
      <c r="B18" s="4361"/>
      <c r="C18" s="4361"/>
      <c r="D18" s="4513"/>
      <c r="E18" s="1659"/>
      <c r="F18" s="1090"/>
      <c r="G18" s="405"/>
      <c r="H18" s="310"/>
      <c r="I18" s="1724"/>
      <c r="J18" s="1089"/>
      <c r="K18" s="1692"/>
      <c r="L18" s="2239"/>
      <c r="M18" s="2239"/>
      <c r="N18" s="404"/>
      <c r="O18" s="404"/>
      <c r="P18" s="313"/>
      <c r="Q18" s="1712"/>
      <c r="R18" s="1679"/>
      <c r="S18" s="2239"/>
      <c r="T18" s="2239"/>
      <c r="U18" s="404"/>
      <c r="V18" s="404"/>
      <c r="W18" s="2239"/>
      <c r="X18" s="2239"/>
      <c r="Y18" s="2239"/>
      <c r="Z18" s="2239"/>
      <c r="AA18" s="2239"/>
      <c r="AB18" s="2239"/>
      <c r="AC18" s="404">
        <f t="shared" si="0"/>
        <v>0</v>
      </c>
      <c r="AD18" s="339"/>
      <c r="AE18" s="339"/>
      <c r="AF18" s="339"/>
    </row>
    <row r="19" spans="1:32" s="340" customFormat="1" ht="16.5" hidden="1" customHeight="1" thickBot="1" x14ac:dyDescent="0.45">
      <c r="A19" s="4386"/>
      <c r="B19" s="4361"/>
      <c r="C19" s="4361"/>
      <c r="D19" s="4513"/>
      <c r="E19" s="1606"/>
      <c r="F19" s="1090"/>
      <c r="G19" s="405"/>
      <c r="H19" s="310"/>
      <c r="I19" s="1724"/>
      <c r="J19" s="1089"/>
      <c r="K19" s="1692"/>
      <c r="L19" s="2239"/>
      <c r="M19" s="2239"/>
      <c r="N19" s="404"/>
      <c r="O19" s="404"/>
      <c r="P19" s="313"/>
      <c r="Q19" s="1712"/>
      <c r="R19" s="1679"/>
      <c r="S19" s="2239"/>
      <c r="T19" s="2239"/>
      <c r="U19" s="404"/>
      <c r="V19" s="404"/>
      <c r="W19" s="2239"/>
      <c r="X19" s="2239"/>
      <c r="Y19" s="2239"/>
      <c r="Z19" s="2239"/>
      <c r="AA19" s="2239"/>
      <c r="AB19" s="2239"/>
      <c r="AC19" s="404">
        <f t="shared" si="0"/>
        <v>0</v>
      </c>
      <c r="AD19" s="339"/>
      <c r="AE19" s="339"/>
      <c r="AF19" s="339"/>
    </row>
    <row r="20" spans="1:32" s="340" customFormat="1" ht="14.25" hidden="1" customHeight="1" thickBot="1" x14ac:dyDescent="0.45">
      <c r="A20" s="4386"/>
      <c r="B20" s="4361"/>
      <c r="C20" s="4361"/>
      <c r="D20" s="4513"/>
      <c r="E20" s="1659"/>
      <c r="F20" s="1090"/>
      <c r="G20" s="405"/>
      <c r="H20" s="310"/>
      <c r="I20" s="1724"/>
      <c r="J20" s="1089"/>
      <c r="K20" s="2240"/>
      <c r="L20" s="434"/>
      <c r="M20" s="434"/>
      <c r="N20" s="434"/>
      <c r="O20" s="434"/>
      <c r="P20" s="404"/>
      <c r="Q20" s="434"/>
      <c r="R20" s="434"/>
      <c r="S20" s="434"/>
      <c r="T20" s="434"/>
      <c r="U20" s="404"/>
      <c r="V20" s="404"/>
      <c r="W20" s="434"/>
      <c r="X20" s="434"/>
      <c r="Y20" s="434"/>
      <c r="Z20" s="434"/>
      <c r="AA20" s="434"/>
      <c r="AB20" s="434"/>
      <c r="AC20" s="404">
        <f t="shared" si="0"/>
        <v>0</v>
      </c>
      <c r="AD20" s="339"/>
      <c r="AE20" s="339"/>
      <c r="AF20" s="339"/>
    </row>
    <row r="21" spans="1:32" s="340" customFormat="1" ht="13.5" hidden="1" customHeight="1" thickBot="1" x14ac:dyDescent="0.45">
      <c r="A21" s="4386"/>
      <c r="B21" s="4361"/>
      <c r="C21" s="4361"/>
      <c r="D21" s="4513"/>
      <c r="E21" s="1755"/>
      <c r="F21" s="1090"/>
      <c r="G21" s="405"/>
      <c r="H21" s="310"/>
      <c r="I21" s="1749"/>
      <c r="J21" s="1759"/>
      <c r="K21" s="947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404"/>
      <c r="W21" s="434"/>
      <c r="X21" s="434"/>
      <c r="Y21" s="434"/>
      <c r="Z21" s="434"/>
      <c r="AA21" s="434"/>
      <c r="AB21" s="434"/>
      <c r="AC21" s="404">
        <f t="shared" si="0"/>
        <v>0</v>
      </c>
      <c r="AD21" s="339"/>
      <c r="AE21" s="339"/>
      <c r="AF21" s="339"/>
    </row>
    <row r="22" spans="1:32" s="340" customFormat="1" ht="15" hidden="1" customHeight="1" thickBot="1" x14ac:dyDescent="0.45">
      <c r="A22" s="4386"/>
      <c r="B22" s="4361"/>
      <c r="C22" s="4361"/>
      <c r="D22" s="4513"/>
      <c r="E22" s="1659"/>
      <c r="F22" s="1090"/>
      <c r="G22" s="405"/>
      <c r="H22" s="310"/>
      <c r="I22" s="1724"/>
      <c r="J22" s="1089"/>
      <c r="K22" s="1660"/>
      <c r="L22" s="404"/>
      <c r="M22" s="404"/>
      <c r="N22" s="313"/>
      <c r="O22" s="313"/>
      <c r="P22" s="404"/>
      <c r="Q22" s="404"/>
      <c r="R22" s="404"/>
      <c r="S22" s="404"/>
      <c r="T22" s="404"/>
      <c r="U22" s="313"/>
      <c r="V22" s="404"/>
      <c r="W22" s="404"/>
      <c r="X22" s="434"/>
      <c r="Y22" s="434"/>
      <c r="Z22" s="434"/>
      <c r="AA22" s="434"/>
      <c r="AB22" s="434"/>
      <c r="AC22" s="404">
        <f t="shared" si="0"/>
        <v>0</v>
      </c>
      <c r="AD22" s="339"/>
      <c r="AE22" s="339"/>
      <c r="AF22" s="339"/>
    </row>
    <row r="23" spans="1:32" s="340" customFormat="1" ht="14.25" hidden="1" customHeight="1" thickBot="1" x14ac:dyDescent="0.45">
      <c r="A23" s="4386"/>
      <c r="B23" s="4361"/>
      <c r="C23" s="4361"/>
      <c r="D23" s="4513"/>
      <c r="E23" s="1659"/>
      <c r="F23" s="1090"/>
      <c r="G23" s="405"/>
      <c r="H23" s="953"/>
      <c r="I23" s="996"/>
      <c r="J23" s="2241"/>
      <c r="K23" s="1696"/>
      <c r="L23" s="1679"/>
      <c r="M23" s="1679"/>
      <c r="N23" s="313"/>
      <c r="O23" s="313"/>
      <c r="P23" s="1679"/>
      <c r="Q23" s="1679"/>
      <c r="R23" s="1679"/>
      <c r="S23" s="1679"/>
      <c r="T23" s="1679"/>
      <c r="U23" s="313"/>
      <c r="V23" s="1679"/>
      <c r="W23" s="1679"/>
      <c r="X23" s="1679"/>
      <c r="Y23" s="1679"/>
      <c r="Z23" s="1679"/>
      <c r="AA23" s="1679"/>
      <c r="AB23" s="1679"/>
      <c r="AC23" s="404">
        <f t="shared" si="0"/>
        <v>0</v>
      </c>
      <c r="AD23" s="339"/>
      <c r="AE23" s="339"/>
      <c r="AF23" s="339"/>
    </row>
    <row r="24" spans="1:32" s="340" customFormat="1" ht="13.5" hidden="1" customHeight="1" thickBot="1" x14ac:dyDescent="0.45">
      <c r="A24" s="4386"/>
      <c r="B24" s="4361"/>
      <c r="C24" s="4361"/>
      <c r="D24" s="4513"/>
      <c r="E24" s="1659"/>
      <c r="F24" s="1090"/>
      <c r="G24" s="405"/>
      <c r="H24" s="953"/>
      <c r="I24" s="404"/>
      <c r="J24" s="1703"/>
      <c r="K24" s="1660"/>
      <c r="L24" s="404"/>
      <c r="M24" s="404"/>
      <c r="N24" s="404"/>
      <c r="O24" s="404"/>
      <c r="P24" s="313"/>
      <c r="Q24" s="404"/>
      <c r="R24" s="404"/>
      <c r="S24" s="404"/>
      <c r="T24" s="404"/>
      <c r="U24" s="313"/>
      <c r="V24" s="404"/>
      <c r="W24" s="404"/>
      <c r="X24" s="434"/>
      <c r="Y24" s="434"/>
      <c r="Z24" s="434"/>
      <c r="AA24" s="434"/>
      <c r="AB24" s="434"/>
      <c r="AC24" s="404">
        <f t="shared" si="0"/>
        <v>0</v>
      </c>
      <c r="AD24" s="339"/>
      <c r="AE24" s="339"/>
      <c r="AF24" s="339"/>
    </row>
    <row r="25" spans="1:32" s="340" customFormat="1" ht="18" hidden="1" customHeight="1" thickBot="1" x14ac:dyDescent="0.45">
      <c r="A25" s="4386"/>
      <c r="B25" s="4361"/>
      <c r="C25" s="4361"/>
      <c r="D25" s="4513"/>
      <c r="E25" s="1680"/>
      <c r="F25" s="76"/>
      <c r="G25" s="76"/>
      <c r="H25" s="76"/>
      <c r="I25" s="76"/>
      <c r="J25" s="144"/>
      <c r="K25" s="1681"/>
      <c r="L25" s="110"/>
      <c r="M25" s="111"/>
      <c r="N25" s="111"/>
      <c r="O25" s="111"/>
      <c r="P25" s="111"/>
      <c r="Q25" s="111"/>
      <c r="R25" s="404"/>
      <c r="S25" s="404"/>
      <c r="T25" s="404"/>
      <c r="U25" s="313"/>
      <c r="V25" s="404"/>
      <c r="W25" s="404"/>
      <c r="X25" s="434"/>
      <c r="Y25" s="434"/>
      <c r="Z25" s="434"/>
      <c r="AA25" s="434"/>
      <c r="AB25" s="434"/>
      <c r="AC25" s="404">
        <f t="shared" si="0"/>
        <v>0</v>
      </c>
      <c r="AD25" s="339"/>
      <c r="AE25" s="339"/>
      <c r="AF25" s="339"/>
    </row>
    <row r="26" spans="1:32" s="340" customFormat="1" ht="15.75" customHeight="1" thickBot="1" x14ac:dyDescent="0.45">
      <c r="A26" s="4386"/>
      <c r="B26" s="4361"/>
      <c r="C26" s="4361"/>
      <c r="D26" s="4513"/>
      <c r="E26" s="1680" t="s">
        <v>103</v>
      </c>
      <c r="F26" s="76" t="s">
        <v>6</v>
      </c>
      <c r="G26" s="76" t="s">
        <v>110</v>
      </c>
      <c r="H26" s="76" t="s">
        <v>70</v>
      </c>
      <c r="I26" s="76" t="s">
        <v>69</v>
      </c>
      <c r="J26" s="152" t="s">
        <v>111</v>
      </c>
      <c r="K26" s="1681"/>
      <c r="L26" s="110"/>
      <c r="M26" s="111"/>
      <c r="N26" s="111"/>
      <c r="O26" s="111"/>
      <c r="P26" s="111"/>
      <c r="Q26" s="111">
        <v>53</v>
      </c>
      <c r="R26" s="404"/>
      <c r="S26" s="404"/>
      <c r="T26" s="404"/>
      <c r="U26" s="313"/>
      <c r="V26" s="404"/>
      <c r="W26" s="404"/>
      <c r="X26" s="434"/>
      <c r="Y26" s="434"/>
      <c r="Z26" s="434"/>
      <c r="AA26" s="434"/>
      <c r="AB26" s="434"/>
      <c r="AC26" s="404">
        <f t="shared" si="0"/>
        <v>53</v>
      </c>
      <c r="AD26" s="339"/>
      <c r="AE26" s="339"/>
      <c r="AF26" s="339"/>
    </row>
    <row r="27" spans="1:32" s="340" customFormat="1" ht="19.899999999999999" customHeight="1" thickBot="1" x14ac:dyDescent="0.45">
      <c r="A27" s="4386"/>
      <c r="B27" s="4361"/>
      <c r="C27" s="4361"/>
      <c r="D27" s="4513"/>
      <c r="E27" s="1659" t="s">
        <v>115</v>
      </c>
      <c r="F27" s="1660" t="s">
        <v>6</v>
      </c>
      <c r="G27" s="405" t="s">
        <v>110</v>
      </c>
      <c r="H27" s="457" t="s">
        <v>249</v>
      </c>
      <c r="I27" s="996" t="s">
        <v>69</v>
      </c>
      <c r="J27" s="470">
        <v>5</v>
      </c>
      <c r="K27" s="1495"/>
      <c r="L27" s="77"/>
      <c r="M27" s="77"/>
      <c r="N27" s="77"/>
      <c r="O27" s="77"/>
      <c r="P27" s="77"/>
      <c r="Q27" s="77"/>
      <c r="R27" s="77"/>
      <c r="S27" s="77">
        <v>15</v>
      </c>
      <c r="T27" s="1679"/>
      <c r="U27" s="313"/>
      <c r="V27" s="404"/>
      <c r="W27" s="404"/>
      <c r="X27" s="434"/>
      <c r="Y27" s="434"/>
      <c r="Z27" s="434"/>
      <c r="AA27" s="434"/>
      <c r="AB27" s="434"/>
      <c r="AC27" s="404">
        <f t="shared" si="0"/>
        <v>15</v>
      </c>
      <c r="AD27" s="339"/>
      <c r="AE27" s="339"/>
      <c r="AF27" s="339"/>
    </row>
    <row r="28" spans="1:32" s="340" customFormat="1" ht="20.45" hidden="1" customHeight="1" thickBot="1" x14ac:dyDescent="0.45">
      <c r="A28" s="4386"/>
      <c r="B28" s="4361"/>
      <c r="C28" s="4361"/>
      <c r="D28" s="4513"/>
      <c r="E28" s="2650"/>
      <c r="F28" s="1724"/>
      <c r="G28" s="405"/>
      <c r="H28" s="953"/>
      <c r="I28" s="404"/>
      <c r="J28" s="470"/>
      <c r="K28" s="1599"/>
      <c r="L28" s="404"/>
      <c r="M28" s="404"/>
      <c r="N28" s="404"/>
      <c r="O28" s="404"/>
      <c r="P28" s="313"/>
      <c r="Q28" s="404"/>
      <c r="R28" s="404"/>
      <c r="S28" s="404"/>
      <c r="T28" s="404"/>
      <c r="U28" s="313"/>
      <c r="V28" s="463"/>
      <c r="W28" s="463"/>
      <c r="X28" s="503"/>
      <c r="Y28" s="503"/>
      <c r="Z28" s="503"/>
      <c r="AA28" s="503"/>
      <c r="AB28" s="503"/>
      <c r="AC28" s="463">
        <f t="shared" si="0"/>
        <v>0</v>
      </c>
      <c r="AD28" s="339"/>
      <c r="AE28" s="339"/>
      <c r="AF28" s="339"/>
    </row>
    <row r="29" spans="1:32" ht="18" customHeight="1" thickBot="1" x14ac:dyDescent="0.4">
      <c r="A29" s="4386"/>
      <c r="B29" s="4361"/>
      <c r="C29" s="4361"/>
      <c r="D29" s="4513"/>
      <c r="E29" s="2515" t="s">
        <v>87</v>
      </c>
      <c r="F29" s="1724" t="s">
        <v>6</v>
      </c>
      <c r="G29" s="1725" t="s">
        <v>110</v>
      </c>
      <c r="H29" s="953" t="s">
        <v>70</v>
      </c>
      <c r="I29" s="457">
        <v>1</v>
      </c>
      <c r="J29" s="457">
        <v>40</v>
      </c>
      <c r="K29" s="457">
        <v>4</v>
      </c>
      <c r="L29" s="457">
        <v>8</v>
      </c>
      <c r="M29" s="457"/>
      <c r="N29" s="457"/>
      <c r="O29" s="457"/>
      <c r="P29" s="1716"/>
      <c r="Q29" s="457"/>
      <c r="R29" s="457"/>
      <c r="S29" s="457"/>
      <c r="T29" s="2651"/>
      <c r="U29" s="16">
        <v>11</v>
      </c>
      <c r="V29" s="457"/>
      <c r="W29" s="457"/>
      <c r="X29" s="314"/>
      <c r="Y29" s="314"/>
      <c r="Z29" s="314"/>
      <c r="AA29" s="314"/>
      <c r="AB29" s="314"/>
      <c r="AC29" s="457">
        <f t="shared" si="0"/>
        <v>23</v>
      </c>
    </row>
    <row r="30" spans="1:32" ht="20.25" hidden="1" customHeight="1" thickBot="1" x14ac:dyDescent="0.4">
      <c r="A30" s="4386"/>
      <c r="B30" s="4361"/>
      <c r="C30" s="4361"/>
      <c r="D30" s="4513"/>
      <c r="E30" s="2242"/>
      <c r="F30" s="1693"/>
      <c r="G30" s="1693"/>
      <c r="H30" s="2243"/>
      <c r="I30" s="1693"/>
      <c r="J30" s="1693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457">
        <f t="shared" si="0"/>
        <v>0</v>
      </c>
    </row>
    <row r="31" spans="1:32" s="340" customFormat="1" ht="13.5" hidden="1" customHeight="1" thickBot="1" x14ac:dyDescent="0.45">
      <c r="A31" s="4386"/>
      <c r="B31" s="4361"/>
      <c r="C31" s="4361"/>
      <c r="D31" s="4513"/>
      <c r="E31" s="1659"/>
      <c r="F31" s="1090"/>
      <c r="G31" s="405"/>
      <c r="H31" s="2244"/>
      <c r="I31" s="1724"/>
      <c r="J31" s="2245"/>
      <c r="K31" s="1660"/>
      <c r="L31" s="2239"/>
      <c r="M31" s="2239"/>
      <c r="N31" s="404"/>
      <c r="O31" s="404"/>
      <c r="P31" s="2239"/>
      <c r="Q31" s="1712"/>
      <c r="R31" s="1679"/>
      <c r="S31" s="2239"/>
      <c r="T31" s="2239"/>
      <c r="U31" s="404"/>
      <c r="V31" s="404"/>
      <c r="W31" s="2239"/>
      <c r="X31" s="2239"/>
      <c r="Y31" s="434"/>
      <c r="Z31" s="2239"/>
      <c r="AA31" s="2239"/>
      <c r="AB31" s="2239"/>
      <c r="AC31" s="404">
        <f t="shared" si="0"/>
        <v>0</v>
      </c>
      <c r="AD31" s="339"/>
      <c r="AE31" s="339"/>
      <c r="AF31" s="339"/>
    </row>
    <row r="32" spans="1:32" s="340" customFormat="1" ht="16.5" hidden="1" customHeight="1" thickBot="1" x14ac:dyDescent="0.45">
      <c r="A32" s="4386"/>
      <c r="B32" s="4361"/>
      <c r="C32" s="4361"/>
      <c r="D32" s="4513"/>
      <c r="E32" s="515"/>
      <c r="F32" s="508"/>
      <c r="G32" s="466"/>
      <c r="H32" s="466"/>
      <c r="I32" s="466"/>
      <c r="J32" s="491"/>
      <c r="K32" s="492"/>
      <c r="L32" s="466"/>
      <c r="M32" s="463"/>
      <c r="N32" s="463"/>
      <c r="O32" s="463"/>
      <c r="P32" s="466"/>
      <c r="Q32" s="463"/>
      <c r="R32" s="463"/>
      <c r="S32" s="463"/>
      <c r="T32" s="463"/>
      <c r="U32" s="466"/>
      <c r="V32" s="463"/>
      <c r="W32" s="463"/>
      <c r="X32" s="503"/>
      <c r="Y32" s="503"/>
      <c r="Z32" s="503"/>
      <c r="AA32" s="503"/>
      <c r="AB32" s="503"/>
      <c r="AC32" s="404">
        <f t="shared" si="0"/>
        <v>0</v>
      </c>
      <c r="AD32" s="339"/>
      <c r="AE32" s="339"/>
      <c r="AF32" s="339"/>
    </row>
    <row r="33" spans="1:32" s="339" customFormat="1" ht="18" customHeight="1" thickBot="1" x14ac:dyDescent="0.4">
      <c r="A33" s="4386"/>
      <c r="B33" s="4361"/>
      <c r="C33" s="4361"/>
      <c r="D33" s="4513"/>
      <c r="E33" s="1697" t="s">
        <v>150</v>
      </c>
      <c r="F33" s="1698"/>
      <c r="G33" s="820"/>
      <c r="H33" s="1699"/>
      <c r="I33" s="821"/>
      <c r="J33" s="1700"/>
      <c r="K33" s="819">
        <f t="shared" ref="K33:AB33" si="2">SUM(K16:K32)</f>
        <v>4</v>
      </c>
      <c r="L33" s="819">
        <f t="shared" si="2"/>
        <v>8</v>
      </c>
      <c r="M33" s="819">
        <f t="shared" si="2"/>
        <v>0</v>
      </c>
      <c r="N33" s="819">
        <f t="shared" si="2"/>
        <v>0</v>
      </c>
      <c r="O33" s="819">
        <f t="shared" si="2"/>
        <v>0</v>
      </c>
      <c r="P33" s="819">
        <f t="shared" si="2"/>
        <v>0</v>
      </c>
      <c r="Q33" s="819">
        <f t="shared" si="2"/>
        <v>53</v>
      </c>
      <c r="R33" s="819">
        <f t="shared" si="2"/>
        <v>0</v>
      </c>
      <c r="S33" s="819">
        <f t="shared" si="2"/>
        <v>15</v>
      </c>
      <c r="T33" s="819">
        <f t="shared" si="2"/>
        <v>0</v>
      </c>
      <c r="U33" s="819">
        <f t="shared" si="2"/>
        <v>11</v>
      </c>
      <c r="V33" s="819">
        <f t="shared" si="2"/>
        <v>0</v>
      </c>
      <c r="W33" s="819">
        <f t="shared" si="2"/>
        <v>0</v>
      </c>
      <c r="X33" s="819">
        <f t="shared" si="2"/>
        <v>0</v>
      </c>
      <c r="Y33" s="819">
        <f t="shared" si="2"/>
        <v>0</v>
      </c>
      <c r="Z33" s="819">
        <f t="shared" si="2"/>
        <v>0</v>
      </c>
      <c r="AA33" s="819">
        <f t="shared" si="2"/>
        <v>0</v>
      </c>
      <c r="AB33" s="819">
        <f t="shared" si="2"/>
        <v>0</v>
      </c>
      <c r="AC33" s="1751">
        <f t="shared" si="0"/>
        <v>91</v>
      </c>
    </row>
    <row r="34" spans="1:32" s="340" customFormat="1" ht="15" hidden="1" customHeight="1" thickBot="1" x14ac:dyDescent="0.5">
      <c r="A34" s="4386"/>
      <c r="B34" s="4361"/>
      <c r="C34" s="4361"/>
      <c r="D34" s="4513"/>
      <c r="E34" s="799"/>
      <c r="F34" s="1685"/>
      <c r="G34" s="460"/>
      <c r="H34" s="1686"/>
      <c r="I34" s="2246"/>
      <c r="J34" s="2247"/>
      <c r="K34" s="469"/>
      <c r="L34" s="459"/>
      <c r="M34" s="459"/>
      <c r="N34" s="1677"/>
      <c r="O34" s="1677"/>
      <c r="P34" s="459"/>
      <c r="Q34" s="459"/>
      <c r="R34" s="459"/>
      <c r="S34" s="459"/>
      <c r="T34" s="459"/>
      <c r="U34" s="1677"/>
      <c r="V34" s="459"/>
      <c r="W34" s="459"/>
      <c r="X34" s="2238"/>
      <c r="Y34" s="2238"/>
      <c r="Z34" s="2238"/>
      <c r="AA34" s="2238"/>
      <c r="AB34" s="2238"/>
      <c r="AC34" s="404">
        <f t="shared" si="0"/>
        <v>0</v>
      </c>
      <c r="AD34" s="339"/>
      <c r="AE34" s="339"/>
      <c r="AF34" s="339"/>
    </row>
    <row r="35" spans="1:32" s="339" customFormat="1" ht="16.5" hidden="1" customHeight="1" thickBot="1" x14ac:dyDescent="0.45">
      <c r="A35" s="4386"/>
      <c r="B35" s="4361"/>
      <c r="C35" s="4361"/>
      <c r="D35" s="4513"/>
      <c r="E35" s="809" t="s">
        <v>182</v>
      </c>
      <c r="F35" s="1090"/>
      <c r="G35" s="405"/>
      <c r="H35" s="953"/>
      <c r="I35" s="996"/>
      <c r="J35" s="1089"/>
      <c r="K35" s="1660"/>
      <c r="L35" s="404"/>
      <c r="M35" s="404"/>
      <c r="N35" s="404"/>
      <c r="O35" s="404"/>
      <c r="P35" s="404"/>
      <c r="Q35" s="404"/>
      <c r="R35" s="404"/>
      <c r="S35" s="404"/>
      <c r="T35" s="404"/>
      <c r="U35" s="404"/>
      <c r="V35" s="404"/>
      <c r="W35" s="1679"/>
      <c r="X35" s="1679"/>
      <c r="Y35" s="1679"/>
      <c r="Z35" s="1679"/>
      <c r="AA35" s="1679"/>
      <c r="AB35" s="1679"/>
      <c r="AC35" s="404">
        <f t="shared" si="0"/>
        <v>0</v>
      </c>
    </row>
    <row r="36" spans="1:32" s="340" customFormat="1" ht="15.75" hidden="1" customHeight="1" thickBot="1" x14ac:dyDescent="0.45">
      <c r="A36" s="4386"/>
      <c r="B36" s="4361"/>
      <c r="C36" s="4361"/>
      <c r="D36" s="4513"/>
      <c r="E36" s="1659"/>
      <c r="F36" s="1090"/>
      <c r="G36" s="405"/>
      <c r="H36" s="953"/>
      <c r="I36" s="313"/>
      <c r="J36" s="1089"/>
      <c r="K36" s="2240"/>
      <c r="L36" s="434"/>
      <c r="M36" s="434"/>
      <c r="N36" s="434"/>
      <c r="O36" s="434"/>
      <c r="P36" s="434"/>
      <c r="Q36" s="434"/>
      <c r="R36" s="434"/>
      <c r="S36" s="434"/>
      <c r="T36" s="434"/>
      <c r="U36" s="313"/>
      <c r="V36" s="434"/>
      <c r="W36" s="434"/>
      <c r="X36" s="434"/>
      <c r="Y36" s="434"/>
      <c r="Z36" s="434"/>
      <c r="AA36" s="434"/>
      <c r="AB36" s="434"/>
      <c r="AC36" s="404">
        <f t="shared" si="0"/>
        <v>0</v>
      </c>
      <c r="AD36" s="339"/>
      <c r="AE36" s="339"/>
      <c r="AF36" s="339"/>
    </row>
    <row r="37" spans="1:32" s="340" customFormat="1" ht="15" hidden="1" customHeight="1" thickBot="1" x14ac:dyDescent="0.45">
      <c r="A37" s="4386"/>
      <c r="B37" s="4361"/>
      <c r="C37" s="4361"/>
      <c r="D37" s="4513"/>
      <c r="E37" s="515"/>
      <c r="F37" s="2248"/>
      <c r="G37" s="1732"/>
      <c r="H37" s="2101"/>
      <c r="I37" s="1733"/>
      <c r="J37" s="1734"/>
      <c r="K37" s="2249"/>
      <c r="L37" s="463"/>
      <c r="M37" s="463"/>
      <c r="N37" s="466"/>
      <c r="O37" s="466"/>
      <c r="P37" s="463"/>
      <c r="Q37" s="463"/>
      <c r="R37" s="463"/>
      <c r="S37" s="463"/>
      <c r="T37" s="463"/>
      <c r="U37" s="463"/>
      <c r="V37" s="463"/>
      <c r="W37" s="463"/>
      <c r="X37" s="463"/>
      <c r="Y37" s="2250"/>
      <c r="Z37" s="2250"/>
      <c r="AA37" s="2250"/>
      <c r="AB37" s="2250"/>
      <c r="AC37" s="404">
        <f t="shared" si="0"/>
        <v>0</v>
      </c>
      <c r="AD37" s="339"/>
      <c r="AE37" s="339"/>
      <c r="AF37" s="339"/>
    </row>
    <row r="38" spans="1:32" s="339" customFormat="1" ht="12.75" customHeight="1" thickBot="1" x14ac:dyDescent="0.4">
      <c r="A38" s="4386"/>
      <c r="B38" s="4361"/>
      <c r="C38" s="4361"/>
      <c r="D38" s="4513"/>
      <c r="E38" s="1697" t="s">
        <v>248</v>
      </c>
      <c r="F38" s="1698"/>
      <c r="G38" s="820"/>
      <c r="H38" s="821"/>
      <c r="I38" s="821"/>
      <c r="J38" s="1700"/>
      <c r="K38" s="819">
        <f t="shared" ref="K38:AB38" si="3">SUM(K34:K37)</f>
        <v>0</v>
      </c>
      <c r="L38" s="819">
        <f t="shared" si="3"/>
        <v>0</v>
      </c>
      <c r="M38" s="819">
        <f t="shared" si="3"/>
        <v>0</v>
      </c>
      <c r="N38" s="819">
        <f t="shared" si="3"/>
        <v>0</v>
      </c>
      <c r="O38" s="819">
        <f t="shared" si="3"/>
        <v>0</v>
      </c>
      <c r="P38" s="819">
        <f t="shared" si="3"/>
        <v>0</v>
      </c>
      <c r="Q38" s="819">
        <f t="shared" si="3"/>
        <v>0</v>
      </c>
      <c r="R38" s="819">
        <f t="shared" si="3"/>
        <v>0</v>
      </c>
      <c r="S38" s="819">
        <f t="shared" si="3"/>
        <v>0</v>
      </c>
      <c r="T38" s="819">
        <f t="shared" si="3"/>
        <v>0</v>
      </c>
      <c r="U38" s="819">
        <f t="shared" si="3"/>
        <v>0</v>
      </c>
      <c r="V38" s="819">
        <f t="shared" si="3"/>
        <v>0</v>
      </c>
      <c r="W38" s="819">
        <f t="shared" si="3"/>
        <v>0</v>
      </c>
      <c r="X38" s="819">
        <f t="shared" si="3"/>
        <v>0</v>
      </c>
      <c r="Y38" s="819">
        <f t="shared" si="3"/>
        <v>0</v>
      </c>
      <c r="Z38" s="819">
        <f t="shared" si="3"/>
        <v>0</v>
      </c>
      <c r="AA38" s="819">
        <f t="shared" si="3"/>
        <v>0</v>
      </c>
      <c r="AB38" s="819">
        <f t="shared" si="3"/>
        <v>0</v>
      </c>
      <c r="AC38" s="1751">
        <f t="shared" si="0"/>
        <v>0</v>
      </c>
    </row>
    <row r="39" spans="1:32" s="339" customFormat="1" ht="14.25" customHeight="1" thickBot="1" x14ac:dyDescent="0.4">
      <c r="A39" s="4386"/>
      <c r="B39" s="4361"/>
      <c r="C39" s="4361"/>
      <c r="D39" s="4513"/>
      <c r="E39" s="2230" t="s">
        <v>152</v>
      </c>
      <c r="F39" s="2251"/>
      <c r="G39" s="2252"/>
      <c r="H39" s="2253"/>
      <c r="I39" s="2253"/>
      <c r="J39" s="2254"/>
      <c r="K39" s="2255">
        <f t="shared" ref="K39:AB39" si="4">K15+K33+K38</f>
        <v>36</v>
      </c>
      <c r="L39" s="2255">
        <f t="shared" si="4"/>
        <v>152</v>
      </c>
      <c r="M39" s="2255">
        <f t="shared" si="4"/>
        <v>0</v>
      </c>
      <c r="N39" s="2255">
        <f t="shared" si="4"/>
        <v>0</v>
      </c>
      <c r="O39" s="2255">
        <f t="shared" si="4"/>
        <v>0</v>
      </c>
      <c r="P39" s="2255">
        <f t="shared" si="4"/>
        <v>0</v>
      </c>
      <c r="Q39" s="2255">
        <f t="shared" si="4"/>
        <v>53</v>
      </c>
      <c r="R39" s="2255">
        <f t="shared" si="4"/>
        <v>0</v>
      </c>
      <c r="S39" s="2255">
        <f t="shared" si="4"/>
        <v>15</v>
      </c>
      <c r="T39" s="2255">
        <f t="shared" si="4"/>
        <v>0</v>
      </c>
      <c r="U39" s="2255">
        <f t="shared" si="4"/>
        <v>22</v>
      </c>
      <c r="V39" s="2255">
        <f t="shared" si="4"/>
        <v>0</v>
      </c>
      <c r="W39" s="2255">
        <f t="shared" si="4"/>
        <v>0</v>
      </c>
      <c r="X39" s="2255">
        <f t="shared" si="4"/>
        <v>0</v>
      </c>
      <c r="Y39" s="2255">
        <f t="shared" si="4"/>
        <v>0</v>
      </c>
      <c r="Z39" s="2255">
        <f t="shared" si="4"/>
        <v>0</v>
      </c>
      <c r="AA39" s="2255">
        <f t="shared" si="4"/>
        <v>0</v>
      </c>
      <c r="AB39" s="2255">
        <f t="shared" si="4"/>
        <v>0</v>
      </c>
      <c r="AC39" s="1751">
        <f t="shared" si="0"/>
        <v>278</v>
      </c>
    </row>
    <row r="40" spans="1:32" s="340" customFormat="1" ht="21.75" customHeight="1" x14ac:dyDescent="0.35">
      <c r="A40" s="4396" t="s">
        <v>4</v>
      </c>
      <c r="B40" s="4396"/>
      <c r="C40" s="4396"/>
      <c r="D40" s="4396"/>
      <c r="E40" s="4396"/>
      <c r="F40" s="4396"/>
      <c r="G40" s="4396"/>
      <c r="H40" s="4396"/>
      <c r="I40" s="4396"/>
      <c r="J40" s="4396"/>
      <c r="K40" s="4396"/>
      <c r="L40" s="4396"/>
      <c r="M40" s="4396"/>
      <c r="N40" s="4396"/>
      <c r="O40" s="4396"/>
      <c r="P40" s="4396"/>
      <c r="Q40" s="4396"/>
      <c r="R40" s="4396"/>
      <c r="S40" s="4396"/>
      <c r="T40" s="4396"/>
      <c r="U40" s="4396"/>
      <c r="V40" s="4396"/>
      <c r="W40" s="4396"/>
      <c r="X40" s="4396"/>
      <c r="Y40" s="4396"/>
      <c r="Z40" s="4396"/>
      <c r="AA40" s="4396"/>
      <c r="AB40" s="4396"/>
      <c r="AC40" s="4396"/>
      <c r="AD40" s="339"/>
      <c r="AE40" s="339"/>
      <c r="AF40" s="339"/>
    </row>
    <row r="41" spans="1:32" s="1807" customFormat="1" ht="2.25" customHeight="1" thickBot="1" x14ac:dyDescent="0.5">
      <c r="A41" s="4397">
        <v>13</v>
      </c>
      <c r="B41" s="4353" t="s">
        <v>273</v>
      </c>
      <c r="C41" s="4353" t="s">
        <v>275</v>
      </c>
      <c r="D41" s="4399">
        <v>1</v>
      </c>
      <c r="E41" s="1974"/>
      <c r="F41" s="644"/>
      <c r="G41" s="2256"/>
      <c r="H41" s="644"/>
      <c r="I41" s="644"/>
      <c r="J41" s="644"/>
      <c r="K41" s="1957"/>
      <c r="L41" s="1974"/>
      <c r="M41" s="1974"/>
      <c r="N41" s="1974"/>
      <c r="O41" s="1974"/>
      <c r="P41" s="1957"/>
      <c r="Q41" s="1974"/>
      <c r="R41" s="1974"/>
      <c r="S41" s="1974"/>
      <c r="T41" s="1974"/>
      <c r="U41" s="1974"/>
      <c r="V41" s="1974"/>
      <c r="W41" s="1974"/>
      <c r="X41" s="1974"/>
      <c r="Y41" s="1975"/>
      <c r="Z41" s="1975"/>
      <c r="AA41" s="1975"/>
      <c r="AB41" s="1975"/>
      <c r="AC41" s="1975"/>
      <c r="AD41" s="1806"/>
      <c r="AE41" s="1806"/>
      <c r="AF41" s="1806"/>
    </row>
    <row r="42" spans="1:32" s="366" customFormat="1" ht="16.5" customHeight="1" thickBot="1" x14ac:dyDescent="0.4">
      <c r="A42" s="4397"/>
      <c r="B42" s="4353"/>
      <c r="C42" s="4353"/>
      <c r="D42" s="4398"/>
      <c r="E42" s="1507" t="s">
        <v>81</v>
      </c>
      <c r="F42" s="1388" t="s">
        <v>5</v>
      </c>
      <c r="G42" s="1386">
        <v>53</v>
      </c>
      <c r="H42" s="1386" t="s">
        <v>70</v>
      </c>
      <c r="I42" s="1386">
        <v>2</v>
      </c>
      <c r="J42" s="2653">
        <v>6</v>
      </c>
      <c r="K42" s="1388"/>
      <c r="L42" s="1738"/>
      <c r="M42" s="1976"/>
      <c r="N42" s="1976"/>
      <c r="O42" s="1976"/>
      <c r="P42" s="1976"/>
      <c r="Q42" s="1976"/>
      <c r="R42" s="315"/>
      <c r="S42" s="315"/>
      <c r="T42" s="315"/>
      <c r="U42" s="315"/>
      <c r="V42" s="315"/>
      <c r="W42" s="315">
        <v>18</v>
      </c>
      <c r="X42" s="315"/>
      <c r="Y42" s="315"/>
      <c r="Z42" s="315"/>
      <c r="AA42" s="315"/>
      <c r="AB42" s="1071"/>
      <c r="AC42" s="2655">
        <f>SUM(K42:AB42)</f>
        <v>18</v>
      </c>
    </row>
    <row r="43" spans="1:32" s="366" customFormat="1" ht="16.5" customHeight="1" x14ac:dyDescent="0.35">
      <c r="A43" s="4397"/>
      <c r="B43" s="4353"/>
      <c r="C43" s="4353"/>
      <c r="D43" s="4398"/>
      <c r="E43" s="1507" t="s">
        <v>81</v>
      </c>
      <c r="F43" s="1388" t="s">
        <v>5</v>
      </c>
      <c r="G43" s="1386">
        <v>53</v>
      </c>
      <c r="H43" s="1386" t="s">
        <v>70</v>
      </c>
      <c r="I43" s="1386">
        <v>3</v>
      </c>
      <c r="J43" s="2653">
        <v>3</v>
      </c>
      <c r="K43" s="166"/>
      <c r="L43" s="457"/>
      <c r="M43" s="795"/>
      <c r="N43" s="795"/>
      <c r="O43" s="795"/>
      <c r="P43" s="795"/>
      <c r="Q43" s="795"/>
      <c r="R43" s="316"/>
      <c r="S43" s="316"/>
      <c r="T43" s="316"/>
      <c r="U43" s="316"/>
      <c r="V43" s="316"/>
      <c r="W43" s="316">
        <v>9</v>
      </c>
      <c r="X43" s="316"/>
      <c r="Y43" s="316"/>
      <c r="Z43" s="316"/>
      <c r="AA43" s="316"/>
      <c r="AB43" s="726"/>
      <c r="AC43" s="2655">
        <f>SUM(K43:AB43)</f>
        <v>9</v>
      </c>
    </row>
    <row r="44" spans="1:32" s="366" customFormat="1" ht="16.5" customHeight="1" x14ac:dyDescent="0.4">
      <c r="A44" s="4397"/>
      <c r="B44" s="4353"/>
      <c r="C44" s="4353"/>
      <c r="D44" s="4398"/>
      <c r="E44" s="2257" t="s">
        <v>87</v>
      </c>
      <c r="F44" s="1074" t="s">
        <v>5</v>
      </c>
      <c r="G44" s="76" t="s">
        <v>110</v>
      </c>
      <c r="H44" s="76" t="s">
        <v>364</v>
      </c>
      <c r="I44" s="76" t="s">
        <v>36</v>
      </c>
      <c r="J44" s="144" t="s">
        <v>353</v>
      </c>
      <c r="K44" s="1252">
        <v>32</v>
      </c>
      <c r="L44" s="457"/>
      <c r="M44" s="457"/>
      <c r="N44" s="457">
        <v>27</v>
      </c>
      <c r="O44" s="457">
        <v>2</v>
      </c>
      <c r="P44" s="457"/>
      <c r="Q44" s="457"/>
      <c r="R44" s="457"/>
      <c r="S44" s="1946"/>
      <c r="T44" s="457"/>
      <c r="U44" s="457">
        <v>2</v>
      </c>
      <c r="V44" s="457"/>
      <c r="W44" s="457"/>
      <c r="X44" s="953"/>
      <c r="Y44" s="476"/>
      <c r="Z44" s="476"/>
      <c r="AA44" s="476"/>
      <c r="AB44" s="1253"/>
      <c r="AC44" s="2655">
        <f>SUM(K44:AB44)</f>
        <v>63</v>
      </c>
    </row>
    <row r="45" spans="1:32" s="2259" customFormat="1" ht="16.5" customHeight="1" thickBot="1" x14ac:dyDescent="0.45">
      <c r="A45" s="4397"/>
      <c r="B45" s="4353"/>
      <c r="C45" s="4353"/>
      <c r="D45" s="4398"/>
      <c r="E45" s="2257" t="s">
        <v>87</v>
      </c>
      <c r="F45" s="1729" t="s">
        <v>5</v>
      </c>
      <c r="G45" s="1091">
        <v>53</v>
      </c>
      <c r="H45" s="1091" t="s">
        <v>370</v>
      </c>
      <c r="I45" s="1096">
        <v>1</v>
      </c>
      <c r="J45" s="2654">
        <v>128</v>
      </c>
      <c r="K45" s="1729">
        <v>32</v>
      </c>
      <c r="L45" s="1096">
        <v>64</v>
      </c>
      <c r="M45" s="1091"/>
      <c r="N45" s="1091">
        <v>32</v>
      </c>
      <c r="O45" s="1091">
        <v>2</v>
      </c>
      <c r="P45" s="1096"/>
      <c r="Q45" s="1091"/>
      <c r="R45" s="1091"/>
      <c r="S45" s="1096"/>
      <c r="T45" s="1092"/>
      <c r="U45" s="761">
        <v>12</v>
      </c>
      <c r="V45" s="1092"/>
      <c r="W45" s="763"/>
      <c r="X45" s="2656"/>
      <c r="Y45" s="2657"/>
      <c r="Z45" s="2657"/>
      <c r="AA45" s="2657"/>
      <c r="AB45" s="2658"/>
      <c r="AC45" s="2258">
        <f>SUM(K45:AB45)</f>
        <v>142</v>
      </c>
    </row>
    <row r="46" spans="1:32" s="366" customFormat="1" ht="16.5" customHeight="1" thickBot="1" x14ac:dyDescent="0.4">
      <c r="A46" s="4397"/>
      <c r="B46" s="4353"/>
      <c r="C46" s="4353"/>
      <c r="D46" s="4398"/>
      <c r="E46" s="1680" t="s">
        <v>103</v>
      </c>
      <c r="F46" s="76" t="s">
        <v>5</v>
      </c>
      <c r="G46" s="76" t="s">
        <v>110</v>
      </c>
      <c r="H46" s="76" t="s">
        <v>70</v>
      </c>
      <c r="I46" s="76" t="s">
        <v>65</v>
      </c>
      <c r="J46" s="158">
        <v>1</v>
      </c>
      <c r="K46" s="1681"/>
      <c r="L46" s="110"/>
      <c r="M46" s="111"/>
      <c r="N46" s="110"/>
      <c r="O46" s="110"/>
      <c r="P46" s="111"/>
      <c r="Q46" s="111">
        <v>3</v>
      </c>
      <c r="R46" s="111"/>
      <c r="S46" s="111"/>
      <c r="T46" s="1092"/>
      <c r="U46" s="761"/>
      <c r="V46" s="1092"/>
      <c r="W46" s="763"/>
      <c r="X46" s="1350"/>
      <c r="Y46" s="1350"/>
      <c r="Z46" s="1350"/>
      <c r="AA46" s="1350"/>
      <c r="AB46" s="788"/>
      <c r="AC46" s="1072">
        <f>SUM(K46:AB46)</f>
        <v>3</v>
      </c>
    </row>
    <row r="47" spans="1:32" s="385" customFormat="1" ht="20.25" customHeight="1" thickBot="1" x14ac:dyDescent="0.5">
      <c r="A47" s="4397"/>
      <c r="B47" s="4353"/>
      <c r="C47" s="4353"/>
      <c r="D47" s="4398"/>
      <c r="E47" s="1285" t="s">
        <v>115</v>
      </c>
      <c r="F47" s="76" t="s">
        <v>5</v>
      </c>
      <c r="G47" s="76" t="s">
        <v>110</v>
      </c>
      <c r="H47" s="76" t="s">
        <v>70</v>
      </c>
      <c r="I47" s="76" t="s">
        <v>65</v>
      </c>
      <c r="J47" s="158">
        <v>1</v>
      </c>
      <c r="K47" s="2659"/>
      <c r="L47" s="2050"/>
      <c r="M47" s="2051"/>
      <c r="N47" s="2051"/>
      <c r="O47" s="2051"/>
      <c r="P47" s="2050"/>
      <c r="Q47" s="2051"/>
      <c r="R47" s="2051"/>
      <c r="S47" s="2051">
        <v>2</v>
      </c>
      <c r="T47" s="1544"/>
      <c r="U47" s="1544"/>
      <c r="V47" s="1545"/>
      <c r="W47" s="1546"/>
      <c r="X47" s="1545"/>
      <c r="Y47" s="1545"/>
      <c r="Z47" s="1545"/>
      <c r="AA47" s="1545"/>
      <c r="AB47" s="1547"/>
      <c r="AC47" s="2260">
        <f t="shared" ref="AC47:AC61" si="5">SUM(K47:AB47)</f>
        <v>2</v>
      </c>
    </row>
    <row r="48" spans="1:32" s="339" customFormat="1" ht="18.75" customHeight="1" thickBot="1" x14ac:dyDescent="0.45">
      <c r="A48" s="4397"/>
      <c r="B48" s="4353"/>
      <c r="C48" s="4353"/>
      <c r="D48" s="4398"/>
      <c r="E48" s="646" t="s">
        <v>38</v>
      </c>
      <c r="F48" s="1508"/>
      <c r="G48" s="1509"/>
      <c r="H48" s="1510"/>
      <c r="I48" s="1510"/>
      <c r="J48" s="2261"/>
      <c r="K48" s="1506">
        <f t="shared" ref="K48:AB48" si="6">SUM(K42:K47)</f>
        <v>64</v>
      </c>
      <c r="L48" s="1065">
        <f t="shared" si="6"/>
        <v>64</v>
      </c>
      <c r="M48" s="1065">
        <f t="shared" si="6"/>
        <v>0</v>
      </c>
      <c r="N48" s="1065">
        <f t="shared" si="6"/>
        <v>59</v>
      </c>
      <c r="O48" s="1065">
        <f t="shared" si="6"/>
        <v>4</v>
      </c>
      <c r="P48" s="1065">
        <f t="shared" si="6"/>
        <v>0</v>
      </c>
      <c r="Q48" s="1065">
        <f t="shared" si="6"/>
        <v>3</v>
      </c>
      <c r="R48" s="1065">
        <f t="shared" si="6"/>
        <v>0</v>
      </c>
      <c r="S48" s="1065">
        <f t="shared" si="6"/>
        <v>2</v>
      </c>
      <c r="T48" s="1065">
        <f t="shared" si="6"/>
        <v>0</v>
      </c>
      <c r="U48" s="1065">
        <f t="shared" si="6"/>
        <v>14</v>
      </c>
      <c r="V48" s="1065">
        <f t="shared" si="6"/>
        <v>0</v>
      </c>
      <c r="W48" s="1065">
        <f t="shared" si="6"/>
        <v>27</v>
      </c>
      <c r="X48" s="1065">
        <f t="shared" si="6"/>
        <v>0</v>
      </c>
      <c r="Y48" s="1065">
        <f t="shared" si="6"/>
        <v>0</v>
      </c>
      <c r="Z48" s="1065">
        <f t="shared" si="6"/>
        <v>0</v>
      </c>
      <c r="AA48" s="1065">
        <f t="shared" si="6"/>
        <v>0</v>
      </c>
      <c r="AB48" s="1065">
        <f t="shared" si="6"/>
        <v>0</v>
      </c>
      <c r="AC48" s="2262">
        <f t="shared" si="5"/>
        <v>237</v>
      </c>
    </row>
    <row r="49" spans="1:32" s="339" customFormat="1" ht="18.75" hidden="1" customHeight="1" thickBot="1" x14ac:dyDescent="0.5">
      <c r="A49" s="4397"/>
      <c r="B49" s="4353"/>
      <c r="C49" s="4353"/>
      <c r="D49" s="4398"/>
      <c r="E49" s="2263"/>
      <c r="F49" s="2264"/>
      <c r="G49" s="2265"/>
      <c r="H49" s="2266"/>
      <c r="I49" s="2266"/>
      <c r="J49" s="2267"/>
      <c r="K49" s="2268"/>
      <c r="L49" s="2269"/>
      <c r="M49" s="2269"/>
      <c r="N49" s="2270"/>
      <c r="O49" s="2270"/>
      <c r="P49" s="2269"/>
      <c r="Q49" s="2269"/>
      <c r="R49" s="2269"/>
      <c r="S49" s="2269"/>
      <c r="T49" s="2269"/>
      <c r="U49" s="2270"/>
      <c r="V49" s="2270"/>
      <c r="W49" s="2269"/>
      <c r="X49" s="2269"/>
      <c r="Y49" s="2271"/>
      <c r="Z49" s="2271"/>
      <c r="AA49" s="2271"/>
      <c r="AB49" s="2272"/>
      <c r="AC49" s="2260">
        <f t="shared" si="5"/>
        <v>0</v>
      </c>
    </row>
    <row r="50" spans="1:32" s="339" customFormat="1" ht="18.75" customHeight="1" thickBot="1" x14ac:dyDescent="0.45">
      <c r="A50" s="4397"/>
      <c r="B50" s="4353"/>
      <c r="C50" s="4353"/>
      <c r="D50" s="4398"/>
      <c r="E50" s="1865" t="s">
        <v>87</v>
      </c>
      <c r="F50" s="1866" t="s">
        <v>6</v>
      </c>
      <c r="G50" s="2273" t="s">
        <v>70</v>
      </c>
      <c r="H50" s="2274" t="s">
        <v>355</v>
      </c>
      <c r="I50" s="1738">
        <v>1</v>
      </c>
      <c r="J50" s="2566">
        <v>28</v>
      </c>
      <c r="K50" s="2652"/>
      <c r="L50" s="1738"/>
      <c r="M50" s="1804"/>
      <c r="N50" s="1804">
        <v>14</v>
      </c>
      <c r="O50" s="1804">
        <v>2</v>
      </c>
      <c r="P50" s="1804"/>
      <c r="Q50" s="1804"/>
      <c r="R50" s="1804"/>
      <c r="S50" s="1804"/>
      <c r="T50" s="1804"/>
      <c r="U50" s="1738">
        <v>11</v>
      </c>
      <c r="V50" s="1804"/>
      <c r="W50" s="1804"/>
      <c r="X50" s="1804"/>
      <c r="Y50" s="1804"/>
      <c r="Z50" s="1804"/>
      <c r="AA50" s="1804"/>
      <c r="AB50" s="2572"/>
      <c r="AC50" s="1072">
        <f t="shared" si="5"/>
        <v>27</v>
      </c>
    </row>
    <row r="51" spans="1:32" s="339" customFormat="1" ht="18" customHeight="1" thickBot="1" x14ac:dyDescent="0.45">
      <c r="A51" s="4397"/>
      <c r="B51" s="4353"/>
      <c r="C51" s="4353"/>
      <c r="D51" s="4398"/>
      <c r="E51" s="3623" t="s">
        <v>415</v>
      </c>
      <c r="F51" s="1660" t="s">
        <v>90</v>
      </c>
      <c r="G51" s="405" t="s">
        <v>127</v>
      </c>
      <c r="H51" s="457"/>
      <c r="I51" s="996" t="s">
        <v>332</v>
      </c>
      <c r="J51" s="1703">
        <v>106</v>
      </c>
      <c r="K51" s="77"/>
      <c r="L51" s="77"/>
      <c r="M51" s="77"/>
      <c r="N51" s="77"/>
      <c r="O51" s="77"/>
      <c r="P51" s="77">
        <v>6</v>
      </c>
      <c r="Q51" s="77"/>
      <c r="R51" s="77"/>
      <c r="S51" s="77"/>
      <c r="T51" s="407"/>
      <c r="U51" s="167">
        <v>15</v>
      </c>
      <c r="V51" s="16"/>
      <c r="W51" s="679"/>
      <c r="X51" s="679"/>
      <c r="Y51" s="679"/>
      <c r="Z51" s="679"/>
      <c r="AA51" s="679"/>
      <c r="AB51" s="788"/>
      <c r="AC51" s="1072">
        <f t="shared" si="5"/>
        <v>21</v>
      </c>
    </row>
    <row r="52" spans="1:32" s="339" customFormat="1" ht="18.75" customHeight="1" thickBot="1" x14ac:dyDescent="0.5">
      <c r="A52" s="4397"/>
      <c r="B52" s="4353"/>
      <c r="C52" s="4353"/>
      <c r="D52" s="4398"/>
      <c r="E52" s="1680" t="s">
        <v>103</v>
      </c>
      <c r="F52" s="76" t="s">
        <v>6</v>
      </c>
      <c r="G52" s="76" t="s">
        <v>110</v>
      </c>
      <c r="H52" s="76" t="s">
        <v>70</v>
      </c>
      <c r="I52" s="76" t="s">
        <v>65</v>
      </c>
      <c r="J52" s="158">
        <v>2</v>
      </c>
      <c r="K52" s="1660"/>
      <c r="L52" s="404"/>
      <c r="M52" s="404"/>
      <c r="N52" s="404"/>
      <c r="O52" s="404"/>
      <c r="P52" s="313"/>
      <c r="Q52" s="404">
        <v>6</v>
      </c>
      <c r="R52" s="404"/>
      <c r="S52" s="404"/>
      <c r="T52" s="2277"/>
      <c r="U52" s="940"/>
      <c r="V52" s="940"/>
      <c r="W52" s="2277"/>
      <c r="X52" s="2277"/>
      <c r="Y52" s="2277"/>
      <c r="Z52" s="2277"/>
      <c r="AA52" s="2277"/>
      <c r="AB52" s="2278"/>
      <c r="AC52" s="1072">
        <f t="shared" si="5"/>
        <v>6</v>
      </c>
    </row>
    <row r="53" spans="1:32" s="339" customFormat="1" ht="18.75" customHeight="1" thickBot="1" x14ac:dyDescent="0.5">
      <c r="A53" s="4397"/>
      <c r="B53" s="4353"/>
      <c r="C53" s="4353"/>
      <c r="D53" s="4398"/>
      <c r="E53" s="1285" t="s">
        <v>115</v>
      </c>
      <c r="F53" s="76" t="s">
        <v>6</v>
      </c>
      <c r="G53" s="76" t="s">
        <v>110</v>
      </c>
      <c r="H53" s="76" t="s">
        <v>70</v>
      </c>
      <c r="I53" s="76" t="s">
        <v>65</v>
      </c>
      <c r="J53" s="158">
        <v>2</v>
      </c>
      <c r="K53" s="1496"/>
      <c r="L53" s="1418"/>
      <c r="M53" s="1418"/>
      <c r="N53" s="1418"/>
      <c r="O53" s="1418"/>
      <c r="P53" s="1107"/>
      <c r="Q53" s="1107"/>
      <c r="R53" s="1107"/>
      <c r="S53" s="1107">
        <v>4</v>
      </c>
      <c r="T53" s="1067"/>
      <c r="U53" s="1066"/>
      <c r="V53" s="1066"/>
      <c r="W53" s="1067"/>
      <c r="X53" s="1067"/>
      <c r="Y53" s="1067"/>
      <c r="Z53" s="1067"/>
      <c r="AA53" s="1067"/>
      <c r="AB53" s="1068"/>
      <c r="AC53" s="1072">
        <f t="shared" si="5"/>
        <v>4</v>
      </c>
    </row>
    <row r="54" spans="1:32" s="339" customFormat="1" ht="18.75" customHeight="1" thickBot="1" x14ac:dyDescent="0.4">
      <c r="A54" s="4397"/>
      <c r="B54" s="4353"/>
      <c r="C54" s="4353"/>
      <c r="D54" s="4398"/>
      <c r="E54" s="1237" t="s">
        <v>81</v>
      </c>
      <c r="F54" s="1106" t="s">
        <v>6</v>
      </c>
      <c r="G54" s="76" t="s">
        <v>110</v>
      </c>
      <c r="H54" s="76" t="s">
        <v>70</v>
      </c>
      <c r="I54" s="76" t="s">
        <v>37</v>
      </c>
      <c r="J54" s="158">
        <v>5</v>
      </c>
      <c r="K54" s="1248"/>
      <c r="L54" s="761"/>
      <c r="M54" s="1092"/>
      <c r="N54" s="1092"/>
      <c r="O54" s="1092"/>
      <c r="P54" s="761"/>
      <c r="Q54" s="1092"/>
      <c r="R54" s="1092"/>
      <c r="S54" s="1092"/>
      <c r="T54" s="1096"/>
      <c r="U54" s="1096"/>
      <c r="V54" s="1096"/>
      <c r="W54" s="1096">
        <v>15</v>
      </c>
      <c r="X54" s="1067"/>
      <c r="Y54" s="1067"/>
      <c r="Z54" s="1067"/>
      <c r="AA54" s="1067"/>
      <c r="AB54" s="1068"/>
      <c r="AC54" s="1072">
        <f t="shared" si="5"/>
        <v>15</v>
      </c>
    </row>
    <row r="55" spans="1:32" s="340" customFormat="1" ht="15" customHeight="1" thickBot="1" x14ac:dyDescent="0.4">
      <c r="A55" s="4397"/>
      <c r="B55" s="4353"/>
      <c r="C55" s="4353"/>
      <c r="D55" s="4398"/>
      <c r="E55" s="1237" t="s">
        <v>81</v>
      </c>
      <c r="F55" s="1106" t="s">
        <v>6</v>
      </c>
      <c r="G55" s="76" t="s">
        <v>110</v>
      </c>
      <c r="H55" s="76" t="s">
        <v>70</v>
      </c>
      <c r="I55" s="76" t="s">
        <v>73</v>
      </c>
      <c r="J55" s="158">
        <v>3</v>
      </c>
      <c r="K55" s="768"/>
      <c r="L55" s="769"/>
      <c r="M55" s="770"/>
      <c r="N55" s="770"/>
      <c r="O55" s="770"/>
      <c r="P55" s="769"/>
      <c r="Q55" s="770"/>
      <c r="R55" s="770"/>
      <c r="S55" s="770"/>
      <c r="T55" s="1539"/>
      <c r="U55" s="1539"/>
      <c r="V55" s="1539"/>
      <c r="W55" s="1539">
        <v>9</v>
      </c>
      <c r="X55" s="1069"/>
      <c r="Y55" s="1069"/>
      <c r="Z55" s="1069"/>
      <c r="AA55" s="1069"/>
      <c r="AB55" s="1070"/>
      <c r="AC55" s="1072">
        <f t="shared" si="5"/>
        <v>9</v>
      </c>
      <c r="AD55" s="339"/>
      <c r="AE55" s="339"/>
      <c r="AF55" s="339"/>
    </row>
    <row r="56" spans="1:32" s="361" customFormat="1" ht="18" customHeight="1" thickBot="1" x14ac:dyDescent="0.45">
      <c r="A56" s="4397"/>
      <c r="B56" s="4353"/>
      <c r="C56" s="4353"/>
      <c r="D56" s="4398"/>
      <c r="E56" s="883" t="s">
        <v>34</v>
      </c>
      <c r="F56" s="1508"/>
      <c r="G56" s="1512"/>
      <c r="H56" s="1510"/>
      <c r="I56" s="1509"/>
      <c r="J56" s="1513"/>
      <c r="K56" s="1511">
        <f>SUM(K49:K55)</f>
        <v>0</v>
      </c>
      <c r="L56" s="1506">
        <f t="shared" ref="L56:AB56" si="7">SUM(L49:L55)</f>
        <v>0</v>
      </c>
      <c r="M56" s="1065">
        <f t="shared" si="7"/>
        <v>0</v>
      </c>
      <c r="N56" s="1065">
        <f t="shared" si="7"/>
        <v>14</v>
      </c>
      <c r="O56" s="1065">
        <f t="shared" si="7"/>
        <v>2</v>
      </c>
      <c r="P56" s="1065">
        <f t="shared" si="7"/>
        <v>6</v>
      </c>
      <c r="Q56" s="1065">
        <f t="shared" si="7"/>
        <v>6</v>
      </c>
      <c r="R56" s="1065">
        <f t="shared" si="7"/>
        <v>0</v>
      </c>
      <c r="S56" s="1065">
        <f t="shared" si="7"/>
        <v>4</v>
      </c>
      <c r="T56" s="1065">
        <f t="shared" si="7"/>
        <v>0</v>
      </c>
      <c r="U56" s="1065">
        <f t="shared" si="7"/>
        <v>26</v>
      </c>
      <c r="V56" s="1065">
        <f t="shared" si="7"/>
        <v>0</v>
      </c>
      <c r="W56" s="1065">
        <f t="shared" si="7"/>
        <v>24</v>
      </c>
      <c r="X56" s="1065">
        <f t="shared" si="7"/>
        <v>0</v>
      </c>
      <c r="Y56" s="1065">
        <f t="shared" si="7"/>
        <v>0</v>
      </c>
      <c r="Z56" s="1065">
        <f t="shared" si="7"/>
        <v>0</v>
      </c>
      <c r="AA56" s="1065">
        <f t="shared" si="7"/>
        <v>0</v>
      </c>
      <c r="AB56" s="1065">
        <f t="shared" si="7"/>
        <v>0</v>
      </c>
      <c r="AC56" s="1505">
        <f t="shared" si="5"/>
        <v>82</v>
      </c>
      <c r="AD56" s="360"/>
      <c r="AE56" s="360"/>
      <c r="AF56" s="360"/>
    </row>
    <row r="57" spans="1:32" s="361" customFormat="1" ht="18" hidden="1" customHeight="1" thickBot="1" x14ac:dyDescent="0.5">
      <c r="A57" s="4397"/>
      <c r="B57" s="4353"/>
      <c r="C57" s="4353"/>
      <c r="D57" s="4399"/>
      <c r="E57" s="1362"/>
      <c r="F57" s="1242"/>
      <c r="G57" s="1243"/>
      <c r="H57" s="1234"/>
      <c r="I57" s="1234"/>
      <c r="J57" s="1363"/>
      <c r="K57" s="1364"/>
      <c r="L57" s="1234"/>
      <c r="M57" s="1234"/>
      <c r="N57" s="1234"/>
      <c r="O57" s="1234"/>
      <c r="P57" s="1234"/>
      <c r="Q57" s="1234"/>
      <c r="R57" s="1234"/>
      <c r="S57" s="1234"/>
      <c r="T57" s="1234"/>
      <c r="U57" s="1234"/>
      <c r="V57" s="1234"/>
      <c r="W57" s="1234"/>
      <c r="X57" s="1234"/>
      <c r="Y57" s="1365"/>
      <c r="Z57" s="1365"/>
      <c r="AA57" s="1365"/>
      <c r="AB57" s="1366"/>
      <c r="AC57" s="808">
        <f t="shared" si="5"/>
        <v>0</v>
      </c>
      <c r="AD57" s="360"/>
      <c r="AE57" s="360"/>
      <c r="AF57" s="360"/>
    </row>
    <row r="58" spans="1:32" s="361" customFormat="1" ht="18" hidden="1" customHeight="1" thickBot="1" x14ac:dyDescent="0.5">
      <c r="A58" s="4397"/>
      <c r="B58" s="4353"/>
      <c r="C58" s="4353"/>
      <c r="D58" s="4398"/>
      <c r="E58" s="1030"/>
      <c r="F58" s="1031"/>
      <c r="G58" s="758"/>
      <c r="H58" s="1234"/>
      <c r="I58" s="758"/>
      <c r="J58" s="786"/>
      <c r="K58" s="1364"/>
      <c r="L58" s="1234"/>
      <c r="M58" s="1234"/>
      <c r="N58" s="1234"/>
      <c r="O58" s="1234"/>
      <c r="P58" s="1234"/>
      <c r="Q58" s="1234"/>
      <c r="R58" s="1234"/>
      <c r="S58" s="1234"/>
      <c r="T58" s="1234"/>
      <c r="U58" s="1234"/>
      <c r="V58" s="1234"/>
      <c r="W58" s="1234"/>
      <c r="X58" s="1234"/>
      <c r="Y58" s="1365"/>
      <c r="Z58" s="1365"/>
      <c r="AA58" s="1365"/>
      <c r="AB58" s="1366"/>
      <c r="AC58" s="808">
        <f t="shared" si="5"/>
        <v>0</v>
      </c>
      <c r="AD58" s="360"/>
      <c r="AE58" s="360"/>
      <c r="AF58" s="360"/>
    </row>
    <row r="59" spans="1:32" s="361" customFormat="1" ht="18" hidden="1" customHeight="1" thickBot="1" x14ac:dyDescent="0.5">
      <c r="A59" s="4397"/>
      <c r="B59" s="4353"/>
      <c r="C59" s="4353"/>
      <c r="D59" s="4398"/>
      <c r="E59" s="883" t="s">
        <v>35</v>
      </c>
      <c r="F59" s="810"/>
      <c r="G59" s="811"/>
      <c r="H59" s="812"/>
      <c r="I59" s="813"/>
      <c r="J59" s="814"/>
      <c r="K59" s="815">
        <f>K57+K58</f>
        <v>0</v>
      </c>
      <c r="L59" s="815">
        <f t="shared" ref="L59:AB59" si="8">L57+L58</f>
        <v>0</v>
      </c>
      <c r="M59" s="815">
        <f t="shared" si="8"/>
        <v>0</v>
      </c>
      <c r="N59" s="815">
        <f t="shared" si="8"/>
        <v>0</v>
      </c>
      <c r="O59" s="815">
        <f t="shared" si="8"/>
        <v>0</v>
      </c>
      <c r="P59" s="815">
        <f t="shared" si="8"/>
        <v>0</v>
      </c>
      <c r="Q59" s="815">
        <f t="shared" si="8"/>
        <v>0</v>
      </c>
      <c r="R59" s="815">
        <f t="shared" si="8"/>
        <v>0</v>
      </c>
      <c r="S59" s="815">
        <f t="shared" si="8"/>
        <v>0</v>
      </c>
      <c r="T59" s="815">
        <f t="shared" si="8"/>
        <v>0</v>
      </c>
      <c r="U59" s="815">
        <f t="shared" si="8"/>
        <v>0</v>
      </c>
      <c r="V59" s="815">
        <f t="shared" si="8"/>
        <v>0</v>
      </c>
      <c r="W59" s="815">
        <f t="shared" si="8"/>
        <v>0</v>
      </c>
      <c r="X59" s="815">
        <f t="shared" si="8"/>
        <v>0</v>
      </c>
      <c r="Y59" s="815">
        <f t="shared" si="8"/>
        <v>0</v>
      </c>
      <c r="Z59" s="815">
        <f t="shared" si="8"/>
        <v>0</v>
      </c>
      <c r="AA59" s="815">
        <f t="shared" si="8"/>
        <v>0</v>
      </c>
      <c r="AB59" s="815">
        <f t="shared" si="8"/>
        <v>0</v>
      </c>
      <c r="AC59" s="816">
        <f t="shared" si="5"/>
        <v>0</v>
      </c>
      <c r="AD59" s="360"/>
      <c r="AE59" s="360"/>
      <c r="AF59" s="360"/>
    </row>
    <row r="60" spans="1:32" s="359" customFormat="1" ht="17.45" customHeight="1" thickBot="1" x14ac:dyDescent="0.5">
      <c r="A60" s="4397"/>
      <c r="B60" s="4353"/>
      <c r="C60" s="4353"/>
      <c r="D60" s="4399"/>
      <c r="E60" s="535" t="s">
        <v>39</v>
      </c>
      <c r="F60" s="536"/>
      <c r="G60" s="537"/>
      <c r="H60" s="538"/>
      <c r="I60" s="539"/>
      <c r="J60" s="540"/>
      <c r="K60" s="541">
        <f t="shared" ref="K60:AB60" si="9">K48+K56+K59</f>
        <v>64</v>
      </c>
      <c r="L60" s="541">
        <f t="shared" si="9"/>
        <v>64</v>
      </c>
      <c r="M60" s="541">
        <f t="shared" si="9"/>
        <v>0</v>
      </c>
      <c r="N60" s="541">
        <f t="shared" si="9"/>
        <v>73</v>
      </c>
      <c r="O60" s="541">
        <f t="shared" si="9"/>
        <v>6</v>
      </c>
      <c r="P60" s="541">
        <f t="shared" si="9"/>
        <v>6</v>
      </c>
      <c r="Q60" s="541">
        <f t="shared" si="9"/>
        <v>9</v>
      </c>
      <c r="R60" s="541">
        <f t="shared" si="9"/>
        <v>0</v>
      </c>
      <c r="S60" s="541">
        <f t="shared" si="9"/>
        <v>6</v>
      </c>
      <c r="T60" s="541">
        <f t="shared" si="9"/>
        <v>0</v>
      </c>
      <c r="U60" s="541">
        <f t="shared" si="9"/>
        <v>40</v>
      </c>
      <c r="V60" s="541">
        <f t="shared" si="9"/>
        <v>0</v>
      </c>
      <c r="W60" s="541">
        <f t="shared" si="9"/>
        <v>51</v>
      </c>
      <c r="X60" s="541">
        <f t="shared" si="9"/>
        <v>0</v>
      </c>
      <c r="Y60" s="541">
        <f t="shared" si="9"/>
        <v>0</v>
      </c>
      <c r="Z60" s="541">
        <f t="shared" si="9"/>
        <v>0</v>
      </c>
      <c r="AA60" s="541">
        <f t="shared" si="9"/>
        <v>0</v>
      </c>
      <c r="AB60" s="541">
        <f t="shared" si="9"/>
        <v>0</v>
      </c>
      <c r="AC60" s="542">
        <f t="shared" si="5"/>
        <v>319</v>
      </c>
    </row>
    <row r="61" spans="1:32" s="359" customFormat="1" ht="16.899999999999999" customHeight="1" thickBot="1" x14ac:dyDescent="0.45">
      <c r="A61" s="4397"/>
      <c r="B61" s="4353"/>
      <c r="C61" s="4353"/>
      <c r="D61" s="4398"/>
      <c r="E61" s="544" t="s">
        <v>40</v>
      </c>
      <c r="F61" s="545"/>
      <c r="G61" s="546"/>
      <c r="H61" s="547"/>
      <c r="I61" s="547"/>
      <c r="J61" s="548"/>
      <c r="K61" s="549">
        <f t="shared" ref="K61:AB61" si="10">K39+K60</f>
        <v>100</v>
      </c>
      <c r="L61" s="549">
        <f t="shared" si="10"/>
        <v>216</v>
      </c>
      <c r="M61" s="549">
        <f t="shared" si="10"/>
        <v>0</v>
      </c>
      <c r="N61" s="549">
        <f t="shared" si="10"/>
        <v>73</v>
      </c>
      <c r="O61" s="549">
        <f t="shared" si="10"/>
        <v>6</v>
      </c>
      <c r="P61" s="549">
        <f t="shared" si="10"/>
        <v>6</v>
      </c>
      <c r="Q61" s="549">
        <f t="shared" si="10"/>
        <v>62</v>
      </c>
      <c r="R61" s="549">
        <f t="shared" si="10"/>
        <v>0</v>
      </c>
      <c r="S61" s="549">
        <f t="shared" si="10"/>
        <v>21</v>
      </c>
      <c r="T61" s="549">
        <f t="shared" si="10"/>
        <v>0</v>
      </c>
      <c r="U61" s="549">
        <f t="shared" si="10"/>
        <v>62</v>
      </c>
      <c r="V61" s="549">
        <f t="shared" si="10"/>
        <v>0</v>
      </c>
      <c r="W61" s="549">
        <f t="shared" si="10"/>
        <v>51</v>
      </c>
      <c r="X61" s="549">
        <f t="shared" si="10"/>
        <v>0</v>
      </c>
      <c r="Y61" s="549">
        <f t="shared" si="10"/>
        <v>0</v>
      </c>
      <c r="Z61" s="549">
        <f t="shared" si="10"/>
        <v>0</v>
      </c>
      <c r="AA61" s="549">
        <f t="shared" si="10"/>
        <v>0</v>
      </c>
      <c r="AB61" s="549">
        <f t="shared" si="10"/>
        <v>0</v>
      </c>
      <c r="AC61" s="528">
        <f t="shared" si="5"/>
        <v>597</v>
      </c>
    </row>
    <row r="62" spans="1:32" s="361" customFormat="1" ht="32.25" hidden="1" customHeight="1" x14ac:dyDescent="0.45">
      <c r="A62" s="4397"/>
      <c r="B62" s="4353"/>
      <c r="C62" s="4353"/>
      <c r="D62" s="4399"/>
      <c r="E62" s="543"/>
      <c r="F62" s="529"/>
      <c r="G62" s="530"/>
      <c r="H62" s="529"/>
      <c r="I62" s="531"/>
      <c r="J62" s="531"/>
      <c r="K62" s="532"/>
      <c r="L62" s="532"/>
      <c r="M62" s="532"/>
      <c r="N62" s="532"/>
      <c r="O62" s="532"/>
      <c r="P62" s="532"/>
      <c r="Q62" s="532"/>
      <c r="R62" s="532"/>
      <c r="S62" s="532"/>
      <c r="T62" s="532"/>
      <c r="U62" s="532"/>
      <c r="V62" s="533"/>
      <c r="W62" s="533"/>
      <c r="X62" s="534"/>
      <c r="Y62" s="533"/>
      <c r="Z62" s="533"/>
      <c r="AA62" s="533"/>
      <c r="AB62" s="533"/>
      <c r="AC62" s="533"/>
      <c r="AD62" s="360"/>
      <c r="AE62" s="360"/>
      <c r="AF62" s="360"/>
    </row>
    <row r="63" spans="1:32" s="340" customFormat="1" ht="0.75" hidden="1" customHeight="1" thickBot="1" x14ac:dyDescent="0.5">
      <c r="A63" s="4397"/>
      <c r="B63" s="4353"/>
      <c r="C63" s="4353"/>
      <c r="D63" s="4399"/>
      <c r="E63" s="520"/>
      <c r="F63" s="398"/>
      <c r="G63" s="403"/>
      <c r="H63" s="442"/>
      <c r="I63" s="398"/>
      <c r="J63" s="398"/>
      <c r="K63" s="400"/>
      <c r="L63" s="400"/>
      <c r="M63" s="400"/>
      <c r="N63" s="400"/>
      <c r="O63" s="400"/>
      <c r="P63" s="400"/>
      <c r="Q63" s="400"/>
      <c r="R63" s="400"/>
      <c r="S63" s="400"/>
      <c r="T63" s="400"/>
      <c r="U63" s="400"/>
      <c r="V63" s="400"/>
      <c r="W63" s="400"/>
      <c r="X63" s="401"/>
      <c r="Y63" s="521"/>
      <c r="Z63" s="521"/>
      <c r="AA63" s="521"/>
      <c r="AB63" s="521"/>
      <c r="AC63" s="402"/>
      <c r="AD63" s="339"/>
      <c r="AE63" s="339"/>
      <c r="AF63" s="339"/>
    </row>
    <row r="64" spans="1:32" s="340" customFormat="1" ht="0.75" hidden="1" customHeight="1" thickBot="1" x14ac:dyDescent="0.5">
      <c r="A64" s="4397"/>
      <c r="B64" s="4353"/>
      <c r="C64" s="4353"/>
      <c r="D64" s="4399"/>
      <c r="E64" s="522"/>
      <c r="F64" s="523"/>
      <c r="G64" s="523"/>
      <c r="H64" s="523"/>
      <c r="I64" s="523"/>
      <c r="J64" s="523"/>
      <c r="K64" s="521"/>
      <c r="L64" s="521"/>
      <c r="M64" s="521"/>
      <c r="N64" s="521"/>
      <c r="O64" s="521"/>
      <c r="P64" s="521"/>
      <c r="Q64" s="521"/>
      <c r="R64" s="521"/>
      <c r="S64" s="521"/>
      <c r="T64" s="521"/>
      <c r="U64" s="521"/>
      <c r="V64" s="521"/>
      <c r="W64" s="521"/>
      <c r="X64" s="521"/>
      <c r="Y64" s="521"/>
      <c r="Z64" s="521"/>
      <c r="AA64" s="521"/>
      <c r="AB64" s="521"/>
      <c r="AC64" s="521"/>
      <c r="AD64" s="339"/>
      <c r="AE64" s="339"/>
      <c r="AF64" s="339"/>
    </row>
    <row r="65" spans="1:32" s="340" customFormat="1" ht="0.75" hidden="1" customHeight="1" thickBot="1" x14ac:dyDescent="0.5">
      <c r="A65" s="4397"/>
      <c r="B65" s="4353"/>
      <c r="C65" s="4353"/>
      <c r="D65" s="4399"/>
      <c r="E65" s="524"/>
      <c r="F65" s="523"/>
      <c r="G65" s="523"/>
      <c r="H65" s="523"/>
      <c r="I65" s="523"/>
      <c r="J65" s="525"/>
      <c r="K65" s="521">
        <v>0</v>
      </c>
      <c r="L65" s="521">
        <v>0</v>
      </c>
      <c r="M65" s="521" t="e">
        <f>M56+#REF!+M64</f>
        <v>#REF!</v>
      </c>
      <c r="N65" s="521" t="e">
        <f>N56+#REF!+N64</f>
        <v>#REF!</v>
      </c>
      <c r="O65" s="521" t="e">
        <f>O56+#REF!+O64</f>
        <v>#REF!</v>
      </c>
      <c r="P65" s="521">
        <v>0</v>
      </c>
      <c r="Q65" s="521" t="e">
        <f>Q56+#REF!+Q64</f>
        <v>#REF!</v>
      </c>
      <c r="R65" s="521" t="e">
        <f>R56+#REF!+R64</f>
        <v>#REF!</v>
      </c>
      <c r="S65" s="521" t="e">
        <f>S56+#REF!+S64</f>
        <v>#REF!</v>
      </c>
      <c r="T65" s="521" t="e">
        <f>T56+#REF!+T64</f>
        <v>#REF!</v>
      </c>
      <c r="U65" s="521" t="e">
        <f>U56+#REF!+U64</f>
        <v>#REF!</v>
      </c>
      <c r="V65" s="521" t="e">
        <f>V56+#REF!+V64</f>
        <v>#REF!</v>
      </c>
      <c r="W65" s="521" t="e">
        <f>W56+#REF!+W64</f>
        <v>#REF!</v>
      </c>
      <c r="X65" s="521" t="e">
        <f>X56+#REF!+X64</f>
        <v>#REF!</v>
      </c>
      <c r="Y65" s="521" t="e">
        <f>Y56+#REF!+Y64</f>
        <v>#REF!</v>
      </c>
      <c r="Z65" s="521" t="e">
        <f>Z56+#REF!+Z64</f>
        <v>#REF!</v>
      </c>
      <c r="AA65" s="521" t="e">
        <f>AA56+#REF!+AA64</f>
        <v>#REF!</v>
      </c>
      <c r="AB65" s="521" t="e">
        <f>AB56+#REF!+AB64</f>
        <v>#REF!</v>
      </c>
      <c r="AC65" s="521">
        <v>0</v>
      </c>
      <c r="AD65" s="339"/>
      <c r="AE65" s="339"/>
      <c r="AF65" s="339"/>
    </row>
    <row r="66" spans="1:32" s="340" customFormat="1" ht="5.25" hidden="1" customHeight="1" thickBot="1" x14ac:dyDescent="0.5">
      <c r="A66" s="4397"/>
      <c r="B66" s="4353"/>
      <c r="C66" s="4353"/>
      <c r="D66" s="4399"/>
      <c r="E66" s="526"/>
      <c r="F66" s="527"/>
      <c r="G66" s="527"/>
      <c r="H66" s="527"/>
      <c r="I66" s="442"/>
      <c r="J66" s="442"/>
      <c r="K66" s="521" t="e">
        <f>#REF!+K65</f>
        <v>#REF!</v>
      </c>
      <c r="L66" s="521" t="e">
        <f>#REF!+L65</f>
        <v>#REF!</v>
      </c>
      <c r="M66" s="521" t="e">
        <f>#REF!+M65</f>
        <v>#REF!</v>
      </c>
      <c r="N66" s="521" t="e">
        <f>#REF!+N65</f>
        <v>#REF!</v>
      </c>
      <c r="O66" s="521" t="e">
        <f>#REF!+O65</f>
        <v>#REF!</v>
      </c>
      <c r="P66" s="521">
        <v>0</v>
      </c>
      <c r="Q66" s="521" t="e">
        <f>#REF!+Q65</f>
        <v>#REF!</v>
      </c>
      <c r="R66" s="521" t="e">
        <f>#REF!+R65</f>
        <v>#REF!</v>
      </c>
      <c r="S66" s="521" t="e">
        <f>#REF!+S65</f>
        <v>#REF!</v>
      </c>
      <c r="T66" s="521" t="e">
        <f>#REF!+T65</f>
        <v>#REF!</v>
      </c>
      <c r="U66" s="521" t="e">
        <f>#REF!+U65</f>
        <v>#REF!</v>
      </c>
      <c r="V66" s="521" t="e">
        <f>#REF!+V65</f>
        <v>#REF!</v>
      </c>
      <c r="W66" s="521" t="e">
        <f>#REF!+W65</f>
        <v>#REF!</v>
      </c>
      <c r="X66" s="521" t="e">
        <f>#REF!+X65</f>
        <v>#REF!</v>
      </c>
      <c r="Y66" s="521" t="e">
        <f>#REF!+Y65</f>
        <v>#REF!</v>
      </c>
      <c r="Z66" s="521" t="e">
        <f>#REF!+Z65</f>
        <v>#REF!</v>
      </c>
      <c r="AA66" s="521" t="e">
        <f>#REF!+AA65</f>
        <v>#REF!</v>
      </c>
      <c r="AB66" s="521" t="e">
        <f>#REF!+AB65</f>
        <v>#REF!</v>
      </c>
      <c r="AC66" s="521">
        <v>0</v>
      </c>
      <c r="AD66" s="339"/>
      <c r="AE66" s="339"/>
      <c r="AF66" s="339"/>
    </row>
    <row r="67" spans="1:32" hidden="1" x14ac:dyDescent="0.35"/>
    <row r="68" spans="1:32" s="346" customFormat="1" ht="13.9" hidden="1" x14ac:dyDescent="0.4">
      <c r="A68" s="4391"/>
      <c r="B68" s="4391"/>
      <c r="C68" s="4391"/>
      <c r="D68" s="4391"/>
      <c r="E68" s="4391"/>
      <c r="F68" s="4391"/>
      <c r="G68" s="4391"/>
      <c r="H68" s="4391"/>
      <c r="I68" s="4391"/>
      <c r="J68" s="4391"/>
      <c r="K68" s="4391"/>
      <c r="L68" s="4391"/>
      <c r="M68" s="4391"/>
      <c r="N68" s="4391"/>
      <c r="O68" s="4391"/>
      <c r="P68" s="4391"/>
      <c r="Q68" s="4391"/>
      <c r="R68" s="4391"/>
      <c r="S68" s="4391"/>
      <c r="T68" s="4391"/>
      <c r="U68" s="4391"/>
      <c r="V68" s="4391"/>
      <c r="W68" s="4391"/>
      <c r="X68" s="4391"/>
      <c r="Y68" s="4391"/>
      <c r="Z68" s="4391"/>
      <c r="AA68" s="4391"/>
      <c r="AB68" s="4391"/>
      <c r="AC68" s="4391"/>
      <c r="AD68" s="345"/>
      <c r="AE68" s="345"/>
      <c r="AF68" s="345"/>
    </row>
    <row r="69" spans="1:32" s="346" customFormat="1" ht="13.9" x14ac:dyDescent="0.4">
      <c r="A69" s="3993" t="s">
        <v>443</v>
      </c>
      <c r="B69" s="3993"/>
      <c r="C69" s="3993"/>
      <c r="D69" s="3993"/>
      <c r="E69" s="3993"/>
      <c r="F69" s="3993"/>
      <c r="G69" s="3993"/>
      <c r="H69" s="3993"/>
      <c r="I69" s="3993"/>
      <c r="J69" s="3993"/>
      <c r="K69" s="3993"/>
      <c r="L69" s="3993"/>
      <c r="M69" s="3993"/>
      <c r="N69" s="3993"/>
      <c r="O69" s="3993"/>
      <c r="P69" s="3993"/>
      <c r="Q69" s="3993"/>
      <c r="R69" s="3993"/>
      <c r="S69" s="3993"/>
      <c r="T69" s="3993"/>
      <c r="U69" s="3993"/>
      <c r="V69" s="3993"/>
      <c r="W69" s="3993"/>
      <c r="X69" s="3993"/>
      <c r="Y69" s="3993"/>
      <c r="Z69" s="3993"/>
      <c r="AA69" s="3993"/>
      <c r="AB69" s="3993"/>
      <c r="AC69" s="3993"/>
      <c r="AD69" s="345"/>
      <c r="AE69" s="345"/>
      <c r="AF69" s="345"/>
    </row>
    <row r="70" spans="1:32" s="346" customFormat="1" ht="13.9" x14ac:dyDescent="0.4">
      <c r="A70" s="27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7" t="s">
        <v>201</v>
      </c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27"/>
      <c r="AD70" s="345"/>
      <c r="AE70" s="345"/>
      <c r="AF70" s="345"/>
    </row>
    <row r="71" spans="1:32" s="346" customFormat="1" ht="13.9" x14ac:dyDescent="0.4">
      <c r="A71" s="27"/>
      <c r="B71" s="29"/>
      <c r="C71" s="29"/>
      <c r="D71" s="294"/>
      <c r="E71" s="29"/>
      <c r="F71" s="29"/>
      <c r="G71" s="29"/>
      <c r="H71" s="29"/>
      <c r="I71" s="29"/>
      <c r="J71" s="29"/>
      <c r="K71" s="29"/>
      <c r="L71" s="31"/>
      <c r="M71" s="31"/>
      <c r="N71" s="31"/>
      <c r="O71" s="31"/>
      <c r="P71" s="31"/>
      <c r="Q71" s="79"/>
      <c r="R71" s="79"/>
      <c r="S71" s="79"/>
      <c r="T71" s="31"/>
      <c r="U71" s="31"/>
      <c r="V71" s="31"/>
      <c r="W71" s="27"/>
      <c r="AD71" s="345"/>
      <c r="AE71" s="345"/>
      <c r="AF71" s="345"/>
    </row>
    <row r="72" spans="1:32" s="346" customFormat="1" ht="24.75" customHeight="1" x14ac:dyDescent="0.4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160" t="s">
        <v>188</v>
      </c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80"/>
      <c r="AD72" s="345"/>
      <c r="AE72" s="345"/>
      <c r="AF72" s="345"/>
    </row>
    <row r="73" spans="1:32" s="346" customFormat="1" ht="13.9" hidden="1" x14ac:dyDescent="0.4">
      <c r="A73" s="347"/>
      <c r="B73" s="347"/>
      <c r="C73" s="347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47"/>
      <c r="P73" s="347"/>
      <c r="Q73" s="347"/>
      <c r="R73" s="350"/>
      <c r="S73" s="350"/>
      <c r="T73" s="350"/>
      <c r="U73" s="350"/>
      <c r="V73" s="4346"/>
      <c r="W73" s="4346"/>
      <c r="X73" s="4346"/>
      <c r="Y73" s="4346"/>
      <c r="Z73" s="350"/>
      <c r="AA73" s="350"/>
      <c r="AB73" s="350"/>
      <c r="AC73" s="347"/>
      <c r="AD73" s="345"/>
      <c r="AE73" s="345"/>
      <c r="AF73" s="345"/>
    </row>
    <row r="74" spans="1:32" s="346" customFormat="1" ht="13.9" hidden="1" x14ac:dyDescent="0.4">
      <c r="A74" s="347"/>
      <c r="B74" s="347"/>
      <c r="C74" s="347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7"/>
      <c r="O74" s="347"/>
      <c r="P74" s="347"/>
      <c r="Q74" s="347"/>
      <c r="R74" s="350"/>
      <c r="S74" s="350"/>
      <c r="T74" s="350"/>
      <c r="U74" s="350"/>
      <c r="V74" s="350"/>
      <c r="W74" s="350"/>
      <c r="X74" s="350"/>
      <c r="Y74" s="350"/>
      <c r="Z74" s="350"/>
      <c r="AA74" s="350"/>
      <c r="AB74" s="350"/>
      <c r="AC74" s="347"/>
      <c r="AD74" s="345"/>
      <c r="AE74" s="345"/>
      <c r="AF74" s="345"/>
    </row>
    <row r="75" spans="1:32" s="346" customFormat="1" ht="13.9" hidden="1" x14ac:dyDescent="0.4">
      <c r="R75" s="351"/>
      <c r="S75" s="352"/>
      <c r="T75" s="352"/>
      <c r="U75" s="4347"/>
      <c r="V75" s="4347"/>
      <c r="W75" s="4347"/>
      <c r="X75" s="4347"/>
      <c r="Y75" s="4347"/>
      <c r="Z75" s="4347"/>
      <c r="AA75" s="348"/>
      <c r="AB75" s="351"/>
      <c r="AD75" s="345"/>
      <c r="AE75" s="345"/>
      <c r="AF75" s="345"/>
    </row>
  </sheetData>
  <sheetProtection selectLockedCells="1" selectUnlockedCells="1"/>
  <mergeCells count="28">
    <mergeCell ref="V73:Y73"/>
    <mergeCell ref="U75:Z75"/>
    <mergeCell ref="A40:AC40"/>
    <mergeCell ref="A41:A66"/>
    <mergeCell ref="B41:B66"/>
    <mergeCell ref="C41:C66"/>
    <mergeCell ref="D41:D66"/>
    <mergeCell ref="A68:AC68"/>
    <mergeCell ref="A5:AC5"/>
    <mergeCell ref="A69:AC69"/>
    <mergeCell ref="A6:A39"/>
    <mergeCell ref="B6:B39"/>
    <mergeCell ref="C6:C39"/>
    <mergeCell ref="D6:D39"/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</mergeCells>
  <conditionalFormatting sqref="T53:AB53 X54:AB54">
    <cfRule type="cellIs" dxfId="9" priority="1" stopIfTrue="1" operator="equal">
      <formula>0</formula>
    </cfRule>
  </conditionalFormatting>
  <pageMargins left="0.19685039370078741" right="0.19685039370078741" top="0.78740157480314965" bottom="0.39370078740157483" header="0.51181102362204722" footer="0.39370078740157483"/>
  <pageSetup paperSize="9" scale="70" firstPageNumber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F44"/>
  <sheetViews>
    <sheetView view="pageLayout" topLeftCell="D5" zoomScale="70" zoomScaleNormal="75" zoomScaleSheetLayoutView="80" zoomScalePageLayoutView="70" workbookViewId="0">
      <selection activeCell="AA37" sqref="AA37"/>
    </sheetView>
  </sheetViews>
  <sheetFormatPr defaultColWidth="9.1328125" defaultRowHeight="13.5" x14ac:dyDescent="0.35"/>
  <cols>
    <col min="1" max="1" width="3.86328125" style="334" customWidth="1"/>
    <col min="2" max="2" width="17.1328125" style="334" customWidth="1"/>
    <col min="3" max="3" width="11.265625" style="334" customWidth="1"/>
    <col min="4" max="4" width="3.59765625" style="334" customWidth="1"/>
    <col min="5" max="5" width="49.3984375" style="334" customWidth="1"/>
    <col min="6" max="6" width="6.59765625" style="334" customWidth="1"/>
    <col min="7" max="7" width="8.265625" style="334" customWidth="1"/>
    <col min="8" max="8" width="13.3984375" style="334" customWidth="1"/>
    <col min="9" max="9" width="4.265625" style="334" customWidth="1"/>
    <col min="10" max="10" width="5" style="334" customWidth="1"/>
    <col min="11" max="11" width="4.73046875" style="334" customWidth="1"/>
    <col min="12" max="12" width="5.73046875" style="334" customWidth="1"/>
    <col min="13" max="13" width="3.59765625" style="334" customWidth="1"/>
    <col min="14" max="14" width="4.59765625" style="334" customWidth="1"/>
    <col min="15" max="15" width="5.1328125" style="334" customWidth="1"/>
    <col min="16" max="16" width="4.1328125" style="334" customWidth="1"/>
    <col min="17" max="17" width="6.59765625" style="334" customWidth="1"/>
    <col min="18" max="18" width="4.73046875" style="334" customWidth="1"/>
    <col min="19" max="19" width="3.59765625" style="334" customWidth="1"/>
    <col min="20" max="20" width="3.86328125" style="334" customWidth="1"/>
    <col min="21" max="21" width="5" style="334" customWidth="1"/>
    <col min="22" max="23" width="3.59765625" style="334" customWidth="1"/>
    <col min="24" max="24" width="4.73046875" style="334" customWidth="1"/>
    <col min="25" max="26" width="5.73046875" style="334" customWidth="1"/>
    <col min="27" max="27" width="4" style="334" customWidth="1"/>
    <col min="28" max="28" width="4.1328125" style="334" customWidth="1"/>
    <col min="29" max="29" width="4.59765625" style="334" customWidth="1"/>
    <col min="30" max="30" width="6.1328125" style="334" customWidth="1"/>
    <col min="31" max="31" width="4.3984375" style="334" customWidth="1"/>
    <col min="32" max="33" width="5.1328125" style="334" customWidth="1"/>
    <col min="34" max="34" width="8.1328125" style="334" customWidth="1"/>
    <col min="35" max="35" width="6.86328125" style="334" customWidth="1"/>
    <col min="36" max="36" width="6.265625" style="334" customWidth="1"/>
    <col min="37" max="16384" width="9.1328125" style="334"/>
  </cols>
  <sheetData>
    <row r="1" spans="1:32" s="332" customFormat="1" ht="17.25" customHeight="1" x14ac:dyDescent="0.35">
      <c r="A1" s="4363" t="s">
        <v>89</v>
      </c>
      <c r="B1" s="4363"/>
      <c r="C1" s="4363"/>
      <c r="D1" s="4363"/>
      <c r="E1" s="4363"/>
      <c r="F1" s="4363"/>
      <c r="G1" s="4363"/>
      <c r="H1" s="4363"/>
      <c r="I1" s="4363"/>
      <c r="J1" s="4363"/>
      <c r="K1" s="4363"/>
      <c r="L1" s="4363"/>
      <c r="M1" s="4363"/>
      <c r="N1" s="4363"/>
      <c r="O1" s="4363"/>
      <c r="P1" s="4363"/>
      <c r="Q1" s="4363"/>
      <c r="R1" s="4363"/>
      <c r="S1" s="4363"/>
      <c r="T1" s="4363"/>
      <c r="U1" s="4363"/>
      <c r="V1" s="4363"/>
      <c r="W1" s="4363"/>
      <c r="X1" s="4363"/>
      <c r="Y1" s="4363"/>
      <c r="Z1" s="4363"/>
      <c r="AA1" s="4363"/>
      <c r="AB1" s="4363"/>
      <c r="AC1" s="4363"/>
    </row>
    <row r="2" spans="1:32" s="332" customFormat="1" ht="17.25" customHeight="1" thickBot="1" x14ac:dyDescent="0.4">
      <c r="A2" s="4375" t="s">
        <v>380</v>
      </c>
      <c r="B2" s="4375"/>
      <c r="C2" s="4375"/>
      <c r="D2" s="4375"/>
      <c r="E2" s="4375"/>
      <c r="F2" s="4375"/>
      <c r="G2" s="4375"/>
      <c r="H2" s="4375"/>
      <c r="I2" s="4375"/>
      <c r="J2" s="4375"/>
      <c r="K2" s="4375"/>
      <c r="L2" s="4375"/>
      <c r="M2" s="4375"/>
      <c r="N2" s="4375"/>
      <c r="O2" s="4375"/>
      <c r="P2" s="4375"/>
      <c r="Q2" s="4375"/>
      <c r="R2" s="4375"/>
      <c r="S2" s="4375"/>
      <c r="T2" s="4375"/>
      <c r="U2" s="4375"/>
      <c r="V2" s="4375"/>
      <c r="W2" s="4375"/>
      <c r="X2" s="4375"/>
      <c r="Y2" s="4375"/>
      <c r="Z2" s="4375"/>
      <c r="AA2" s="4375"/>
      <c r="AB2" s="4375"/>
      <c r="AC2" s="4375"/>
    </row>
    <row r="3" spans="1:32" ht="14.25" customHeight="1" thickBot="1" x14ac:dyDescent="0.5">
      <c r="A3" s="4365" t="s">
        <v>8</v>
      </c>
      <c r="B3" s="4366" t="s">
        <v>9</v>
      </c>
      <c r="C3" s="4366" t="s">
        <v>10</v>
      </c>
      <c r="D3" s="4367" t="s">
        <v>11</v>
      </c>
      <c r="E3" s="4368" t="s">
        <v>7</v>
      </c>
      <c r="F3" s="4369" t="s">
        <v>0</v>
      </c>
      <c r="G3" s="4370" t="s">
        <v>3</v>
      </c>
      <c r="H3" s="4370" t="s">
        <v>12</v>
      </c>
      <c r="I3" s="4369" t="s">
        <v>1</v>
      </c>
      <c r="J3" s="4371" t="s">
        <v>13</v>
      </c>
      <c r="K3" s="4372" t="s">
        <v>14</v>
      </c>
      <c r="L3" s="4372"/>
      <c r="M3" s="4372"/>
      <c r="N3" s="4372"/>
      <c r="O3" s="4372"/>
      <c r="P3" s="4372"/>
      <c r="Q3" s="4372"/>
      <c r="R3" s="4372"/>
      <c r="S3" s="4372"/>
      <c r="T3" s="4372"/>
      <c r="U3" s="4372"/>
      <c r="V3" s="4372"/>
      <c r="W3" s="4372"/>
      <c r="X3" s="4372"/>
      <c r="Y3" s="4372"/>
      <c r="Z3" s="4372"/>
      <c r="AA3" s="4372"/>
      <c r="AB3" s="4372"/>
      <c r="AC3" s="4373" t="s">
        <v>15</v>
      </c>
      <c r="AD3" s="333"/>
      <c r="AE3" s="333"/>
      <c r="AF3" s="333"/>
    </row>
    <row r="4" spans="1:32" s="338" customFormat="1" ht="98.25" customHeight="1" thickBot="1" x14ac:dyDescent="0.4">
      <c r="A4" s="4376"/>
      <c r="B4" s="4377"/>
      <c r="C4" s="4377"/>
      <c r="D4" s="4378"/>
      <c r="E4" s="4379"/>
      <c r="F4" s="4380"/>
      <c r="G4" s="4381"/>
      <c r="H4" s="4381"/>
      <c r="I4" s="4380"/>
      <c r="J4" s="4382"/>
      <c r="K4" s="335" t="s">
        <v>16</v>
      </c>
      <c r="L4" s="336" t="s">
        <v>17</v>
      </c>
      <c r="M4" s="336" t="s">
        <v>18</v>
      </c>
      <c r="N4" s="336" t="s">
        <v>19</v>
      </c>
      <c r="O4" s="336" t="s">
        <v>20</v>
      </c>
      <c r="P4" s="336" t="s">
        <v>21</v>
      </c>
      <c r="Q4" s="336" t="s">
        <v>137</v>
      </c>
      <c r="R4" s="336" t="s">
        <v>109</v>
      </c>
      <c r="S4" s="336" t="s">
        <v>23</v>
      </c>
      <c r="T4" s="336" t="s">
        <v>24</v>
      </c>
      <c r="U4" s="336" t="s">
        <v>25</v>
      </c>
      <c r="V4" s="336" t="s">
        <v>26</v>
      </c>
      <c r="W4" s="336" t="s">
        <v>27</v>
      </c>
      <c r="X4" s="336" t="s">
        <v>28</v>
      </c>
      <c r="Y4" s="336" t="s">
        <v>29</v>
      </c>
      <c r="Z4" s="336" t="s">
        <v>30</v>
      </c>
      <c r="AA4" s="336" t="s">
        <v>31</v>
      </c>
      <c r="AB4" s="336" t="s">
        <v>32</v>
      </c>
      <c r="AC4" s="4383"/>
      <c r="AD4" s="337"/>
      <c r="AE4" s="337"/>
      <c r="AF4" s="337"/>
    </row>
    <row r="5" spans="1:32" s="340" customFormat="1" ht="18" customHeight="1" thickBot="1" x14ac:dyDescent="0.4">
      <c r="A5" s="4392" t="s">
        <v>33</v>
      </c>
      <c r="B5" s="4393"/>
      <c r="C5" s="4393"/>
      <c r="D5" s="4393"/>
      <c r="E5" s="4394"/>
      <c r="F5" s="4394"/>
      <c r="G5" s="4394"/>
      <c r="H5" s="4394"/>
      <c r="I5" s="4394"/>
      <c r="J5" s="4394"/>
      <c r="K5" s="4394"/>
      <c r="L5" s="4394"/>
      <c r="M5" s="4394"/>
      <c r="N5" s="4394"/>
      <c r="O5" s="4394"/>
      <c r="P5" s="4394"/>
      <c r="Q5" s="4394"/>
      <c r="R5" s="4394"/>
      <c r="S5" s="4394"/>
      <c r="T5" s="4394"/>
      <c r="U5" s="4394"/>
      <c r="V5" s="4394"/>
      <c r="W5" s="4394"/>
      <c r="X5" s="4394"/>
      <c r="Y5" s="4394"/>
      <c r="Z5" s="4394"/>
      <c r="AA5" s="4394"/>
      <c r="AB5" s="4394"/>
      <c r="AC5" s="4395"/>
      <c r="AD5" s="339"/>
      <c r="AE5" s="339"/>
      <c r="AF5" s="339"/>
    </row>
    <row r="6" spans="1:32" s="340" customFormat="1" ht="15.75" hidden="1" customHeight="1" thickBot="1" x14ac:dyDescent="0.45">
      <c r="A6" s="4385">
        <v>24</v>
      </c>
      <c r="B6" s="4387" t="s">
        <v>387</v>
      </c>
      <c r="C6" s="4387" t="s">
        <v>307</v>
      </c>
      <c r="D6" s="4390" t="s">
        <v>139</v>
      </c>
      <c r="E6" s="2279"/>
      <c r="F6" s="2280"/>
      <c r="G6" s="2281"/>
      <c r="H6" s="2282"/>
      <c r="I6" s="2283"/>
      <c r="J6" s="2284"/>
      <c r="K6" s="2285"/>
      <c r="L6" s="2286"/>
      <c r="M6" s="2286"/>
      <c r="N6" s="2286"/>
      <c r="O6" s="2286"/>
      <c r="P6" s="2286"/>
      <c r="Q6" s="2286"/>
      <c r="R6" s="2286"/>
      <c r="S6" s="2286"/>
      <c r="T6" s="2286"/>
      <c r="U6" s="2286"/>
      <c r="V6" s="2287"/>
      <c r="W6" s="2286"/>
      <c r="X6" s="2288"/>
      <c r="Y6" s="2288"/>
      <c r="Z6" s="2288"/>
      <c r="AA6" s="2288"/>
      <c r="AB6" s="2288"/>
      <c r="AC6" s="2289">
        <f>SUM(K6:AB6)</f>
        <v>0</v>
      </c>
      <c r="AD6" s="339"/>
      <c r="AE6" s="339"/>
      <c r="AF6" s="339"/>
    </row>
    <row r="7" spans="1:32" s="340" customFormat="1" ht="18" customHeight="1" thickBot="1" x14ac:dyDescent="0.45">
      <c r="A7" s="4386"/>
      <c r="B7" s="4361"/>
      <c r="C7" s="4361"/>
      <c r="D7" s="4362"/>
      <c r="E7" s="3094" t="s">
        <v>76</v>
      </c>
      <c r="F7" s="2567" t="s">
        <v>5</v>
      </c>
      <c r="G7" s="1792" t="s">
        <v>94</v>
      </c>
      <c r="H7" s="2568" t="s">
        <v>232</v>
      </c>
      <c r="I7" s="1746">
        <v>2</v>
      </c>
      <c r="J7" s="3028">
        <v>118</v>
      </c>
      <c r="K7" s="3029"/>
      <c r="L7" s="1868">
        <v>128</v>
      </c>
      <c r="M7" s="2645"/>
      <c r="N7" s="2645"/>
      <c r="O7" s="2645"/>
      <c r="P7" s="2645"/>
      <c r="Q7" s="2645"/>
      <c r="R7" s="2645"/>
      <c r="S7" s="2645"/>
      <c r="T7" s="2645"/>
      <c r="U7" s="1868">
        <v>3</v>
      </c>
      <c r="V7" s="2645"/>
      <c r="W7" s="2645"/>
      <c r="X7" s="2646"/>
      <c r="Y7" s="2646"/>
      <c r="Z7" s="2646"/>
      <c r="AA7" s="2646"/>
      <c r="AB7" s="2646"/>
      <c r="AC7" s="1795">
        <f t="shared" ref="AC7:AC18" si="0">SUM(K7:AB7)</f>
        <v>131</v>
      </c>
      <c r="AD7" s="339"/>
      <c r="AE7" s="339"/>
      <c r="AF7" s="339"/>
    </row>
    <row r="8" spans="1:32" s="340" customFormat="1" ht="20.25" customHeight="1" thickBot="1" x14ac:dyDescent="0.45">
      <c r="A8" s="4386"/>
      <c r="B8" s="4361"/>
      <c r="C8" s="4361"/>
      <c r="D8" s="4362"/>
      <c r="E8" s="3095" t="s">
        <v>76</v>
      </c>
      <c r="F8" s="1074" t="s">
        <v>5</v>
      </c>
      <c r="G8" s="76" t="s">
        <v>94</v>
      </c>
      <c r="H8" s="76" t="s">
        <v>378</v>
      </c>
      <c r="I8" s="76" t="s">
        <v>36</v>
      </c>
      <c r="J8" s="152" t="s">
        <v>237</v>
      </c>
      <c r="K8" s="1681"/>
      <c r="L8" s="110">
        <v>52</v>
      </c>
      <c r="M8" s="111"/>
      <c r="N8" s="110"/>
      <c r="O8" s="110"/>
      <c r="P8" s="111"/>
      <c r="Q8" s="111"/>
      <c r="R8" s="111"/>
      <c r="S8" s="111"/>
      <c r="T8" s="111"/>
      <c r="U8" s="110">
        <v>4</v>
      </c>
      <c r="V8" s="404"/>
      <c r="W8" s="404"/>
      <c r="X8" s="1679"/>
      <c r="Y8" s="1679"/>
      <c r="Z8" s="1679"/>
      <c r="AA8" s="1679"/>
      <c r="AB8" s="1679"/>
      <c r="AC8" s="470">
        <f t="shared" si="0"/>
        <v>56</v>
      </c>
      <c r="AD8" s="339"/>
      <c r="AE8" s="339"/>
      <c r="AF8" s="339"/>
    </row>
    <row r="9" spans="1:32" s="340" customFormat="1" ht="15" customHeight="1" thickBot="1" x14ac:dyDescent="0.45">
      <c r="A9" s="4386"/>
      <c r="B9" s="4361"/>
      <c r="C9" s="4361"/>
      <c r="D9" s="4362"/>
      <c r="E9" s="2948" t="s">
        <v>171</v>
      </c>
      <c r="F9" s="1660" t="s">
        <v>5</v>
      </c>
      <c r="G9" s="405" t="s">
        <v>110</v>
      </c>
      <c r="H9" s="953" t="s">
        <v>232</v>
      </c>
      <c r="I9" s="996">
        <v>2</v>
      </c>
      <c r="J9" s="1303">
        <v>118</v>
      </c>
      <c r="K9" s="1660"/>
      <c r="L9" s="404">
        <v>64</v>
      </c>
      <c r="M9" s="404"/>
      <c r="N9" s="404"/>
      <c r="O9" s="404"/>
      <c r="P9" s="404"/>
      <c r="Q9" s="404"/>
      <c r="R9" s="404"/>
      <c r="S9" s="404"/>
      <c r="T9" s="404"/>
      <c r="U9" s="404">
        <v>6</v>
      </c>
      <c r="V9" s="559"/>
      <c r="W9" s="559"/>
      <c r="X9" s="559"/>
      <c r="Y9" s="559"/>
      <c r="Z9" s="559"/>
      <c r="AA9" s="559"/>
      <c r="AB9" s="559"/>
      <c r="AC9" s="470">
        <f t="shared" si="0"/>
        <v>70</v>
      </c>
      <c r="AD9" s="339"/>
      <c r="AE9" s="339"/>
      <c r="AF9" s="339"/>
    </row>
    <row r="10" spans="1:32" s="340" customFormat="1" ht="16.5" customHeight="1" thickBot="1" x14ac:dyDescent="0.45">
      <c r="A10" s="4386"/>
      <c r="B10" s="4361"/>
      <c r="C10" s="4361"/>
      <c r="D10" s="4362"/>
      <c r="E10" s="2552" t="s">
        <v>327</v>
      </c>
      <c r="F10" s="1693" t="s">
        <v>5</v>
      </c>
      <c r="G10" s="1693" t="s">
        <v>127</v>
      </c>
      <c r="H10" s="1693"/>
      <c r="I10" s="1693"/>
      <c r="J10" s="2550" t="s">
        <v>351</v>
      </c>
      <c r="K10" s="2551"/>
      <c r="L10" s="1716">
        <v>72</v>
      </c>
      <c r="M10" s="2333"/>
      <c r="N10" s="2334"/>
      <c r="O10" s="2334"/>
      <c r="P10" s="2553"/>
      <c r="Q10" s="2333"/>
      <c r="R10" s="2333"/>
      <c r="S10" s="2333"/>
      <c r="T10" s="2333"/>
      <c r="U10" s="2334">
        <v>3</v>
      </c>
      <c r="V10" s="433"/>
      <c r="W10" s="433"/>
      <c r="X10" s="433"/>
      <c r="Y10" s="433"/>
      <c r="Z10" s="433"/>
      <c r="AA10" s="433"/>
      <c r="AB10" s="1799"/>
      <c r="AC10" s="1177">
        <f t="shared" si="0"/>
        <v>75</v>
      </c>
      <c r="AD10" s="339"/>
      <c r="AE10" s="339"/>
      <c r="AF10" s="339"/>
    </row>
    <row r="11" spans="1:32" s="339" customFormat="1" ht="12.75" customHeight="1" thickBot="1" x14ac:dyDescent="0.4">
      <c r="A11" s="4386"/>
      <c r="B11" s="4361"/>
      <c r="C11" s="4361"/>
      <c r="D11" s="4362"/>
      <c r="E11" s="2230" t="s">
        <v>38</v>
      </c>
      <c r="F11" s="2231"/>
      <c r="G11" s="2232"/>
      <c r="H11" s="2233"/>
      <c r="I11" s="1187"/>
      <c r="J11" s="2234"/>
      <c r="K11" s="1188">
        <f t="shared" ref="K11:AB11" si="1">SUM(K6:K10)</f>
        <v>0</v>
      </c>
      <c r="L11" s="1188">
        <f t="shared" si="1"/>
        <v>316</v>
      </c>
      <c r="M11" s="1188">
        <f t="shared" si="1"/>
        <v>0</v>
      </c>
      <c r="N11" s="1188">
        <f t="shared" si="1"/>
        <v>0</v>
      </c>
      <c r="O11" s="1188">
        <f t="shared" si="1"/>
        <v>0</v>
      </c>
      <c r="P11" s="1188">
        <f t="shared" si="1"/>
        <v>0</v>
      </c>
      <c r="Q11" s="1188">
        <f t="shared" si="1"/>
        <v>0</v>
      </c>
      <c r="R11" s="1188">
        <f t="shared" si="1"/>
        <v>0</v>
      </c>
      <c r="S11" s="1188">
        <f t="shared" si="1"/>
        <v>0</v>
      </c>
      <c r="T11" s="1188">
        <f t="shared" si="1"/>
        <v>0</v>
      </c>
      <c r="U11" s="1188">
        <f t="shared" si="1"/>
        <v>16</v>
      </c>
      <c r="V11" s="1188">
        <f t="shared" si="1"/>
        <v>0</v>
      </c>
      <c r="W11" s="1188">
        <f t="shared" si="1"/>
        <v>0</v>
      </c>
      <c r="X11" s="1188">
        <f t="shared" si="1"/>
        <v>0</v>
      </c>
      <c r="Y11" s="1188">
        <f t="shared" si="1"/>
        <v>0</v>
      </c>
      <c r="Z11" s="1188">
        <f t="shared" si="1"/>
        <v>0</v>
      </c>
      <c r="AA11" s="1188">
        <f t="shared" si="1"/>
        <v>0</v>
      </c>
      <c r="AB11" s="1188">
        <f t="shared" si="1"/>
        <v>0</v>
      </c>
      <c r="AC11" s="852">
        <f t="shared" si="0"/>
        <v>332</v>
      </c>
    </row>
    <row r="12" spans="1:32" s="340" customFormat="1" ht="15" hidden="1" customHeight="1" thickBot="1" x14ac:dyDescent="0.45">
      <c r="A12" s="4386"/>
      <c r="B12" s="4361"/>
      <c r="C12" s="4361"/>
      <c r="D12" s="4362"/>
      <c r="E12" s="2236"/>
      <c r="F12" s="2237"/>
      <c r="G12" s="460"/>
      <c r="H12" s="459"/>
      <c r="I12" s="459"/>
      <c r="J12" s="1687"/>
      <c r="K12" s="469"/>
      <c r="L12" s="459"/>
      <c r="M12" s="459"/>
      <c r="N12" s="1677"/>
      <c r="O12" s="1677"/>
      <c r="P12" s="459"/>
      <c r="Q12" s="459"/>
      <c r="R12" s="459"/>
      <c r="S12" s="459"/>
      <c r="T12" s="459"/>
      <c r="U12" s="1677"/>
      <c r="V12" s="459"/>
      <c r="W12" s="459"/>
      <c r="X12" s="2238"/>
      <c r="Y12" s="2238"/>
      <c r="Z12" s="2238"/>
      <c r="AA12" s="2238"/>
      <c r="AB12" s="2238"/>
      <c r="AC12" s="404">
        <f t="shared" si="0"/>
        <v>0</v>
      </c>
      <c r="AD12" s="339"/>
      <c r="AE12" s="339"/>
      <c r="AF12" s="339"/>
    </row>
    <row r="13" spans="1:32" s="340" customFormat="1" ht="13.5" hidden="1" customHeight="1" thickBot="1" x14ac:dyDescent="0.45">
      <c r="A13" s="4386"/>
      <c r="B13" s="4361"/>
      <c r="C13" s="4361"/>
      <c r="D13" s="4362"/>
      <c r="E13" s="1659"/>
      <c r="F13" s="1090"/>
      <c r="G13" s="405"/>
      <c r="H13" s="2244"/>
      <c r="I13" s="1724"/>
      <c r="J13" s="2245"/>
      <c r="K13" s="1660"/>
      <c r="L13" s="2239"/>
      <c r="M13" s="2239"/>
      <c r="N13" s="404"/>
      <c r="O13" s="404"/>
      <c r="P13" s="2239"/>
      <c r="Q13" s="1712"/>
      <c r="R13" s="1679"/>
      <c r="S13" s="2239"/>
      <c r="T13" s="2239"/>
      <c r="U13" s="404"/>
      <c r="V13" s="404"/>
      <c r="W13" s="2239"/>
      <c r="X13" s="2239"/>
      <c r="Y13" s="434"/>
      <c r="Z13" s="2239"/>
      <c r="AA13" s="2239"/>
      <c r="AB13" s="2239"/>
      <c r="AC13" s="404">
        <f t="shared" si="0"/>
        <v>0</v>
      </c>
      <c r="AD13" s="339"/>
      <c r="AE13" s="339"/>
      <c r="AF13" s="339"/>
    </row>
    <row r="14" spans="1:32" s="340" customFormat="1" ht="16.5" hidden="1" customHeight="1" thickBot="1" x14ac:dyDescent="0.45">
      <c r="A14" s="4386"/>
      <c r="B14" s="4361"/>
      <c r="C14" s="4361"/>
      <c r="D14" s="4362"/>
      <c r="E14" s="515"/>
      <c r="F14" s="508"/>
      <c r="G14" s="466"/>
      <c r="H14" s="466"/>
      <c r="I14" s="466"/>
      <c r="J14" s="491"/>
      <c r="K14" s="492"/>
      <c r="L14" s="466"/>
      <c r="M14" s="463"/>
      <c r="N14" s="463"/>
      <c r="O14" s="463"/>
      <c r="P14" s="466"/>
      <c r="Q14" s="463"/>
      <c r="R14" s="463"/>
      <c r="S14" s="463"/>
      <c r="T14" s="463"/>
      <c r="U14" s="466"/>
      <c r="V14" s="463"/>
      <c r="W14" s="463"/>
      <c r="X14" s="503"/>
      <c r="Y14" s="503"/>
      <c r="Z14" s="503"/>
      <c r="AA14" s="503"/>
      <c r="AB14" s="503"/>
      <c r="AC14" s="404">
        <f t="shared" si="0"/>
        <v>0</v>
      </c>
      <c r="AD14" s="339"/>
      <c r="AE14" s="339"/>
      <c r="AF14" s="339"/>
    </row>
    <row r="15" spans="1:32" s="339" customFormat="1" ht="18" customHeight="1" thickBot="1" x14ac:dyDescent="0.4">
      <c r="A15" s="4386"/>
      <c r="B15" s="4361"/>
      <c r="C15" s="4361"/>
      <c r="D15" s="4362"/>
      <c r="E15" s="1697" t="s">
        <v>150</v>
      </c>
      <c r="F15" s="1698"/>
      <c r="G15" s="820"/>
      <c r="H15" s="1699"/>
      <c r="I15" s="821"/>
      <c r="J15" s="1700"/>
      <c r="K15" s="819">
        <f t="shared" ref="K15:AB15" si="2">SUM(K12:K14)</f>
        <v>0</v>
      </c>
      <c r="L15" s="819">
        <f t="shared" si="2"/>
        <v>0</v>
      </c>
      <c r="M15" s="819">
        <f t="shared" si="2"/>
        <v>0</v>
      </c>
      <c r="N15" s="819">
        <f t="shared" si="2"/>
        <v>0</v>
      </c>
      <c r="O15" s="819">
        <f t="shared" si="2"/>
        <v>0</v>
      </c>
      <c r="P15" s="819">
        <f t="shared" si="2"/>
        <v>0</v>
      </c>
      <c r="Q15" s="819">
        <f t="shared" si="2"/>
        <v>0</v>
      </c>
      <c r="R15" s="819">
        <f t="shared" si="2"/>
        <v>0</v>
      </c>
      <c r="S15" s="819">
        <f t="shared" si="2"/>
        <v>0</v>
      </c>
      <c r="T15" s="819">
        <f t="shared" si="2"/>
        <v>0</v>
      </c>
      <c r="U15" s="819">
        <f t="shared" si="2"/>
        <v>0</v>
      </c>
      <c r="V15" s="819">
        <f t="shared" si="2"/>
        <v>0</v>
      </c>
      <c r="W15" s="819">
        <f t="shared" si="2"/>
        <v>0</v>
      </c>
      <c r="X15" s="819">
        <f t="shared" si="2"/>
        <v>0</v>
      </c>
      <c r="Y15" s="819">
        <f t="shared" si="2"/>
        <v>0</v>
      </c>
      <c r="Z15" s="819">
        <f t="shared" si="2"/>
        <v>0</v>
      </c>
      <c r="AA15" s="819">
        <f t="shared" si="2"/>
        <v>0</v>
      </c>
      <c r="AB15" s="819">
        <f t="shared" si="2"/>
        <v>0</v>
      </c>
      <c r="AC15" s="1751">
        <f t="shared" si="0"/>
        <v>0</v>
      </c>
    </row>
    <row r="16" spans="1:32" s="340" customFormat="1" ht="15" hidden="1" customHeight="1" thickBot="1" x14ac:dyDescent="0.45">
      <c r="A16" s="4386"/>
      <c r="B16" s="4361"/>
      <c r="C16" s="4361"/>
      <c r="D16" s="4362"/>
      <c r="E16" s="2236"/>
      <c r="F16" s="1685"/>
      <c r="G16" s="460"/>
      <c r="H16" s="1686"/>
      <c r="I16" s="2246"/>
      <c r="J16" s="2247"/>
      <c r="K16" s="469"/>
      <c r="L16" s="459"/>
      <c r="M16" s="459"/>
      <c r="N16" s="1677"/>
      <c r="O16" s="1677"/>
      <c r="P16" s="459"/>
      <c r="Q16" s="459"/>
      <c r="R16" s="459"/>
      <c r="S16" s="459"/>
      <c r="T16" s="459"/>
      <c r="U16" s="1677"/>
      <c r="V16" s="459"/>
      <c r="W16" s="459"/>
      <c r="X16" s="2238"/>
      <c r="Y16" s="2238"/>
      <c r="Z16" s="2238"/>
      <c r="AA16" s="2238"/>
      <c r="AB16" s="2238"/>
      <c r="AC16" s="404">
        <f t="shared" si="0"/>
        <v>0</v>
      </c>
      <c r="AD16" s="339"/>
      <c r="AE16" s="339"/>
      <c r="AF16" s="339"/>
    </row>
    <row r="17" spans="1:32" s="339" customFormat="1" ht="12.75" hidden="1" customHeight="1" thickBot="1" x14ac:dyDescent="0.4">
      <c r="A17" s="4386"/>
      <c r="B17" s="4361"/>
      <c r="C17" s="4361"/>
      <c r="D17" s="4362"/>
      <c r="E17" s="1697" t="s">
        <v>35</v>
      </c>
      <c r="F17" s="1698"/>
      <c r="G17" s="820"/>
      <c r="H17" s="821"/>
      <c r="I17" s="821"/>
      <c r="J17" s="1700"/>
      <c r="K17" s="819">
        <f t="shared" ref="K17:AB17" si="3">SUM(K16:K16)</f>
        <v>0</v>
      </c>
      <c r="L17" s="819">
        <f t="shared" si="3"/>
        <v>0</v>
      </c>
      <c r="M17" s="819">
        <f t="shared" si="3"/>
        <v>0</v>
      </c>
      <c r="N17" s="819">
        <f t="shared" si="3"/>
        <v>0</v>
      </c>
      <c r="O17" s="819">
        <f t="shared" si="3"/>
        <v>0</v>
      </c>
      <c r="P17" s="819">
        <f t="shared" si="3"/>
        <v>0</v>
      </c>
      <c r="Q17" s="819">
        <f t="shared" si="3"/>
        <v>0</v>
      </c>
      <c r="R17" s="819">
        <f t="shared" si="3"/>
        <v>0</v>
      </c>
      <c r="S17" s="819">
        <f t="shared" si="3"/>
        <v>0</v>
      </c>
      <c r="T17" s="819">
        <f t="shared" si="3"/>
        <v>0</v>
      </c>
      <c r="U17" s="819">
        <f t="shared" si="3"/>
        <v>0</v>
      </c>
      <c r="V17" s="819">
        <f t="shared" si="3"/>
        <v>0</v>
      </c>
      <c r="W17" s="819">
        <f t="shared" si="3"/>
        <v>0</v>
      </c>
      <c r="X17" s="819">
        <f t="shared" si="3"/>
        <v>0</v>
      </c>
      <c r="Y17" s="819">
        <f t="shared" si="3"/>
        <v>0</v>
      </c>
      <c r="Z17" s="819">
        <f t="shared" si="3"/>
        <v>0</v>
      </c>
      <c r="AA17" s="819">
        <f t="shared" si="3"/>
        <v>0</v>
      </c>
      <c r="AB17" s="819">
        <f t="shared" si="3"/>
        <v>0</v>
      </c>
      <c r="AC17" s="1751">
        <f t="shared" si="0"/>
        <v>0</v>
      </c>
    </row>
    <row r="18" spans="1:32" s="339" customFormat="1" ht="14.25" customHeight="1" thickBot="1" x14ac:dyDescent="0.4">
      <c r="A18" s="4386"/>
      <c r="B18" s="4361"/>
      <c r="C18" s="4361"/>
      <c r="D18" s="4362"/>
      <c r="E18" s="2230" t="s">
        <v>152</v>
      </c>
      <c r="F18" s="2251"/>
      <c r="G18" s="2252"/>
      <c r="H18" s="2253"/>
      <c r="I18" s="2253"/>
      <c r="J18" s="2254"/>
      <c r="K18" s="2255">
        <f t="shared" ref="K18:AB18" si="4">K11+K15+K17</f>
        <v>0</v>
      </c>
      <c r="L18" s="2255">
        <f t="shared" si="4"/>
        <v>316</v>
      </c>
      <c r="M18" s="2255">
        <f t="shared" si="4"/>
        <v>0</v>
      </c>
      <c r="N18" s="2255">
        <f t="shared" si="4"/>
        <v>0</v>
      </c>
      <c r="O18" s="2255">
        <f t="shared" si="4"/>
        <v>0</v>
      </c>
      <c r="P18" s="2255">
        <f t="shared" si="4"/>
        <v>0</v>
      </c>
      <c r="Q18" s="2255">
        <f t="shared" si="4"/>
        <v>0</v>
      </c>
      <c r="R18" s="2255">
        <f t="shared" si="4"/>
        <v>0</v>
      </c>
      <c r="S18" s="2255">
        <f t="shared" si="4"/>
        <v>0</v>
      </c>
      <c r="T18" s="2255">
        <f t="shared" si="4"/>
        <v>0</v>
      </c>
      <c r="U18" s="2255">
        <f t="shared" si="4"/>
        <v>16</v>
      </c>
      <c r="V18" s="2255">
        <f t="shared" si="4"/>
        <v>0</v>
      </c>
      <c r="W18" s="2255">
        <f t="shared" si="4"/>
        <v>0</v>
      </c>
      <c r="X18" s="2255">
        <f t="shared" si="4"/>
        <v>0</v>
      </c>
      <c r="Y18" s="2255">
        <f t="shared" si="4"/>
        <v>0</v>
      </c>
      <c r="Z18" s="2255">
        <f t="shared" si="4"/>
        <v>0</v>
      </c>
      <c r="AA18" s="2255">
        <f t="shared" si="4"/>
        <v>0</v>
      </c>
      <c r="AB18" s="2255">
        <f t="shared" si="4"/>
        <v>0</v>
      </c>
      <c r="AC18" s="1751">
        <f t="shared" si="0"/>
        <v>332</v>
      </c>
    </row>
    <row r="19" spans="1:32" s="340" customFormat="1" ht="15" customHeight="1" thickBot="1" x14ac:dyDescent="0.4">
      <c r="A19" s="4396" t="s">
        <v>4</v>
      </c>
      <c r="B19" s="4396"/>
      <c r="C19" s="4396"/>
      <c r="D19" s="4396"/>
      <c r="E19" s="4396"/>
      <c r="F19" s="4396"/>
      <c r="G19" s="4396"/>
      <c r="H19" s="4396"/>
      <c r="I19" s="4396"/>
      <c r="J19" s="4396"/>
      <c r="K19" s="4396"/>
      <c r="L19" s="4396"/>
      <c r="M19" s="4396"/>
      <c r="N19" s="4396"/>
      <c r="O19" s="4396"/>
      <c r="P19" s="4396"/>
      <c r="Q19" s="4396"/>
      <c r="R19" s="4396"/>
      <c r="S19" s="4396"/>
      <c r="T19" s="4396"/>
      <c r="U19" s="4396"/>
      <c r="V19" s="4396"/>
      <c r="W19" s="4396"/>
      <c r="X19" s="4396"/>
      <c r="Y19" s="4396"/>
      <c r="Z19" s="4396"/>
      <c r="AA19" s="4396"/>
      <c r="AB19" s="4396"/>
      <c r="AC19" s="4396"/>
      <c r="AD19" s="339"/>
      <c r="AE19" s="339"/>
      <c r="AF19" s="339"/>
    </row>
    <row r="20" spans="1:32" s="1807" customFormat="1" ht="15" customHeight="1" thickBot="1" x14ac:dyDescent="0.5">
      <c r="A20" s="4397">
        <v>24</v>
      </c>
      <c r="B20" s="4353" t="s">
        <v>387</v>
      </c>
      <c r="C20" s="4353" t="s">
        <v>307</v>
      </c>
      <c r="D20" s="4398" t="s">
        <v>139</v>
      </c>
      <c r="E20" s="3712" t="s">
        <v>76</v>
      </c>
      <c r="F20" s="18" t="s">
        <v>5</v>
      </c>
      <c r="G20" s="18" t="s">
        <v>70</v>
      </c>
      <c r="H20" s="18" t="s">
        <v>434</v>
      </c>
      <c r="I20" s="18" t="s">
        <v>36</v>
      </c>
      <c r="J20" s="2065" t="s">
        <v>237</v>
      </c>
      <c r="K20" s="1781"/>
      <c r="L20" s="1720">
        <v>96</v>
      </c>
      <c r="M20" s="2779"/>
      <c r="N20" s="2779"/>
      <c r="O20" s="2779"/>
      <c r="P20" s="3096"/>
      <c r="Q20" s="2779"/>
      <c r="R20" s="2779"/>
      <c r="S20" s="2779"/>
      <c r="T20" s="2779"/>
      <c r="U20" s="639">
        <v>7</v>
      </c>
      <c r="V20" s="2779"/>
      <c r="W20" s="2779"/>
      <c r="X20" s="2779"/>
      <c r="Y20" s="2780"/>
      <c r="Z20" s="2780"/>
      <c r="AA20" s="2780"/>
      <c r="AB20" s="797"/>
      <c r="AC20" s="1047">
        <f t="shared" ref="AC20:AC26" si="5">SUM(K20:AB20)</f>
        <v>103</v>
      </c>
      <c r="AD20" s="1806"/>
      <c r="AE20" s="1806"/>
      <c r="AF20" s="1806"/>
    </row>
    <row r="21" spans="1:32" s="1807" customFormat="1" ht="15" customHeight="1" thickBot="1" x14ac:dyDescent="0.5">
      <c r="A21" s="4397"/>
      <c r="B21" s="4353"/>
      <c r="C21" s="4353"/>
      <c r="D21" s="4398"/>
      <c r="E21" s="1589" t="s">
        <v>76</v>
      </c>
      <c r="F21" s="76" t="s">
        <v>5</v>
      </c>
      <c r="G21" s="76" t="s">
        <v>94</v>
      </c>
      <c r="H21" s="76" t="s">
        <v>435</v>
      </c>
      <c r="I21" s="76" t="s">
        <v>36</v>
      </c>
      <c r="J21" s="152" t="s">
        <v>223</v>
      </c>
      <c r="K21" s="1681"/>
      <c r="L21" s="110">
        <v>48</v>
      </c>
      <c r="M21" s="400"/>
      <c r="N21" s="400"/>
      <c r="O21" s="400"/>
      <c r="P21" s="399"/>
      <c r="Q21" s="400"/>
      <c r="R21" s="400"/>
      <c r="S21" s="400"/>
      <c r="T21" s="400"/>
      <c r="U21" s="398">
        <v>4</v>
      </c>
      <c r="V21" s="400"/>
      <c r="W21" s="400"/>
      <c r="X21" s="400"/>
      <c r="Y21" s="402"/>
      <c r="Z21" s="402"/>
      <c r="AA21" s="402"/>
      <c r="AB21" s="3498"/>
      <c r="AC21" s="1047">
        <f t="shared" si="5"/>
        <v>52</v>
      </c>
      <c r="AD21" s="1806"/>
      <c r="AE21" s="1806"/>
      <c r="AF21" s="1806"/>
    </row>
    <row r="22" spans="1:32" s="366" customFormat="1" ht="15" customHeight="1" thickBot="1" x14ac:dyDescent="0.5">
      <c r="A22" s="4397"/>
      <c r="B22" s="4353"/>
      <c r="C22" s="4353"/>
      <c r="D22" s="4398"/>
      <c r="E22" s="1285" t="s">
        <v>81</v>
      </c>
      <c r="F22" s="76" t="s">
        <v>5</v>
      </c>
      <c r="G22" s="76" t="s">
        <v>110</v>
      </c>
      <c r="H22" s="76" t="s">
        <v>70</v>
      </c>
      <c r="I22" s="76" t="s">
        <v>37</v>
      </c>
      <c r="J22" s="157">
        <v>3</v>
      </c>
      <c r="K22" s="1684"/>
      <c r="L22" s="911"/>
      <c r="M22" s="146"/>
      <c r="N22" s="146"/>
      <c r="O22" s="146"/>
      <c r="P22" s="145"/>
      <c r="Q22" s="146"/>
      <c r="R22" s="146"/>
      <c r="S22" s="146"/>
      <c r="T22" s="457"/>
      <c r="U22" s="457"/>
      <c r="V22" s="457"/>
      <c r="W22" s="1096">
        <v>9</v>
      </c>
      <c r="X22" s="1333"/>
      <c r="Y22" s="1333"/>
      <c r="Z22" s="1333"/>
      <c r="AA22" s="1333"/>
      <c r="AB22" s="1335"/>
      <c r="AC22" s="1047">
        <f t="shared" si="5"/>
        <v>9</v>
      </c>
    </row>
    <row r="23" spans="1:32" s="366" customFormat="1" ht="16.5" customHeight="1" thickBot="1" x14ac:dyDescent="0.5">
      <c r="A23" s="4397"/>
      <c r="B23" s="4353"/>
      <c r="C23" s="4353"/>
      <c r="D23" s="4398"/>
      <c r="E23" s="1950" t="s">
        <v>221</v>
      </c>
      <c r="F23" s="398" t="s">
        <v>5</v>
      </c>
      <c r="G23" s="403" t="s">
        <v>110</v>
      </c>
      <c r="H23" s="2394" t="s">
        <v>340</v>
      </c>
      <c r="I23" s="398" t="s">
        <v>36</v>
      </c>
      <c r="J23" s="641">
        <v>60</v>
      </c>
      <c r="K23" s="640"/>
      <c r="L23" s="398">
        <v>32</v>
      </c>
      <c r="M23" s="399"/>
      <c r="N23" s="398"/>
      <c r="O23" s="398"/>
      <c r="P23" s="399"/>
      <c r="Q23" s="399"/>
      <c r="R23" s="399"/>
      <c r="S23" s="399"/>
      <c r="T23" s="399"/>
      <c r="U23" s="398">
        <v>3</v>
      </c>
      <c r="V23" s="316"/>
      <c r="W23" s="316"/>
      <c r="X23" s="316"/>
      <c r="Y23" s="316"/>
      <c r="Z23" s="316"/>
      <c r="AA23" s="316"/>
      <c r="AB23" s="726"/>
      <c r="AC23" s="1047">
        <f t="shared" si="5"/>
        <v>35</v>
      </c>
    </row>
    <row r="24" spans="1:32" s="366" customFormat="1" ht="16.5" customHeight="1" thickBot="1" x14ac:dyDescent="0.5">
      <c r="A24" s="4397"/>
      <c r="B24" s="4353"/>
      <c r="C24" s="4353"/>
      <c r="D24" s="4398"/>
      <c r="E24" s="3066" t="s">
        <v>265</v>
      </c>
      <c r="F24" s="1414" t="s">
        <v>5</v>
      </c>
      <c r="G24" s="1414" t="s">
        <v>110</v>
      </c>
      <c r="H24" s="1414" t="s">
        <v>408</v>
      </c>
      <c r="I24" s="1414" t="s">
        <v>36</v>
      </c>
      <c r="J24" s="1415">
        <v>109</v>
      </c>
      <c r="K24" s="1495"/>
      <c r="L24" s="77">
        <v>32</v>
      </c>
      <c r="M24" s="77"/>
      <c r="N24" s="77"/>
      <c r="O24" s="77"/>
      <c r="P24" s="77"/>
      <c r="Q24" s="77"/>
      <c r="R24" s="111"/>
      <c r="S24" s="111"/>
      <c r="T24" s="111"/>
      <c r="U24" s="110">
        <v>1</v>
      </c>
      <c r="V24" s="316"/>
      <c r="W24" s="316"/>
      <c r="X24" s="316"/>
      <c r="Y24" s="316"/>
      <c r="Z24" s="316"/>
      <c r="AA24" s="316"/>
      <c r="AB24" s="726"/>
      <c r="AC24" s="1047">
        <f t="shared" si="5"/>
        <v>33</v>
      </c>
    </row>
    <row r="25" spans="1:32" s="366" customFormat="1" ht="16.5" hidden="1" customHeight="1" thickBot="1" x14ac:dyDescent="0.5">
      <c r="A25" s="4397"/>
      <c r="B25" s="4353"/>
      <c r="C25" s="4353"/>
      <c r="D25" s="4398"/>
      <c r="E25" s="1395"/>
      <c r="F25" s="166"/>
      <c r="G25" s="167"/>
      <c r="H25" s="167"/>
      <c r="I25" s="167"/>
      <c r="J25" s="1218"/>
      <c r="K25" s="166"/>
      <c r="L25" s="457"/>
      <c r="M25" s="795"/>
      <c r="N25" s="795"/>
      <c r="O25" s="795"/>
      <c r="P25" s="795"/>
      <c r="Q25" s="795"/>
      <c r="R25" s="316"/>
      <c r="S25" s="316"/>
      <c r="T25" s="316"/>
      <c r="U25" s="316"/>
      <c r="V25" s="316"/>
      <c r="W25" s="316"/>
      <c r="X25" s="316"/>
      <c r="Y25" s="316"/>
      <c r="Z25" s="316"/>
      <c r="AA25" s="316"/>
      <c r="AB25" s="726"/>
      <c r="AC25" s="1047">
        <f t="shared" si="5"/>
        <v>0</v>
      </c>
    </row>
    <row r="26" spans="1:32" s="366" customFormat="1" ht="16.5" hidden="1" customHeight="1" thickBot="1" x14ac:dyDescent="0.5">
      <c r="A26" s="4397"/>
      <c r="B26" s="4353"/>
      <c r="C26" s="4353"/>
      <c r="D26" s="4398"/>
      <c r="E26" s="1396"/>
      <c r="F26" s="1398"/>
      <c r="G26" s="1399"/>
      <c r="H26" s="1400"/>
      <c r="I26" s="1400"/>
      <c r="J26" s="3718"/>
      <c r="K26" s="1401"/>
      <c r="L26" s="1246"/>
      <c r="M26" s="1402"/>
      <c r="N26" s="1402"/>
      <c r="O26" s="1402"/>
      <c r="P26" s="1402"/>
      <c r="Q26" s="1402"/>
      <c r="R26" s="1403"/>
      <c r="S26" s="1403"/>
      <c r="T26" s="976"/>
      <c r="U26" s="976"/>
      <c r="V26" s="976"/>
      <c r="W26" s="976"/>
      <c r="X26" s="976"/>
      <c r="Y26" s="976"/>
      <c r="Z26" s="976"/>
      <c r="AA26" s="976"/>
      <c r="AB26" s="1105"/>
      <c r="AC26" s="1047">
        <f t="shared" si="5"/>
        <v>0</v>
      </c>
    </row>
    <row r="27" spans="1:32" s="385" customFormat="1" ht="23.25" hidden="1" customHeight="1" thickBot="1" x14ac:dyDescent="0.5">
      <c r="A27" s="4397"/>
      <c r="B27" s="4353"/>
      <c r="C27" s="4353"/>
      <c r="D27" s="4398"/>
      <c r="E27" s="1394"/>
      <c r="F27" s="1054"/>
      <c r="G27" s="1055"/>
      <c r="H27" s="1055"/>
      <c r="I27" s="1055"/>
      <c r="J27" s="1397"/>
      <c r="K27" s="803"/>
      <c r="L27" s="804"/>
      <c r="M27" s="804"/>
      <c r="N27" s="804"/>
      <c r="O27" s="804"/>
      <c r="P27" s="804"/>
      <c r="Q27" s="804"/>
      <c r="R27" s="804"/>
      <c r="S27" s="804"/>
      <c r="T27" s="804"/>
      <c r="U27" s="804"/>
      <c r="V27" s="804"/>
      <c r="W27" s="804"/>
      <c r="X27" s="954"/>
      <c r="Y27" s="805"/>
      <c r="Z27" s="805"/>
      <c r="AA27" s="805"/>
      <c r="AB27" s="805"/>
      <c r="AC27" s="797">
        <f t="shared" ref="AC27:AC35" si="6">SUM(K27:AB27)</f>
        <v>0</v>
      </c>
    </row>
    <row r="28" spans="1:32" s="339" customFormat="1" ht="18.75" customHeight="1" thickBot="1" x14ac:dyDescent="0.5">
      <c r="A28" s="4397"/>
      <c r="B28" s="4353"/>
      <c r="C28" s="4353"/>
      <c r="D28" s="4398"/>
      <c r="E28" s="646" t="s">
        <v>38</v>
      </c>
      <c r="F28" s="649"/>
      <c r="G28" s="798"/>
      <c r="H28" s="647"/>
      <c r="I28" s="647"/>
      <c r="J28" s="648"/>
      <c r="K28" s="650">
        <f>SUM(K20:K27)</f>
        <v>0</v>
      </c>
      <c r="L28" s="650">
        <f t="shared" ref="L28:AB28" si="7">SUM(L20:L27)</f>
        <v>208</v>
      </c>
      <c r="M28" s="650">
        <f t="shared" si="7"/>
        <v>0</v>
      </c>
      <c r="N28" s="650">
        <f t="shared" si="7"/>
        <v>0</v>
      </c>
      <c r="O28" s="650">
        <f t="shared" si="7"/>
        <v>0</v>
      </c>
      <c r="P28" s="650">
        <f t="shared" si="7"/>
        <v>0</v>
      </c>
      <c r="Q28" s="650">
        <f t="shared" si="7"/>
        <v>0</v>
      </c>
      <c r="R28" s="650">
        <f t="shared" si="7"/>
        <v>0</v>
      </c>
      <c r="S28" s="650">
        <f t="shared" si="7"/>
        <v>0</v>
      </c>
      <c r="T28" s="650">
        <f t="shared" si="7"/>
        <v>0</v>
      </c>
      <c r="U28" s="650">
        <f t="shared" si="7"/>
        <v>15</v>
      </c>
      <c r="V28" s="650">
        <f t="shared" si="7"/>
        <v>0</v>
      </c>
      <c r="W28" s="650">
        <f t="shared" si="7"/>
        <v>9</v>
      </c>
      <c r="X28" s="650">
        <f t="shared" si="7"/>
        <v>0</v>
      </c>
      <c r="Y28" s="650">
        <f t="shared" si="7"/>
        <v>0</v>
      </c>
      <c r="Z28" s="650">
        <f t="shared" si="7"/>
        <v>0</v>
      </c>
      <c r="AA28" s="650">
        <f t="shared" si="7"/>
        <v>0</v>
      </c>
      <c r="AB28" s="650">
        <f t="shared" si="7"/>
        <v>0</v>
      </c>
      <c r="AC28" s="797">
        <f t="shared" si="6"/>
        <v>232</v>
      </c>
    </row>
    <row r="29" spans="1:32" s="339" customFormat="1" ht="18.75" customHeight="1" thickBot="1" x14ac:dyDescent="0.5">
      <c r="A29" s="4397"/>
      <c r="B29" s="4353"/>
      <c r="C29" s="4353"/>
      <c r="D29" s="4398"/>
      <c r="E29" s="1285" t="s">
        <v>81</v>
      </c>
      <c r="F29" s="76" t="s">
        <v>6</v>
      </c>
      <c r="G29" s="76" t="s">
        <v>110</v>
      </c>
      <c r="H29" s="76" t="s">
        <v>70</v>
      </c>
      <c r="I29" s="76" t="s">
        <v>37</v>
      </c>
      <c r="J29" s="157">
        <v>6</v>
      </c>
      <c r="K29" s="243"/>
      <c r="L29" s="911"/>
      <c r="M29" s="146"/>
      <c r="N29" s="146"/>
      <c r="O29" s="146"/>
      <c r="P29" s="145"/>
      <c r="Q29" s="146"/>
      <c r="R29" s="146"/>
      <c r="S29" s="146"/>
      <c r="T29" s="464"/>
      <c r="U29" s="464"/>
      <c r="V29" s="464"/>
      <c r="W29" s="1312">
        <v>18</v>
      </c>
      <c r="X29" s="652"/>
      <c r="Y29" s="652"/>
      <c r="Z29" s="652"/>
      <c r="AA29" s="652"/>
      <c r="AB29" s="658"/>
      <c r="AC29" s="797">
        <f t="shared" si="6"/>
        <v>18</v>
      </c>
    </row>
    <row r="30" spans="1:32" s="340" customFormat="1" ht="19.899999999999999" customHeight="1" thickBot="1" x14ac:dyDescent="0.5">
      <c r="A30" s="4397"/>
      <c r="B30" s="4353"/>
      <c r="C30" s="4353"/>
      <c r="D30" s="4399"/>
      <c r="E30" s="1285" t="s">
        <v>81</v>
      </c>
      <c r="F30" s="76" t="s">
        <v>6</v>
      </c>
      <c r="G30" s="76" t="s">
        <v>110</v>
      </c>
      <c r="H30" s="76" t="s">
        <v>70</v>
      </c>
      <c r="I30" s="76" t="s">
        <v>73</v>
      </c>
      <c r="J30" s="157">
        <v>5</v>
      </c>
      <c r="K30" s="1235"/>
      <c r="L30" s="1236"/>
      <c r="M30" s="1236"/>
      <c r="N30" s="1236"/>
      <c r="O30" s="1236"/>
      <c r="P30" s="1236"/>
      <c r="Q30" s="1236"/>
      <c r="R30" s="1236"/>
      <c r="S30" s="1236"/>
      <c r="T30" s="1236"/>
      <c r="U30" s="1236"/>
      <c r="V30" s="1236"/>
      <c r="W30" s="1236">
        <v>15</v>
      </c>
      <c r="X30" s="954"/>
      <c r="Y30" s="805"/>
      <c r="Z30" s="805"/>
      <c r="AA30" s="805"/>
      <c r="AB30" s="805"/>
      <c r="AC30" s="797">
        <f t="shared" si="6"/>
        <v>15</v>
      </c>
      <c r="AD30" s="339"/>
      <c r="AE30" s="339"/>
      <c r="AF30" s="339"/>
    </row>
    <row r="31" spans="1:32" s="361" customFormat="1" ht="18" customHeight="1" thickBot="1" x14ac:dyDescent="0.5">
      <c r="A31" s="4397"/>
      <c r="B31" s="4353"/>
      <c r="C31" s="4353"/>
      <c r="D31" s="4398"/>
      <c r="E31" s="646" t="s">
        <v>34</v>
      </c>
      <c r="F31" s="649"/>
      <c r="G31" s="657"/>
      <c r="H31" s="647"/>
      <c r="I31" s="798"/>
      <c r="J31" s="806"/>
      <c r="K31" s="650">
        <f t="shared" ref="K31:AB31" si="8">SUM(K29:K30)</f>
        <v>0</v>
      </c>
      <c r="L31" s="650">
        <f t="shared" si="8"/>
        <v>0</v>
      </c>
      <c r="M31" s="650">
        <f t="shared" si="8"/>
        <v>0</v>
      </c>
      <c r="N31" s="650">
        <f t="shared" si="8"/>
        <v>0</v>
      </c>
      <c r="O31" s="650">
        <f t="shared" si="8"/>
        <v>0</v>
      </c>
      <c r="P31" s="650">
        <f t="shared" si="8"/>
        <v>0</v>
      </c>
      <c r="Q31" s="650">
        <f t="shared" si="8"/>
        <v>0</v>
      </c>
      <c r="R31" s="650">
        <f t="shared" si="8"/>
        <v>0</v>
      </c>
      <c r="S31" s="650">
        <f t="shared" si="8"/>
        <v>0</v>
      </c>
      <c r="T31" s="650">
        <f t="shared" si="8"/>
        <v>0</v>
      </c>
      <c r="U31" s="650">
        <f t="shared" si="8"/>
        <v>0</v>
      </c>
      <c r="V31" s="650">
        <f t="shared" si="8"/>
        <v>0</v>
      </c>
      <c r="W31" s="650">
        <f t="shared" si="8"/>
        <v>33</v>
      </c>
      <c r="X31" s="650">
        <f t="shared" si="8"/>
        <v>0</v>
      </c>
      <c r="Y31" s="650">
        <f t="shared" si="8"/>
        <v>0</v>
      </c>
      <c r="Z31" s="650">
        <f t="shared" si="8"/>
        <v>0</v>
      </c>
      <c r="AA31" s="650">
        <f t="shared" si="8"/>
        <v>0</v>
      </c>
      <c r="AB31" s="650">
        <f t="shared" si="8"/>
        <v>0</v>
      </c>
      <c r="AC31" s="797">
        <f t="shared" si="6"/>
        <v>33</v>
      </c>
      <c r="AD31" s="360"/>
      <c r="AE31" s="360"/>
      <c r="AF31" s="360"/>
    </row>
    <row r="32" spans="1:32" s="361" customFormat="1" ht="18" hidden="1" customHeight="1" thickBot="1" x14ac:dyDescent="0.5">
      <c r="A32" s="4397"/>
      <c r="B32" s="4353"/>
      <c r="C32" s="4353"/>
      <c r="D32" s="4399"/>
      <c r="E32" s="799"/>
      <c r="F32" s="800"/>
      <c r="G32" s="807"/>
      <c r="H32" s="801"/>
      <c r="I32" s="801"/>
      <c r="J32" s="802"/>
      <c r="K32" s="803"/>
      <c r="L32" s="804"/>
      <c r="M32" s="804"/>
      <c r="N32" s="804"/>
      <c r="O32" s="804"/>
      <c r="P32" s="804"/>
      <c r="Q32" s="804"/>
      <c r="R32" s="804"/>
      <c r="S32" s="804"/>
      <c r="T32" s="804"/>
      <c r="U32" s="804"/>
      <c r="V32" s="804"/>
      <c r="W32" s="804"/>
      <c r="X32" s="804"/>
      <c r="Y32" s="805"/>
      <c r="Z32" s="805"/>
      <c r="AA32" s="805"/>
      <c r="AB32" s="805"/>
      <c r="AC32" s="808"/>
      <c r="AD32" s="360"/>
      <c r="AE32" s="360"/>
      <c r="AF32" s="360"/>
    </row>
    <row r="33" spans="1:32" s="361" customFormat="1" ht="18" hidden="1" customHeight="1" thickBot="1" x14ac:dyDescent="0.5">
      <c r="A33" s="4397"/>
      <c r="B33" s="4353"/>
      <c r="C33" s="4353"/>
      <c r="D33" s="4398"/>
      <c r="E33" s="809" t="s">
        <v>182</v>
      </c>
      <c r="F33" s="810"/>
      <c r="G33" s="811"/>
      <c r="H33" s="812"/>
      <c r="I33" s="813"/>
      <c r="J33" s="814"/>
      <c r="K33" s="815">
        <f>K32</f>
        <v>0</v>
      </c>
      <c r="L33" s="815">
        <f t="shared" ref="L33:AB33" si="9">L32</f>
        <v>0</v>
      </c>
      <c r="M33" s="815">
        <f t="shared" si="9"/>
        <v>0</v>
      </c>
      <c r="N33" s="815">
        <f t="shared" si="9"/>
        <v>0</v>
      </c>
      <c r="O33" s="815">
        <f t="shared" si="9"/>
        <v>0</v>
      </c>
      <c r="P33" s="815">
        <f t="shared" si="9"/>
        <v>0</v>
      </c>
      <c r="Q33" s="815">
        <f t="shared" si="9"/>
        <v>0</v>
      </c>
      <c r="R33" s="815">
        <f t="shared" si="9"/>
        <v>0</v>
      </c>
      <c r="S33" s="815">
        <f t="shared" si="9"/>
        <v>0</v>
      </c>
      <c r="T33" s="815">
        <f t="shared" si="9"/>
        <v>0</v>
      </c>
      <c r="U33" s="815">
        <f t="shared" si="9"/>
        <v>0</v>
      </c>
      <c r="V33" s="815">
        <f t="shared" si="9"/>
        <v>0</v>
      </c>
      <c r="W33" s="815">
        <f t="shared" si="9"/>
        <v>0</v>
      </c>
      <c r="X33" s="815">
        <f t="shared" si="9"/>
        <v>0</v>
      </c>
      <c r="Y33" s="815">
        <f t="shared" si="9"/>
        <v>0</v>
      </c>
      <c r="Z33" s="815">
        <f t="shared" si="9"/>
        <v>0</v>
      </c>
      <c r="AA33" s="815">
        <f t="shared" si="9"/>
        <v>0</v>
      </c>
      <c r="AB33" s="815">
        <f t="shared" si="9"/>
        <v>0</v>
      </c>
      <c r="AC33" s="816">
        <f t="shared" si="6"/>
        <v>0</v>
      </c>
      <c r="AD33" s="360"/>
      <c r="AE33" s="360"/>
      <c r="AF33" s="360"/>
    </row>
    <row r="34" spans="1:32" s="359" customFormat="1" ht="20.25" customHeight="1" thickBot="1" x14ac:dyDescent="0.5">
      <c r="A34" s="4397"/>
      <c r="B34" s="4353"/>
      <c r="C34" s="4353"/>
      <c r="D34" s="4399"/>
      <c r="E34" s="535" t="s">
        <v>39</v>
      </c>
      <c r="F34" s="536"/>
      <c r="G34" s="537"/>
      <c r="H34" s="538"/>
      <c r="I34" s="539"/>
      <c r="J34" s="540"/>
      <c r="K34" s="541">
        <f t="shared" ref="K34:AB34" si="10">K28+K31+K33</f>
        <v>0</v>
      </c>
      <c r="L34" s="541">
        <f t="shared" si="10"/>
        <v>208</v>
      </c>
      <c r="M34" s="541">
        <f t="shared" si="10"/>
        <v>0</v>
      </c>
      <c r="N34" s="541">
        <f t="shared" si="10"/>
        <v>0</v>
      </c>
      <c r="O34" s="541">
        <f t="shared" si="10"/>
        <v>0</v>
      </c>
      <c r="P34" s="541">
        <f t="shared" si="10"/>
        <v>0</v>
      </c>
      <c r="Q34" s="541">
        <f t="shared" si="10"/>
        <v>0</v>
      </c>
      <c r="R34" s="541">
        <f t="shared" si="10"/>
        <v>0</v>
      </c>
      <c r="S34" s="541">
        <f t="shared" si="10"/>
        <v>0</v>
      </c>
      <c r="T34" s="541">
        <f t="shared" si="10"/>
        <v>0</v>
      </c>
      <c r="U34" s="541">
        <f t="shared" si="10"/>
        <v>15</v>
      </c>
      <c r="V34" s="541">
        <f t="shared" si="10"/>
        <v>0</v>
      </c>
      <c r="W34" s="541">
        <f t="shared" si="10"/>
        <v>42</v>
      </c>
      <c r="X34" s="541">
        <f t="shared" si="10"/>
        <v>0</v>
      </c>
      <c r="Y34" s="541">
        <f t="shared" si="10"/>
        <v>0</v>
      </c>
      <c r="Z34" s="541">
        <f t="shared" si="10"/>
        <v>0</v>
      </c>
      <c r="AA34" s="541">
        <f t="shared" si="10"/>
        <v>0</v>
      </c>
      <c r="AB34" s="541">
        <f t="shared" si="10"/>
        <v>0</v>
      </c>
      <c r="AC34" s="542">
        <f t="shared" si="6"/>
        <v>265</v>
      </c>
    </row>
    <row r="35" spans="1:32" s="359" customFormat="1" ht="16.899999999999999" customHeight="1" thickBot="1" x14ac:dyDescent="0.45">
      <c r="A35" s="4397"/>
      <c r="B35" s="4353"/>
      <c r="C35" s="4353"/>
      <c r="D35" s="4398"/>
      <c r="E35" s="544" t="s">
        <v>40</v>
      </c>
      <c r="F35" s="545"/>
      <c r="G35" s="546"/>
      <c r="H35" s="547"/>
      <c r="I35" s="547"/>
      <c r="J35" s="548"/>
      <c r="K35" s="549">
        <f t="shared" ref="K35:AB35" si="11">K18+K34</f>
        <v>0</v>
      </c>
      <c r="L35" s="549">
        <f t="shared" si="11"/>
        <v>524</v>
      </c>
      <c r="M35" s="549">
        <f t="shared" si="11"/>
        <v>0</v>
      </c>
      <c r="N35" s="549">
        <f t="shared" si="11"/>
        <v>0</v>
      </c>
      <c r="O35" s="549">
        <f t="shared" si="11"/>
        <v>0</v>
      </c>
      <c r="P35" s="549">
        <f t="shared" si="11"/>
        <v>0</v>
      </c>
      <c r="Q35" s="549">
        <f t="shared" si="11"/>
        <v>0</v>
      </c>
      <c r="R35" s="549">
        <f t="shared" si="11"/>
        <v>0</v>
      </c>
      <c r="S35" s="549">
        <f t="shared" si="11"/>
        <v>0</v>
      </c>
      <c r="T35" s="549">
        <f t="shared" si="11"/>
        <v>0</v>
      </c>
      <c r="U35" s="549">
        <f t="shared" si="11"/>
        <v>31</v>
      </c>
      <c r="V35" s="549">
        <f t="shared" si="11"/>
        <v>0</v>
      </c>
      <c r="W35" s="549">
        <f t="shared" si="11"/>
        <v>42</v>
      </c>
      <c r="X35" s="549">
        <f t="shared" si="11"/>
        <v>0</v>
      </c>
      <c r="Y35" s="549">
        <f t="shared" si="11"/>
        <v>0</v>
      </c>
      <c r="Z35" s="549">
        <f t="shared" si="11"/>
        <v>0</v>
      </c>
      <c r="AA35" s="549">
        <f t="shared" si="11"/>
        <v>0</v>
      </c>
      <c r="AB35" s="549">
        <f t="shared" si="11"/>
        <v>0</v>
      </c>
      <c r="AC35" s="528">
        <f t="shared" si="6"/>
        <v>597</v>
      </c>
    </row>
    <row r="36" spans="1:32" s="346" customFormat="1" ht="13.9" x14ac:dyDescent="0.4">
      <c r="A36" s="3993" t="s">
        <v>443</v>
      </c>
      <c r="B36" s="3993"/>
      <c r="C36" s="3993"/>
      <c r="D36" s="3993"/>
      <c r="E36" s="3993"/>
      <c r="F36" s="3993"/>
      <c r="G36" s="3993"/>
      <c r="H36" s="3993"/>
      <c r="I36" s="3993"/>
      <c r="J36" s="3993"/>
      <c r="K36" s="3993"/>
      <c r="L36" s="3993"/>
      <c r="M36" s="3993"/>
      <c r="N36" s="3993"/>
      <c r="O36" s="3993"/>
      <c r="P36" s="3993"/>
      <c r="Q36" s="3993"/>
      <c r="R36" s="3993"/>
      <c r="S36" s="3993"/>
      <c r="T36" s="3993"/>
      <c r="U36" s="3993"/>
      <c r="V36" s="3993"/>
      <c r="W36" s="3993"/>
      <c r="X36" s="3993"/>
      <c r="Y36" s="3993"/>
      <c r="Z36" s="3993"/>
      <c r="AA36" s="3993"/>
      <c r="AB36" s="3993"/>
      <c r="AC36" s="3993"/>
      <c r="AD36" s="345"/>
      <c r="AE36" s="345"/>
      <c r="AF36" s="345"/>
    </row>
    <row r="37" spans="1:32" s="346" customFormat="1" ht="13.9" x14ac:dyDescent="0.4">
      <c r="A37" s="27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7" t="s">
        <v>201</v>
      </c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27"/>
      <c r="AD37" s="345"/>
      <c r="AE37" s="345"/>
      <c r="AF37" s="345"/>
    </row>
    <row r="38" spans="1:32" s="346" customFormat="1" ht="13.9" x14ac:dyDescent="0.4">
      <c r="A38" s="27"/>
      <c r="B38" s="29"/>
      <c r="C38" s="29"/>
      <c r="D38" s="294"/>
      <c r="E38" s="29"/>
      <c r="F38" s="29"/>
      <c r="G38" s="29"/>
      <c r="H38" s="29"/>
      <c r="I38" s="29"/>
      <c r="J38" s="29"/>
      <c r="K38" s="29"/>
      <c r="L38" s="31"/>
      <c r="M38" s="31"/>
      <c r="N38" s="31"/>
      <c r="O38" s="31"/>
      <c r="P38" s="31"/>
      <c r="Q38" s="79"/>
      <c r="R38" s="79"/>
      <c r="S38" s="79"/>
      <c r="T38" s="31"/>
      <c r="U38" s="31"/>
      <c r="V38" s="31"/>
      <c r="W38" s="27"/>
      <c r="AD38" s="345"/>
      <c r="AE38" s="345"/>
      <c r="AF38" s="345"/>
    </row>
    <row r="39" spans="1:32" s="346" customFormat="1" ht="24.75" customHeight="1" x14ac:dyDescent="0.4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160" t="s">
        <v>188</v>
      </c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80"/>
      <c r="AD39" s="345"/>
      <c r="AE39" s="345"/>
      <c r="AF39" s="345"/>
    </row>
    <row r="40" spans="1:32" s="346" customFormat="1" ht="13.9" x14ac:dyDescent="0.4">
      <c r="A40" s="347"/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R40" s="349"/>
      <c r="S40" s="349"/>
      <c r="T40" s="349"/>
      <c r="U40" s="349"/>
      <c r="V40" s="349"/>
      <c r="W40" s="349"/>
      <c r="X40" s="349"/>
      <c r="Y40" s="349"/>
      <c r="Z40" s="349"/>
      <c r="AA40" s="349"/>
      <c r="AB40" s="349"/>
      <c r="AC40" s="347"/>
      <c r="AD40" s="345"/>
      <c r="AE40" s="345"/>
      <c r="AF40" s="345"/>
    </row>
    <row r="41" spans="1:32" s="346" customFormat="1" ht="13.9" x14ac:dyDescent="0.4">
      <c r="A41" s="347"/>
      <c r="B41" s="347"/>
      <c r="C41" s="347"/>
      <c r="D41" s="347"/>
      <c r="E41" s="347"/>
      <c r="F41" s="347"/>
      <c r="G41" s="347"/>
      <c r="H41" s="347"/>
      <c r="I41" s="347"/>
      <c r="J41" s="347"/>
      <c r="K41" s="347"/>
      <c r="L41" s="347"/>
      <c r="M41" s="347"/>
      <c r="N41" s="347"/>
      <c r="O41" s="347"/>
      <c r="P41" s="347"/>
      <c r="Q41" s="347"/>
      <c r="R41" s="4263"/>
      <c r="S41" s="4263"/>
      <c r="T41" s="4263"/>
      <c r="U41" s="4263"/>
      <c r="V41" s="4263"/>
      <c r="W41" s="4263"/>
      <c r="X41" s="4263"/>
      <c r="Y41" s="4263"/>
      <c r="Z41" s="4263"/>
      <c r="AA41" s="4263"/>
      <c r="AB41" s="4263"/>
      <c r="AC41" s="347"/>
      <c r="AD41" s="345"/>
      <c r="AE41" s="345"/>
      <c r="AF41" s="345"/>
    </row>
    <row r="42" spans="1:32" s="346" customFormat="1" ht="13.9" x14ac:dyDescent="0.4">
      <c r="A42" s="347"/>
      <c r="B42" s="347"/>
      <c r="C42" s="347"/>
      <c r="D42" s="347"/>
      <c r="E42" s="347"/>
      <c r="F42" s="347"/>
      <c r="G42" s="347"/>
      <c r="H42" s="347"/>
      <c r="I42" s="347"/>
      <c r="J42" s="347"/>
      <c r="K42" s="347"/>
      <c r="L42" s="347"/>
      <c r="M42" s="347"/>
      <c r="N42" s="347"/>
      <c r="O42" s="347"/>
      <c r="P42" s="347"/>
      <c r="Q42" s="347"/>
      <c r="R42" s="350"/>
      <c r="S42" s="350"/>
      <c r="T42" s="350"/>
      <c r="U42" s="350"/>
      <c r="V42" s="4346"/>
      <c r="W42" s="4346"/>
      <c r="X42" s="4346"/>
      <c r="Y42" s="4346"/>
      <c r="Z42" s="350"/>
      <c r="AA42" s="350"/>
      <c r="AB42" s="350"/>
      <c r="AC42" s="347"/>
      <c r="AD42" s="345"/>
      <c r="AE42" s="345"/>
      <c r="AF42" s="345"/>
    </row>
    <row r="43" spans="1:32" s="346" customFormat="1" ht="13.9" x14ac:dyDescent="0.4">
      <c r="A43" s="347"/>
      <c r="B43" s="347"/>
      <c r="C43" s="347"/>
      <c r="D43" s="347"/>
      <c r="E43" s="347"/>
      <c r="F43" s="347"/>
      <c r="G43" s="347"/>
      <c r="H43" s="347"/>
      <c r="I43" s="347"/>
      <c r="J43" s="347"/>
      <c r="K43" s="347"/>
      <c r="L43" s="347"/>
      <c r="M43" s="347"/>
      <c r="N43" s="347"/>
      <c r="O43" s="347"/>
      <c r="P43" s="347"/>
      <c r="Q43" s="347"/>
      <c r="R43" s="350"/>
      <c r="S43" s="350"/>
      <c r="T43" s="350"/>
      <c r="U43" s="350"/>
      <c r="V43" s="350"/>
      <c r="W43" s="350"/>
      <c r="X43" s="350"/>
      <c r="Y43" s="350"/>
      <c r="Z43" s="350"/>
      <c r="AA43" s="350"/>
      <c r="AB43" s="350"/>
      <c r="AC43" s="347"/>
      <c r="AD43" s="345"/>
      <c r="AE43" s="345"/>
      <c r="AF43" s="345"/>
    </row>
    <row r="44" spans="1:32" s="346" customFormat="1" ht="13.9" x14ac:dyDescent="0.4">
      <c r="R44" s="351"/>
      <c r="S44" s="352"/>
      <c r="T44" s="352"/>
      <c r="U44" s="4347"/>
      <c r="V44" s="4347"/>
      <c r="W44" s="4347"/>
      <c r="X44" s="4347"/>
      <c r="Y44" s="4347"/>
      <c r="Z44" s="4347"/>
      <c r="AA44" s="348"/>
      <c r="AB44" s="351"/>
      <c r="AD44" s="345"/>
      <c r="AE44" s="345"/>
      <c r="AF44" s="345"/>
    </row>
  </sheetData>
  <sheetProtection selectLockedCells="1" selectUnlockedCells="1"/>
  <mergeCells count="28"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  <mergeCell ref="U44:Z44"/>
    <mergeCell ref="A36:AC36"/>
    <mergeCell ref="R41:AB41"/>
    <mergeCell ref="V42:Y42"/>
    <mergeCell ref="A5:AC5"/>
    <mergeCell ref="A19:AC19"/>
    <mergeCell ref="A20:A35"/>
    <mergeCell ref="B20:B35"/>
    <mergeCell ref="C20:C35"/>
    <mergeCell ref="D20:D35"/>
    <mergeCell ref="A6:A18"/>
    <mergeCell ref="B6:B18"/>
    <mergeCell ref="C6:C18"/>
    <mergeCell ref="D6:D18"/>
  </mergeCells>
  <conditionalFormatting sqref="X29:AB29">
    <cfRule type="cellIs" dxfId="8" priority="1" stopIfTrue="1" operator="equal">
      <formula>0</formula>
    </cfRule>
  </conditionalFormatting>
  <pageMargins left="0.19685039370078741" right="0.19685039370078741" top="0.78740157480314965" bottom="0.39370078740157483" header="0.51181102362204722" footer="0.39370078740157483"/>
  <pageSetup paperSize="9" scale="70" firstPageNumber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F64"/>
  <sheetViews>
    <sheetView topLeftCell="A3" zoomScale="80" zoomScaleNormal="80" zoomScalePageLayoutView="80" workbookViewId="0">
      <selection activeCell="AC59" sqref="AC59"/>
    </sheetView>
  </sheetViews>
  <sheetFormatPr defaultColWidth="9.1328125" defaultRowHeight="12.75" x14ac:dyDescent="0.35"/>
  <cols>
    <col min="1" max="1" width="3.1328125" style="352" customWidth="1"/>
    <col min="2" max="2" width="15.73046875" style="352" customWidth="1"/>
    <col min="3" max="3" width="11" style="352" customWidth="1"/>
    <col min="4" max="4" width="3.73046875" style="352" customWidth="1"/>
    <col min="5" max="5" width="39.1328125" style="352" customWidth="1"/>
    <col min="6" max="6" width="2.3984375" style="352" customWidth="1"/>
    <col min="7" max="7" width="4.59765625" style="352" customWidth="1"/>
    <col min="8" max="8" width="10.1328125" style="352" customWidth="1"/>
    <col min="9" max="9" width="4" style="352" customWidth="1"/>
    <col min="10" max="10" width="4.1328125" style="352" customWidth="1"/>
    <col min="11" max="11" width="4.265625" style="352" customWidth="1"/>
    <col min="12" max="12" width="4.73046875" style="352" customWidth="1"/>
    <col min="13" max="13" width="2.3984375" style="352" customWidth="1"/>
    <col min="14" max="14" width="3" style="352" customWidth="1"/>
    <col min="15" max="15" width="4" style="352" customWidth="1"/>
    <col min="16" max="16" width="2.86328125" style="352" customWidth="1"/>
    <col min="17" max="17" width="4" style="352" customWidth="1"/>
    <col min="18" max="18" width="2.86328125" style="352" customWidth="1"/>
    <col min="19" max="19" width="3.1328125" style="352" customWidth="1"/>
    <col min="20" max="20" width="3" style="352" customWidth="1"/>
    <col min="21" max="21" width="3.3984375" style="352" customWidth="1"/>
    <col min="22" max="22" width="2.59765625" style="352" customWidth="1"/>
    <col min="23" max="23" width="3.73046875" style="352" customWidth="1"/>
    <col min="24" max="24" width="3.1328125" style="352" customWidth="1"/>
    <col min="25" max="25" width="2.73046875" style="352" customWidth="1"/>
    <col min="26" max="26" width="3.86328125" style="352" customWidth="1"/>
    <col min="27" max="27" width="2.59765625" style="352" customWidth="1"/>
    <col min="28" max="28" width="3.59765625" style="352" customWidth="1"/>
    <col min="29" max="29" width="5.59765625" style="352" customWidth="1"/>
    <col min="30" max="16384" width="9.1328125" style="352"/>
  </cols>
  <sheetData>
    <row r="1" spans="1:32" s="389" customFormat="1" ht="13.5" customHeight="1" x14ac:dyDescent="0.35">
      <c r="A1" s="4516" t="s">
        <v>89</v>
      </c>
      <c r="B1" s="4516"/>
      <c r="C1" s="4516"/>
      <c r="D1" s="4516"/>
      <c r="E1" s="4516"/>
      <c r="F1" s="4516"/>
      <c r="G1" s="4516"/>
      <c r="H1" s="4516"/>
      <c r="I1" s="4516"/>
      <c r="J1" s="4516"/>
      <c r="K1" s="4516"/>
      <c r="L1" s="4516"/>
      <c r="M1" s="4516"/>
      <c r="N1" s="4516"/>
      <c r="O1" s="4516"/>
      <c r="P1" s="4516"/>
      <c r="Q1" s="4516"/>
      <c r="R1" s="4516"/>
      <c r="S1" s="4516"/>
      <c r="T1" s="4516"/>
      <c r="U1" s="4516"/>
      <c r="V1" s="4516"/>
      <c r="W1" s="4516"/>
      <c r="X1" s="4516"/>
      <c r="Y1" s="4516"/>
      <c r="Z1" s="4516"/>
      <c r="AA1" s="4516"/>
      <c r="AB1" s="4516"/>
      <c r="AC1" s="4516"/>
    </row>
    <row r="2" spans="1:32" s="332" customFormat="1" ht="12.75" customHeight="1" thickBot="1" x14ac:dyDescent="0.4">
      <c r="A2" s="4517" t="s">
        <v>380</v>
      </c>
      <c r="B2" s="4517"/>
      <c r="C2" s="4517"/>
      <c r="D2" s="4517"/>
      <c r="E2" s="4517"/>
      <c r="F2" s="4517"/>
      <c r="G2" s="4517"/>
      <c r="H2" s="4517"/>
      <c r="I2" s="4517"/>
      <c r="J2" s="4517"/>
      <c r="K2" s="4517"/>
      <c r="L2" s="4517"/>
      <c r="M2" s="4517"/>
      <c r="N2" s="4517"/>
      <c r="O2" s="4517"/>
      <c r="P2" s="4517"/>
      <c r="Q2" s="4517"/>
      <c r="R2" s="4517"/>
      <c r="S2" s="4517"/>
      <c r="T2" s="4517"/>
      <c r="U2" s="4517"/>
      <c r="V2" s="4517"/>
      <c r="W2" s="4517"/>
      <c r="X2" s="4517"/>
      <c r="Y2" s="4517"/>
      <c r="Z2" s="4517"/>
      <c r="AA2" s="4517"/>
      <c r="AB2" s="4517"/>
      <c r="AC2" s="4517"/>
    </row>
    <row r="3" spans="1:32" ht="14.25" customHeight="1" thickBot="1" x14ac:dyDescent="0.5">
      <c r="A3" s="4518" t="s">
        <v>8</v>
      </c>
      <c r="B3" s="4520" t="s">
        <v>9</v>
      </c>
      <c r="C3" s="4522" t="s">
        <v>10</v>
      </c>
      <c r="D3" s="4518" t="s">
        <v>11</v>
      </c>
      <c r="E3" s="4524" t="s">
        <v>7</v>
      </c>
      <c r="F3" s="4526" t="s">
        <v>0</v>
      </c>
      <c r="G3" s="4528" t="s">
        <v>3</v>
      </c>
      <c r="H3" s="4528" t="s">
        <v>12</v>
      </c>
      <c r="I3" s="4526" t="s">
        <v>1</v>
      </c>
      <c r="J3" s="4530" t="s">
        <v>13</v>
      </c>
      <c r="K3" s="4532" t="s">
        <v>14</v>
      </c>
      <c r="L3" s="4533"/>
      <c r="M3" s="4533"/>
      <c r="N3" s="4533"/>
      <c r="O3" s="4533"/>
      <c r="P3" s="4533"/>
      <c r="Q3" s="4533"/>
      <c r="R3" s="4533"/>
      <c r="S3" s="4533"/>
      <c r="T3" s="4533"/>
      <c r="U3" s="4533"/>
      <c r="V3" s="4533"/>
      <c r="W3" s="4533"/>
      <c r="X3" s="4533"/>
      <c r="Y3" s="4533"/>
      <c r="Z3" s="4533"/>
      <c r="AA3" s="4533"/>
      <c r="AB3" s="4534"/>
      <c r="AC3" s="4535" t="s">
        <v>15</v>
      </c>
      <c r="AD3" s="333"/>
      <c r="AE3" s="333"/>
      <c r="AF3" s="333"/>
    </row>
    <row r="4" spans="1:32" s="368" customFormat="1" ht="112.5" customHeight="1" thickBot="1" x14ac:dyDescent="0.35">
      <c r="A4" s="4519"/>
      <c r="B4" s="4521"/>
      <c r="C4" s="4523"/>
      <c r="D4" s="4519"/>
      <c r="E4" s="4525"/>
      <c r="F4" s="4527"/>
      <c r="G4" s="4529"/>
      <c r="H4" s="4529"/>
      <c r="I4" s="4527"/>
      <c r="J4" s="4531"/>
      <c r="K4" s="390" t="s">
        <v>16</v>
      </c>
      <c r="L4" s="390" t="s">
        <v>17</v>
      </c>
      <c r="M4" s="391" t="s">
        <v>18</v>
      </c>
      <c r="N4" s="390" t="s">
        <v>19</v>
      </c>
      <c r="O4" s="390" t="s">
        <v>20</v>
      </c>
      <c r="P4" s="390" t="s">
        <v>21</v>
      </c>
      <c r="Q4" s="390" t="s">
        <v>166</v>
      </c>
      <c r="R4" s="390" t="s">
        <v>109</v>
      </c>
      <c r="S4" s="390" t="s">
        <v>23</v>
      </c>
      <c r="T4" s="390" t="s">
        <v>24</v>
      </c>
      <c r="U4" s="391" t="s">
        <v>25</v>
      </c>
      <c r="V4" s="390" t="s">
        <v>26</v>
      </c>
      <c r="W4" s="390" t="s">
        <v>27</v>
      </c>
      <c r="X4" s="390" t="s">
        <v>28</v>
      </c>
      <c r="Y4" s="390" t="s">
        <v>29</v>
      </c>
      <c r="Z4" s="390" t="s">
        <v>30</v>
      </c>
      <c r="AA4" s="390" t="s">
        <v>31</v>
      </c>
      <c r="AB4" s="392" t="s">
        <v>32</v>
      </c>
      <c r="AC4" s="4536"/>
      <c r="AD4" s="369"/>
      <c r="AE4" s="369"/>
      <c r="AF4" s="369"/>
    </row>
    <row r="5" spans="1:32" s="340" customFormat="1" ht="11.25" hidden="1" customHeight="1" thickBot="1" x14ac:dyDescent="0.4">
      <c r="A5" s="4537" t="s">
        <v>33</v>
      </c>
      <c r="B5" s="4538"/>
      <c r="C5" s="4538"/>
      <c r="D5" s="4538"/>
      <c r="E5" s="4538"/>
      <c r="F5" s="4538"/>
      <c r="G5" s="4538"/>
      <c r="H5" s="4538"/>
      <c r="I5" s="4538"/>
      <c r="J5" s="4538"/>
      <c r="K5" s="4538"/>
      <c r="L5" s="4538"/>
      <c r="M5" s="4538"/>
      <c r="N5" s="4538"/>
      <c r="O5" s="4538"/>
      <c r="P5" s="4538"/>
      <c r="Q5" s="4538"/>
      <c r="R5" s="4538"/>
      <c r="S5" s="4538"/>
      <c r="T5" s="4538"/>
      <c r="U5" s="4538"/>
      <c r="V5" s="4538"/>
      <c r="W5" s="4538"/>
      <c r="X5" s="4538"/>
      <c r="Y5" s="4538"/>
      <c r="Z5" s="4538"/>
      <c r="AA5" s="4538"/>
      <c r="AB5" s="4538"/>
      <c r="AC5" s="4539"/>
      <c r="AD5" s="339"/>
      <c r="AE5" s="339"/>
      <c r="AF5" s="339"/>
    </row>
    <row r="6" spans="1:32" s="340" customFormat="1" ht="14.25" hidden="1" customHeight="1" thickBot="1" x14ac:dyDescent="0.45">
      <c r="A6" s="4541">
        <v>21</v>
      </c>
      <c r="B6" s="4544" t="s">
        <v>418</v>
      </c>
      <c r="C6" s="4547"/>
      <c r="D6" s="4550"/>
      <c r="E6" s="3618"/>
      <c r="F6" s="557"/>
      <c r="G6" s="557"/>
      <c r="H6" s="557"/>
      <c r="I6" s="557"/>
      <c r="J6" s="558"/>
      <c r="K6" s="559"/>
      <c r="L6" s="559"/>
      <c r="M6" s="559"/>
      <c r="N6" s="559"/>
      <c r="O6" s="559"/>
      <c r="P6" s="559"/>
      <c r="Q6" s="559"/>
      <c r="R6" s="559"/>
      <c r="S6" s="559"/>
      <c r="T6" s="559"/>
      <c r="U6" s="559"/>
      <c r="V6" s="559"/>
      <c r="W6" s="559"/>
      <c r="X6" s="559"/>
      <c r="Y6" s="559"/>
      <c r="Z6" s="559"/>
      <c r="AA6" s="559"/>
      <c r="AB6" s="559"/>
      <c r="AC6" s="563">
        <f>SUM(K6:AB6)</f>
        <v>0</v>
      </c>
      <c r="AD6" s="339"/>
      <c r="AE6" s="339"/>
      <c r="AF6" s="339"/>
    </row>
    <row r="7" spans="1:32" s="340" customFormat="1" ht="18" hidden="1" customHeight="1" thickBot="1" x14ac:dyDescent="0.45">
      <c r="A7" s="4542"/>
      <c r="B7" s="4545"/>
      <c r="C7" s="4548"/>
      <c r="D7" s="4550"/>
      <c r="E7" s="3618"/>
      <c r="F7" s="585"/>
      <c r="G7" s="586"/>
      <c r="H7" s="557"/>
      <c r="I7" s="585"/>
      <c r="J7" s="585"/>
      <c r="K7" s="561"/>
      <c r="L7" s="561"/>
      <c r="M7" s="561"/>
      <c r="N7" s="561"/>
      <c r="O7" s="561"/>
      <c r="P7" s="561"/>
      <c r="Q7" s="561"/>
      <c r="R7" s="561"/>
      <c r="S7" s="561"/>
      <c r="T7" s="561"/>
      <c r="U7" s="561"/>
      <c r="V7" s="561"/>
      <c r="W7" s="561"/>
      <c r="X7" s="561"/>
      <c r="Y7" s="561"/>
      <c r="Z7" s="561"/>
      <c r="AA7" s="561"/>
      <c r="AB7" s="561"/>
      <c r="AC7" s="563">
        <f>SUM(K7:AB7)</f>
        <v>0</v>
      </c>
      <c r="AD7" s="339"/>
      <c r="AE7" s="339"/>
      <c r="AF7" s="339"/>
    </row>
    <row r="8" spans="1:32" s="379" customFormat="1" ht="12.75" hidden="1" customHeight="1" thickBot="1" x14ac:dyDescent="0.45">
      <c r="A8" s="4542"/>
      <c r="B8" s="4545"/>
      <c r="C8" s="4548"/>
      <c r="D8" s="4550"/>
      <c r="E8" s="3618"/>
      <c r="F8" s="588"/>
      <c r="G8" s="589"/>
      <c r="H8" s="557"/>
      <c r="I8" s="591"/>
      <c r="J8" s="592"/>
      <c r="K8" s="580"/>
      <c r="L8" s="563"/>
      <c r="M8" s="563"/>
      <c r="N8" s="563"/>
      <c r="O8" s="563"/>
      <c r="P8" s="563"/>
      <c r="Q8" s="563"/>
      <c r="R8" s="563"/>
      <c r="S8" s="563"/>
      <c r="T8" s="563"/>
      <c r="U8" s="563"/>
      <c r="V8" s="563"/>
      <c r="W8" s="563"/>
      <c r="X8" s="563"/>
      <c r="Y8" s="563"/>
      <c r="Z8" s="563"/>
      <c r="AA8" s="563"/>
      <c r="AB8" s="563"/>
      <c r="AC8" s="563">
        <f>SUM(K8:AB8)</f>
        <v>0</v>
      </c>
      <c r="AD8" s="378"/>
      <c r="AE8" s="378"/>
      <c r="AF8" s="378"/>
    </row>
    <row r="9" spans="1:32" s="379" customFormat="1" ht="14.25" hidden="1" thickBot="1" x14ac:dyDescent="0.45">
      <c r="A9" s="4542"/>
      <c r="B9" s="4545"/>
      <c r="C9" s="4548"/>
      <c r="D9" s="4550"/>
      <c r="E9" s="3618"/>
      <c r="F9" s="1660"/>
      <c r="G9" s="405"/>
      <c r="H9" s="557"/>
      <c r="I9" s="996"/>
      <c r="J9" s="470"/>
      <c r="K9" s="1660"/>
      <c r="L9" s="1600"/>
      <c r="M9" s="1600"/>
      <c r="N9" s="1600"/>
      <c r="O9" s="1600"/>
      <c r="P9" s="404"/>
      <c r="Q9" s="1600"/>
      <c r="R9" s="1600"/>
      <c r="S9" s="1600"/>
      <c r="T9" s="1600"/>
      <c r="U9" s="404"/>
      <c r="V9" s="569"/>
      <c r="W9" s="2353"/>
      <c r="X9" s="407"/>
      <c r="Y9" s="407"/>
      <c r="Z9" s="407"/>
      <c r="AA9" s="407"/>
      <c r="AB9" s="407"/>
      <c r="AC9" s="2354">
        <f t="shared" ref="AC9:AC32" si="0">SUM(K9:AB9)</f>
        <v>0</v>
      </c>
      <c r="AD9" s="378"/>
      <c r="AE9" s="378"/>
      <c r="AF9" s="378"/>
    </row>
    <row r="10" spans="1:32" s="379" customFormat="1" ht="14.25" hidden="1" thickBot="1" x14ac:dyDescent="0.45">
      <c r="A10" s="4542"/>
      <c r="B10" s="4545"/>
      <c r="C10" s="4548"/>
      <c r="D10" s="4550"/>
      <c r="E10" s="2352"/>
      <c r="F10" s="1660"/>
      <c r="G10" s="405"/>
      <c r="H10" s="457"/>
      <c r="I10" s="996"/>
      <c r="J10" s="470"/>
      <c r="K10" s="1660"/>
      <c r="L10" s="1600"/>
      <c r="M10" s="1600"/>
      <c r="N10" s="1600"/>
      <c r="O10" s="1600"/>
      <c r="P10" s="404"/>
      <c r="Q10" s="1600"/>
      <c r="R10" s="1600"/>
      <c r="S10" s="1600"/>
      <c r="T10" s="1600"/>
      <c r="U10" s="404"/>
      <c r="V10" s="407"/>
      <c r="W10" s="407"/>
      <c r="X10" s="407"/>
      <c r="Y10" s="407"/>
      <c r="Z10" s="407"/>
      <c r="AA10" s="407"/>
      <c r="AB10" s="407"/>
      <c r="AC10" s="2354">
        <f t="shared" si="0"/>
        <v>0</v>
      </c>
      <c r="AD10" s="378"/>
      <c r="AE10" s="378"/>
      <c r="AF10" s="378"/>
    </row>
    <row r="11" spans="1:32" s="379" customFormat="1" ht="13.5" hidden="1" thickBot="1" x14ac:dyDescent="0.45">
      <c r="A11" s="4542"/>
      <c r="B11" s="4545"/>
      <c r="C11" s="4548"/>
      <c r="D11" s="4550"/>
      <c r="E11" s="2355"/>
      <c r="F11" s="2356"/>
      <c r="G11" s="1656"/>
      <c r="H11" s="2357"/>
      <c r="I11" s="2358"/>
      <c r="J11" s="2359"/>
      <c r="K11" s="2360"/>
      <c r="L11" s="569"/>
      <c r="M11" s="569"/>
      <c r="N11" s="569"/>
      <c r="O11" s="569"/>
      <c r="P11" s="569"/>
      <c r="Q11" s="569"/>
      <c r="R11" s="569"/>
      <c r="S11" s="569"/>
      <c r="T11" s="569"/>
      <c r="U11" s="569"/>
      <c r="V11" s="569"/>
      <c r="W11" s="2353"/>
      <c r="X11" s="407"/>
      <c r="Y11" s="407"/>
      <c r="Z11" s="407"/>
      <c r="AA11" s="407"/>
      <c r="AB11" s="407"/>
      <c r="AC11" s="2354">
        <f t="shared" si="0"/>
        <v>0</v>
      </c>
      <c r="AD11" s="378"/>
      <c r="AE11" s="378"/>
      <c r="AF11" s="378"/>
    </row>
    <row r="12" spans="1:32" s="379" customFormat="1" ht="15.75" hidden="1" customHeight="1" thickBot="1" x14ac:dyDescent="0.45">
      <c r="A12" s="4542"/>
      <c r="B12" s="4545"/>
      <c r="C12" s="4548"/>
      <c r="D12" s="4550"/>
      <c r="E12" s="2361"/>
      <c r="F12" s="2362"/>
      <c r="G12" s="2363"/>
      <c r="H12" s="2364"/>
      <c r="I12" s="2365"/>
      <c r="J12" s="2366"/>
      <c r="K12" s="2367"/>
      <c r="L12" s="2365"/>
      <c r="M12" s="2365"/>
      <c r="N12" s="2365"/>
      <c r="O12" s="2365"/>
      <c r="P12" s="2365"/>
      <c r="Q12" s="2365"/>
      <c r="R12" s="2365"/>
      <c r="S12" s="2365"/>
      <c r="T12" s="2365"/>
      <c r="U12" s="2365"/>
      <c r="V12" s="2365"/>
      <c r="W12" s="2368"/>
      <c r="X12" s="2369"/>
      <c r="Y12" s="2369"/>
      <c r="Z12" s="2369"/>
      <c r="AA12" s="2369"/>
      <c r="AB12" s="2369"/>
      <c r="AC12" s="2370">
        <f t="shared" si="0"/>
        <v>0</v>
      </c>
      <c r="AD12" s="378"/>
      <c r="AE12" s="378"/>
      <c r="AF12" s="378"/>
    </row>
    <row r="13" spans="1:32" s="378" customFormat="1" ht="15.75" hidden="1" customHeight="1" thickBot="1" x14ac:dyDescent="0.45">
      <c r="A13" s="4542"/>
      <c r="B13" s="4545"/>
      <c r="C13" s="4548"/>
      <c r="D13" s="4551"/>
      <c r="E13" s="3182" t="s">
        <v>38</v>
      </c>
      <c r="F13" s="3634"/>
      <c r="G13" s="3635"/>
      <c r="H13" s="3636"/>
      <c r="I13" s="3637"/>
      <c r="J13" s="3638"/>
      <c r="K13" s="3624">
        <f>SUM(K5:K12)</f>
        <v>0</v>
      </c>
      <c r="L13" s="3624">
        <f>SUM(L5:L12)</f>
        <v>0</v>
      </c>
      <c r="M13" s="3624">
        <f t="shared" ref="M13:AB13" si="1">SUM(M5:M12)</f>
        <v>0</v>
      </c>
      <c r="N13" s="3624">
        <f t="shared" si="1"/>
        <v>0</v>
      </c>
      <c r="O13" s="3624">
        <f t="shared" si="1"/>
        <v>0</v>
      </c>
      <c r="P13" s="3624">
        <f t="shared" si="1"/>
        <v>0</v>
      </c>
      <c r="Q13" s="3624">
        <f t="shared" si="1"/>
        <v>0</v>
      </c>
      <c r="R13" s="3624">
        <f t="shared" si="1"/>
        <v>0</v>
      </c>
      <c r="S13" s="3624">
        <f t="shared" si="1"/>
        <v>0</v>
      </c>
      <c r="T13" s="3624">
        <f t="shared" si="1"/>
        <v>0</v>
      </c>
      <c r="U13" s="3624">
        <f t="shared" si="1"/>
        <v>0</v>
      </c>
      <c r="V13" s="3624">
        <f t="shared" si="1"/>
        <v>0</v>
      </c>
      <c r="W13" s="3624">
        <f t="shared" si="1"/>
        <v>0</v>
      </c>
      <c r="X13" s="3624">
        <f t="shared" si="1"/>
        <v>0</v>
      </c>
      <c r="Y13" s="3624">
        <f t="shared" si="1"/>
        <v>0</v>
      </c>
      <c r="Z13" s="3624">
        <f t="shared" si="1"/>
        <v>0</v>
      </c>
      <c r="AA13" s="3624">
        <f t="shared" si="1"/>
        <v>0</v>
      </c>
      <c r="AB13" s="3624">
        <f t="shared" si="1"/>
        <v>0</v>
      </c>
      <c r="AC13" s="2374">
        <f t="shared" si="0"/>
        <v>0</v>
      </c>
    </row>
    <row r="14" spans="1:32" s="378" customFormat="1" ht="30" hidden="1" customHeight="1" thickBot="1" x14ac:dyDescent="0.45">
      <c r="A14" s="4542"/>
      <c r="B14" s="4545"/>
      <c r="C14" s="4548"/>
      <c r="D14" s="4551"/>
      <c r="E14" s="3629" t="s">
        <v>335</v>
      </c>
      <c r="F14" s="2394"/>
      <c r="G14" s="405"/>
      <c r="H14" s="2749"/>
      <c r="I14" s="996"/>
      <c r="J14" s="569"/>
      <c r="K14" s="3633"/>
      <c r="L14" s="3619"/>
      <c r="M14" s="3627"/>
      <c r="N14" s="3619"/>
      <c r="O14" s="3627"/>
      <c r="P14" s="3627"/>
      <c r="Q14" s="3627"/>
      <c r="R14" s="3627"/>
      <c r="S14" s="3627"/>
      <c r="T14" s="3627"/>
      <c r="U14" s="3619"/>
      <c r="V14" s="3627"/>
      <c r="W14" s="3627"/>
      <c r="X14" s="3627"/>
      <c r="Y14" s="3627"/>
      <c r="Z14" s="3627"/>
      <c r="AA14" s="3627"/>
      <c r="AB14" s="3628"/>
      <c r="AC14" s="3625">
        <f t="shared" si="0"/>
        <v>0</v>
      </c>
    </row>
    <row r="15" spans="1:32" s="378" customFormat="1" ht="15.75" hidden="1" customHeight="1" thickBot="1" x14ac:dyDescent="0.45">
      <c r="A15" s="4542"/>
      <c r="B15" s="4545"/>
      <c r="C15" s="4548"/>
      <c r="D15" s="4551"/>
      <c r="E15" s="3630" t="s">
        <v>97</v>
      </c>
      <c r="F15" s="2394"/>
      <c r="G15" s="405"/>
      <c r="H15" s="2749"/>
      <c r="I15" s="996"/>
      <c r="J15" s="569"/>
      <c r="K15" s="2392"/>
      <c r="L15" s="3620"/>
      <c r="M15" s="2354"/>
      <c r="N15" s="3620"/>
      <c r="O15" s="2354"/>
      <c r="P15" s="2354"/>
      <c r="Q15" s="2354"/>
      <c r="R15" s="2354"/>
      <c r="S15" s="2354"/>
      <c r="T15" s="2354"/>
      <c r="U15" s="3620"/>
      <c r="V15" s="2354"/>
      <c r="W15" s="2354"/>
      <c r="X15" s="2354"/>
      <c r="Y15" s="2354"/>
      <c r="Z15" s="2354"/>
      <c r="AA15" s="2354"/>
      <c r="AB15" s="3187"/>
      <c r="AC15" s="3625">
        <f t="shared" si="0"/>
        <v>0</v>
      </c>
    </row>
    <row r="16" spans="1:32" s="378" customFormat="1" ht="27" hidden="1" customHeight="1" thickBot="1" x14ac:dyDescent="0.45">
      <c r="A16" s="4542"/>
      <c r="B16" s="4545"/>
      <c r="C16" s="4548"/>
      <c r="D16" s="4551"/>
      <c r="E16" s="3630" t="s">
        <v>336</v>
      </c>
      <c r="F16" s="2394"/>
      <c r="G16" s="405"/>
      <c r="H16" s="2749"/>
      <c r="I16" s="996"/>
      <c r="J16" s="569"/>
      <c r="K16" s="2392"/>
      <c r="L16" s="3620"/>
      <c r="M16" s="2354"/>
      <c r="N16" s="3620"/>
      <c r="O16" s="2354"/>
      <c r="P16" s="2354"/>
      <c r="Q16" s="2354"/>
      <c r="R16" s="2354"/>
      <c r="S16" s="2354"/>
      <c r="T16" s="2354"/>
      <c r="U16" s="3620"/>
      <c r="V16" s="2354"/>
      <c r="W16" s="2354"/>
      <c r="X16" s="2354"/>
      <c r="Y16" s="2354"/>
      <c r="Z16" s="2354"/>
      <c r="AA16" s="2354"/>
      <c r="AB16" s="3187"/>
      <c r="AC16" s="3625">
        <f t="shared" si="0"/>
        <v>0</v>
      </c>
    </row>
    <row r="17" spans="1:32" s="378" customFormat="1" ht="27" hidden="1" customHeight="1" thickBot="1" x14ac:dyDescent="0.45">
      <c r="A17" s="4542"/>
      <c r="B17" s="4545"/>
      <c r="C17" s="4548"/>
      <c r="D17" s="4551"/>
      <c r="E17" s="3630" t="s">
        <v>357</v>
      </c>
      <c r="F17" s="2394"/>
      <c r="G17" s="405"/>
      <c r="H17" s="2749"/>
      <c r="I17" s="996"/>
      <c r="J17" s="569"/>
      <c r="K17" s="2392"/>
      <c r="L17" s="3620"/>
      <c r="M17" s="2354"/>
      <c r="N17" s="3621"/>
      <c r="O17" s="2354"/>
      <c r="P17" s="2354"/>
      <c r="Q17" s="2354"/>
      <c r="R17" s="2354"/>
      <c r="S17" s="2354"/>
      <c r="T17" s="2354"/>
      <c r="U17" s="3620"/>
      <c r="V17" s="2354"/>
      <c r="W17" s="2354"/>
      <c r="X17" s="2354"/>
      <c r="Y17" s="2354"/>
      <c r="Z17" s="2354"/>
      <c r="AA17" s="2354"/>
      <c r="AB17" s="3187"/>
      <c r="AC17" s="3625">
        <f t="shared" si="0"/>
        <v>0</v>
      </c>
    </row>
    <row r="18" spans="1:32" s="378" customFormat="1" ht="15.75" hidden="1" customHeight="1" thickBot="1" x14ac:dyDescent="0.45">
      <c r="A18" s="4542"/>
      <c r="B18" s="4545"/>
      <c r="C18" s="4548"/>
      <c r="D18" s="4551"/>
      <c r="E18" s="3630" t="s">
        <v>213</v>
      </c>
      <c r="F18" s="2394"/>
      <c r="G18" s="405"/>
      <c r="H18" s="2749"/>
      <c r="I18" s="996"/>
      <c r="J18" s="569"/>
      <c r="K18" s="2392"/>
      <c r="L18" s="3620"/>
      <c r="M18" s="2354"/>
      <c r="N18" s="3621"/>
      <c r="O18" s="2354"/>
      <c r="P18" s="2354"/>
      <c r="Q18" s="2354"/>
      <c r="R18" s="2354"/>
      <c r="S18" s="2354"/>
      <c r="T18" s="2354"/>
      <c r="U18" s="3620"/>
      <c r="V18" s="2354"/>
      <c r="W18" s="2354"/>
      <c r="X18" s="2354"/>
      <c r="Y18" s="2354"/>
      <c r="Z18" s="2354"/>
      <c r="AA18" s="2354"/>
      <c r="AB18" s="3187"/>
      <c r="AC18" s="3625">
        <f t="shared" si="0"/>
        <v>0</v>
      </c>
    </row>
    <row r="19" spans="1:32" s="378" customFormat="1" ht="15.75" hidden="1" customHeight="1" thickBot="1" x14ac:dyDescent="0.45">
      <c r="A19" s="4542"/>
      <c r="B19" s="4545"/>
      <c r="C19" s="4548"/>
      <c r="D19" s="4551"/>
      <c r="E19" s="3630" t="s">
        <v>208</v>
      </c>
      <c r="F19" s="2394"/>
      <c r="G19" s="405"/>
      <c r="H19" s="2749"/>
      <c r="I19" s="996"/>
      <c r="J19" s="569"/>
      <c r="K19" s="2392"/>
      <c r="L19" s="3620"/>
      <c r="M19" s="2354"/>
      <c r="N19" s="3620"/>
      <c r="O19" s="2354"/>
      <c r="P19" s="2354"/>
      <c r="Q19" s="2354"/>
      <c r="R19" s="2354"/>
      <c r="S19" s="2354"/>
      <c r="T19" s="2354"/>
      <c r="U19" s="3620"/>
      <c r="V19" s="2354"/>
      <c r="W19" s="2354"/>
      <c r="X19" s="2354"/>
      <c r="Y19" s="2354"/>
      <c r="Z19" s="2354"/>
      <c r="AA19" s="2354"/>
      <c r="AB19" s="3187"/>
      <c r="AC19" s="3625">
        <f t="shared" si="0"/>
        <v>0</v>
      </c>
    </row>
    <row r="20" spans="1:32" s="378" customFormat="1" ht="15.75" hidden="1" customHeight="1" thickBot="1" x14ac:dyDescent="0.45">
      <c r="A20" s="4542"/>
      <c r="B20" s="4545"/>
      <c r="C20" s="4548"/>
      <c r="D20" s="4551"/>
      <c r="E20" s="3630" t="s">
        <v>173</v>
      </c>
      <c r="F20" s="2394" t="s">
        <v>90</v>
      </c>
      <c r="G20" s="405" t="s">
        <v>110</v>
      </c>
      <c r="H20" s="2749"/>
      <c r="I20" s="996" t="s">
        <v>332</v>
      </c>
      <c r="J20" s="569">
        <v>65</v>
      </c>
      <c r="K20" s="2392"/>
      <c r="L20" s="3620"/>
      <c r="M20" s="2354"/>
      <c r="N20" s="3620"/>
      <c r="O20" s="2354"/>
      <c r="P20" s="2354"/>
      <c r="Q20" s="2354"/>
      <c r="R20" s="2354"/>
      <c r="S20" s="2354"/>
      <c r="T20" s="2354"/>
      <c r="U20" s="3620"/>
      <c r="V20" s="2354"/>
      <c r="W20" s="2354"/>
      <c r="X20" s="2354"/>
      <c r="Y20" s="2354"/>
      <c r="Z20" s="2354"/>
      <c r="AA20" s="2354"/>
      <c r="AB20" s="3187"/>
      <c r="AC20" s="3625">
        <f t="shared" si="0"/>
        <v>0</v>
      </c>
    </row>
    <row r="21" spans="1:32" s="378" customFormat="1" ht="15.75" hidden="1" customHeight="1" thickBot="1" x14ac:dyDescent="0.45">
      <c r="A21" s="4542"/>
      <c r="B21" s="4545"/>
      <c r="C21" s="4548"/>
      <c r="D21" s="4551"/>
      <c r="E21" s="3630" t="s">
        <v>173</v>
      </c>
      <c r="F21" s="2394" t="s">
        <v>90</v>
      </c>
      <c r="G21" s="405" t="s">
        <v>110</v>
      </c>
      <c r="H21" s="2749"/>
      <c r="I21" s="996" t="s">
        <v>332</v>
      </c>
      <c r="J21" s="569">
        <v>104</v>
      </c>
      <c r="K21" s="2392"/>
      <c r="L21" s="3620"/>
      <c r="M21" s="2354"/>
      <c r="N21" s="3620"/>
      <c r="O21" s="2354"/>
      <c r="P21" s="2354"/>
      <c r="Q21" s="2354"/>
      <c r="R21" s="2354"/>
      <c r="S21" s="2354"/>
      <c r="T21" s="2354"/>
      <c r="U21" s="3620"/>
      <c r="V21" s="2354"/>
      <c r="W21" s="2354"/>
      <c r="X21" s="2354"/>
      <c r="Y21" s="2354"/>
      <c r="Z21" s="2354"/>
      <c r="AA21" s="2354"/>
      <c r="AB21" s="3187"/>
      <c r="AC21" s="3625">
        <f t="shared" si="0"/>
        <v>0</v>
      </c>
    </row>
    <row r="22" spans="1:32" s="379" customFormat="1" ht="15" hidden="1" customHeight="1" thickBot="1" x14ac:dyDescent="0.45">
      <c r="A22" s="4542"/>
      <c r="B22" s="4545"/>
      <c r="C22" s="4548"/>
      <c r="D22" s="4550"/>
      <c r="E22" s="3631" t="s">
        <v>210</v>
      </c>
      <c r="F22" s="404" t="s">
        <v>90</v>
      </c>
      <c r="G22" s="405" t="s">
        <v>110</v>
      </c>
      <c r="H22" s="457"/>
      <c r="I22" s="996" t="s">
        <v>332</v>
      </c>
      <c r="J22" s="404">
        <v>104</v>
      </c>
      <c r="K22" s="2360"/>
      <c r="L22" s="3620"/>
      <c r="M22" s="407"/>
      <c r="N22" s="407"/>
      <c r="O22" s="407"/>
      <c r="P22" s="407"/>
      <c r="Q22" s="407"/>
      <c r="R22" s="407"/>
      <c r="S22" s="407"/>
      <c r="T22" s="407"/>
      <c r="U22" s="3620"/>
      <c r="V22" s="407"/>
      <c r="W22" s="407"/>
      <c r="X22" s="407"/>
      <c r="Y22" s="407"/>
      <c r="Z22" s="407"/>
      <c r="AA22" s="407"/>
      <c r="AB22" s="3123"/>
      <c r="AC22" s="3625">
        <f t="shared" si="0"/>
        <v>0</v>
      </c>
      <c r="AD22" s="378"/>
      <c r="AE22" s="378"/>
      <c r="AF22" s="378"/>
    </row>
    <row r="23" spans="1:32" s="379" customFormat="1" ht="24.6" hidden="1" customHeight="1" thickBot="1" x14ac:dyDescent="0.45">
      <c r="A23" s="4542"/>
      <c r="B23" s="4545"/>
      <c r="C23" s="4548"/>
      <c r="D23" s="4550"/>
      <c r="E23" s="3632"/>
      <c r="F23" s="404"/>
      <c r="G23" s="405"/>
      <c r="H23" s="457"/>
      <c r="I23" s="996"/>
      <c r="J23" s="404"/>
      <c r="K23" s="2360"/>
      <c r="L23" s="3620"/>
      <c r="M23" s="407"/>
      <c r="N23" s="407"/>
      <c r="O23" s="407"/>
      <c r="P23" s="407"/>
      <c r="Q23" s="407"/>
      <c r="R23" s="407"/>
      <c r="S23" s="407"/>
      <c r="T23" s="407"/>
      <c r="U23" s="1386"/>
      <c r="V23" s="407"/>
      <c r="W23" s="407"/>
      <c r="X23" s="407"/>
      <c r="Y23" s="407"/>
      <c r="Z23" s="407"/>
      <c r="AA23" s="407"/>
      <c r="AB23" s="3123"/>
      <c r="AC23" s="3625">
        <f t="shared" si="0"/>
        <v>0</v>
      </c>
      <c r="AD23" s="378"/>
      <c r="AE23" s="378"/>
      <c r="AF23" s="378"/>
    </row>
    <row r="24" spans="1:32" s="379" customFormat="1" ht="28.15" hidden="1" customHeight="1" thickBot="1" x14ac:dyDescent="0.45">
      <c r="A24" s="4542"/>
      <c r="B24" s="4545"/>
      <c r="C24" s="4548"/>
      <c r="D24" s="4550"/>
      <c r="E24" s="3622"/>
      <c r="F24" s="1660"/>
      <c r="G24" s="405"/>
      <c r="H24" s="457"/>
      <c r="I24" s="996"/>
      <c r="J24" s="1703"/>
      <c r="K24" s="2673"/>
      <c r="L24" s="569"/>
      <c r="M24" s="407"/>
      <c r="N24" s="407"/>
      <c r="O24" s="407"/>
      <c r="P24" s="407"/>
      <c r="Q24" s="407"/>
      <c r="R24" s="407"/>
      <c r="S24" s="407"/>
      <c r="T24" s="407"/>
      <c r="U24" s="167"/>
      <c r="V24" s="569"/>
      <c r="W24" s="407"/>
      <c r="X24" s="407"/>
      <c r="Y24" s="407"/>
      <c r="Z24" s="407"/>
      <c r="AA24" s="407"/>
      <c r="AB24" s="3123"/>
      <c r="AC24" s="2392">
        <f t="shared" si="0"/>
        <v>0</v>
      </c>
      <c r="AD24" s="378"/>
      <c r="AE24" s="378"/>
      <c r="AF24" s="378"/>
    </row>
    <row r="25" spans="1:32" s="379" customFormat="1" ht="18" hidden="1" customHeight="1" thickBot="1" x14ac:dyDescent="0.45">
      <c r="A25" s="4542"/>
      <c r="B25" s="4545"/>
      <c r="C25" s="4548"/>
      <c r="D25" s="4550"/>
      <c r="E25" s="3622"/>
      <c r="F25" s="76"/>
      <c r="G25" s="76"/>
      <c r="H25" s="76"/>
      <c r="I25" s="996"/>
      <c r="J25" s="144"/>
      <c r="K25" s="1681"/>
      <c r="L25" s="110"/>
      <c r="M25" s="111"/>
      <c r="N25" s="111"/>
      <c r="O25" s="111"/>
      <c r="P25" s="111"/>
      <c r="Q25" s="111"/>
      <c r="R25" s="404"/>
      <c r="S25" s="404"/>
      <c r="T25" s="407"/>
      <c r="U25" s="167"/>
      <c r="V25" s="569"/>
      <c r="W25" s="407"/>
      <c r="X25" s="407"/>
      <c r="Y25" s="407"/>
      <c r="Z25" s="407"/>
      <c r="AA25" s="407"/>
      <c r="AB25" s="3123"/>
      <c r="AC25" s="2392">
        <f t="shared" si="0"/>
        <v>0</v>
      </c>
      <c r="AD25" s="378"/>
      <c r="AE25" s="378"/>
      <c r="AF25" s="378"/>
    </row>
    <row r="26" spans="1:32" s="379" customFormat="1" ht="15.75" hidden="1" customHeight="1" thickBot="1" x14ac:dyDescent="0.45">
      <c r="A26" s="4542"/>
      <c r="B26" s="4545"/>
      <c r="C26" s="4548"/>
      <c r="D26" s="4550"/>
      <c r="E26" s="3623"/>
      <c r="F26" s="1660"/>
      <c r="G26" s="405"/>
      <c r="H26" s="457"/>
      <c r="I26" s="996"/>
      <c r="J26" s="1703"/>
      <c r="K26" s="2188"/>
      <c r="L26" s="147"/>
      <c r="M26" s="147"/>
      <c r="N26" s="147"/>
      <c r="O26" s="147"/>
      <c r="P26" s="147"/>
      <c r="Q26" s="147"/>
      <c r="R26" s="147"/>
      <c r="S26" s="147"/>
      <c r="T26" s="1132"/>
      <c r="U26" s="1983"/>
      <c r="V26" s="1129"/>
      <c r="W26" s="1132"/>
      <c r="X26" s="1132"/>
      <c r="Y26" s="1132"/>
      <c r="Z26" s="1132"/>
      <c r="AA26" s="1132"/>
      <c r="AB26" s="3224"/>
      <c r="AC26" s="3626">
        <f t="shared" si="0"/>
        <v>0</v>
      </c>
      <c r="AD26" s="378"/>
      <c r="AE26" s="378"/>
      <c r="AF26" s="378"/>
    </row>
    <row r="27" spans="1:32" s="378" customFormat="1" ht="13.5" hidden="1" customHeight="1" thickBot="1" x14ac:dyDescent="0.45">
      <c r="A27" s="4542"/>
      <c r="B27" s="4545"/>
      <c r="C27" s="4548"/>
      <c r="D27" s="4551"/>
      <c r="E27" s="3182" t="s">
        <v>161</v>
      </c>
      <c r="F27" s="1179"/>
      <c r="G27" s="1183"/>
      <c r="H27" s="1184"/>
      <c r="I27" s="1180"/>
      <c r="J27" s="1181"/>
      <c r="K27" s="3640">
        <f>SUM(K14:K26)</f>
        <v>0</v>
      </c>
      <c r="L27" s="3640">
        <f t="shared" ref="L27:AB27" si="2">SUM(L14:L26)</f>
        <v>0</v>
      </c>
      <c r="M27" s="3640">
        <f t="shared" si="2"/>
        <v>0</v>
      </c>
      <c r="N27" s="3640">
        <f t="shared" si="2"/>
        <v>0</v>
      </c>
      <c r="O27" s="3640">
        <f t="shared" si="2"/>
        <v>0</v>
      </c>
      <c r="P27" s="3640">
        <f t="shared" si="2"/>
        <v>0</v>
      </c>
      <c r="Q27" s="3640">
        <f t="shared" si="2"/>
        <v>0</v>
      </c>
      <c r="R27" s="3640">
        <f t="shared" si="2"/>
        <v>0</v>
      </c>
      <c r="S27" s="3640">
        <f t="shared" si="2"/>
        <v>0</v>
      </c>
      <c r="T27" s="3640">
        <f t="shared" si="2"/>
        <v>0</v>
      </c>
      <c r="U27" s="3640">
        <f t="shared" si="2"/>
        <v>0</v>
      </c>
      <c r="V27" s="3640">
        <f t="shared" si="2"/>
        <v>0</v>
      </c>
      <c r="W27" s="3640">
        <f t="shared" si="2"/>
        <v>0</v>
      </c>
      <c r="X27" s="3640">
        <f t="shared" si="2"/>
        <v>0</v>
      </c>
      <c r="Y27" s="3640">
        <f t="shared" si="2"/>
        <v>0</v>
      </c>
      <c r="Z27" s="3640">
        <f t="shared" si="2"/>
        <v>0</v>
      </c>
      <c r="AA27" s="3640">
        <f t="shared" si="2"/>
        <v>0</v>
      </c>
      <c r="AB27" s="3640">
        <f t="shared" si="2"/>
        <v>0</v>
      </c>
      <c r="AC27" s="2374">
        <f t="shared" si="0"/>
        <v>0</v>
      </c>
    </row>
    <row r="28" spans="1:32" s="379" customFormat="1" ht="18.75" hidden="1" customHeight="1" thickBot="1" x14ac:dyDescent="0.45">
      <c r="A28" s="4542"/>
      <c r="B28" s="4545"/>
      <c r="C28" s="4548"/>
      <c r="D28" s="4550"/>
      <c r="E28" s="3639"/>
      <c r="F28" s="2377"/>
      <c r="G28" s="2378"/>
      <c r="H28" s="2379"/>
      <c r="I28" s="1113"/>
      <c r="J28" s="1122"/>
      <c r="K28" s="2380"/>
      <c r="L28" s="2375"/>
      <c r="M28" s="2375"/>
      <c r="N28" s="2375"/>
      <c r="O28" s="2375"/>
      <c r="P28" s="2375"/>
      <c r="Q28" s="2375"/>
      <c r="R28" s="2375"/>
      <c r="S28" s="2375"/>
      <c r="T28" s="2375"/>
      <c r="U28" s="2375"/>
      <c r="V28" s="2375"/>
      <c r="W28" s="2375"/>
      <c r="X28" s="2375"/>
      <c r="Y28" s="2375"/>
      <c r="Z28" s="2375"/>
      <c r="AA28" s="2375"/>
      <c r="AB28" s="2375"/>
      <c r="AC28" s="2375">
        <f t="shared" si="0"/>
        <v>0</v>
      </c>
      <c r="AD28" s="378"/>
      <c r="AE28" s="378"/>
      <c r="AF28" s="378"/>
    </row>
    <row r="29" spans="1:32" s="379" customFormat="1" ht="16.5" hidden="1" customHeight="1" thickBot="1" x14ac:dyDescent="0.4">
      <c r="A29" s="4542"/>
      <c r="B29" s="4545"/>
      <c r="C29" s="4548"/>
      <c r="D29" s="4550"/>
      <c r="E29" s="1140"/>
      <c r="F29" s="2381"/>
      <c r="G29" s="2382"/>
      <c r="H29" s="2382"/>
      <c r="I29" s="2353"/>
      <c r="J29" s="2383"/>
      <c r="K29" s="2384"/>
      <c r="L29" s="2353"/>
      <c r="M29" s="2353"/>
      <c r="N29" s="2353"/>
      <c r="O29" s="2353"/>
      <c r="P29" s="2353"/>
      <c r="Q29" s="2353"/>
      <c r="R29" s="2353"/>
      <c r="S29" s="2353"/>
      <c r="T29" s="2353"/>
      <c r="U29" s="2353"/>
      <c r="V29" s="2353"/>
      <c r="W29" s="2353"/>
      <c r="X29" s="2353"/>
      <c r="Y29" s="2353"/>
      <c r="Z29" s="2353"/>
      <c r="AA29" s="2353"/>
      <c r="AB29" s="2353"/>
      <c r="AC29" s="2354">
        <f t="shared" si="0"/>
        <v>0</v>
      </c>
      <c r="AD29" s="378"/>
      <c r="AE29" s="378"/>
      <c r="AF29" s="378"/>
    </row>
    <row r="30" spans="1:32" s="379" customFormat="1" ht="15.75" hidden="1" customHeight="1" thickBot="1" x14ac:dyDescent="0.45">
      <c r="A30" s="4542"/>
      <c r="B30" s="4545"/>
      <c r="C30" s="4548"/>
      <c r="D30" s="4550"/>
      <c r="E30" s="1146"/>
      <c r="F30" s="2356"/>
      <c r="G30" s="2385"/>
      <c r="H30" s="2353"/>
      <c r="I30" s="569"/>
      <c r="J30" s="2359"/>
      <c r="K30" s="2360"/>
      <c r="L30" s="569"/>
      <c r="M30" s="569"/>
      <c r="N30" s="569"/>
      <c r="O30" s="569"/>
      <c r="P30" s="569"/>
      <c r="Q30" s="569"/>
      <c r="R30" s="569"/>
      <c r="S30" s="569"/>
      <c r="T30" s="569"/>
      <c r="U30" s="569"/>
      <c r="V30" s="569"/>
      <c r="W30" s="569"/>
      <c r="X30" s="2353"/>
      <c r="Y30" s="2354"/>
      <c r="Z30" s="2354"/>
      <c r="AA30" s="2354"/>
      <c r="AB30" s="2354"/>
      <c r="AC30" s="2354">
        <f t="shared" si="0"/>
        <v>0</v>
      </c>
      <c r="AD30" s="378"/>
      <c r="AE30" s="378"/>
      <c r="AF30" s="378"/>
    </row>
    <row r="31" spans="1:32" s="379" customFormat="1" ht="17.25" hidden="1" customHeight="1" thickBot="1" x14ac:dyDescent="0.4">
      <c r="A31" s="4542"/>
      <c r="B31" s="4545"/>
      <c r="C31" s="4548"/>
      <c r="D31" s="4550"/>
      <c r="E31" s="1153"/>
      <c r="F31" s="2386"/>
      <c r="G31" s="1115"/>
      <c r="H31" s="1115"/>
      <c r="I31" s="1115"/>
      <c r="J31" s="2387"/>
      <c r="K31" s="2388"/>
      <c r="L31" s="407"/>
      <c r="M31" s="407"/>
      <c r="N31" s="407"/>
      <c r="O31" s="407"/>
      <c r="P31" s="407"/>
      <c r="Q31" s="407"/>
      <c r="R31" s="407"/>
      <c r="S31" s="407"/>
      <c r="T31" s="407"/>
      <c r="U31" s="407"/>
      <c r="V31" s="407"/>
      <c r="W31" s="407"/>
      <c r="X31" s="407"/>
      <c r="Y31" s="407"/>
      <c r="Z31" s="407"/>
      <c r="AA31" s="407"/>
      <c r="AB31" s="407"/>
      <c r="AC31" s="2354">
        <f t="shared" si="0"/>
        <v>0</v>
      </c>
      <c r="AD31" s="378"/>
      <c r="AE31" s="378"/>
      <c r="AF31" s="378"/>
    </row>
    <row r="32" spans="1:32" s="378" customFormat="1" ht="12.75" hidden="1" customHeight="1" thickBot="1" x14ac:dyDescent="0.45">
      <c r="A32" s="4543"/>
      <c r="B32" s="4546"/>
      <c r="C32" s="4549"/>
      <c r="D32" s="4550"/>
      <c r="E32" s="1159" t="s">
        <v>152</v>
      </c>
      <c r="F32" s="2389"/>
      <c r="G32" s="2390"/>
      <c r="H32" s="2391"/>
      <c r="I32" s="1129"/>
      <c r="J32" s="1130"/>
      <c r="K32" s="2392">
        <f>K13+K27+K28</f>
        <v>0</v>
      </c>
      <c r="L32" s="2392">
        <f t="shared" ref="L32:AB32" si="3">L13+L27+L28</f>
        <v>0</v>
      </c>
      <c r="M32" s="2392">
        <f t="shared" si="3"/>
        <v>0</v>
      </c>
      <c r="N32" s="2392">
        <f t="shared" si="3"/>
        <v>0</v>
      </c>
      <c r="O32" s="2392">
        <f t="shared" si="3"/>
        <v>0</v>
      </c>
      <c r="P32" s="2392">
        <f t="shared" si="3"/>
        <v>0</v>
      </c>
      <c r="Q32" s="2392">
        <f t="shared" si="3"/>
        <v>0</v>
      </c>
      <c r="R32" s="2392">
        <f t="shared" si="3"/>
        <v>0</v>
      </c>
      <c r="S32" s="2392">
        <f t="shared" si="3"/>
        <v>0</v>
      </c>
      <c r="T32" s="2392">
        <f t="shared" si="3"/>
        <v>0</v>
      </c>
      <c r="U32" s="2392">
        <f t="shared" si="3"/>
        <v>0</v>
      </c>
      <c r="V32" s="2392">
        <f t="shared" si="3"/>
        <v>0</v>
      </c>
      <c r="W32" s="2392">
        <f t="shared" si="3"/>
        <v>0</v>
      </c>
      <c r="X32" s="2392">
        <f t="shared" si="3"/>
        <v>0</v>
      </c>
      <c r="Y32" s="2392">
        <f t="shared" si="3"/>
        <v>0</v>
      </c>
      <c r="Z32" s="2392">
        <f t="shared" si="3"/>
        <v>0</v>
      </c>
      <c r="AA32" s="2392">
        <f t="shared" si="3"/>
        <v>0</v>
      </c>
      <c r="AB32" s="2392">
        <f t="shared" si="3"/>
        <v>0</v>
      </c>
      <c r="AC32" s="2354">
        <f t="shared" si="0"/>
        <v>0</v>
      </c>
    </row>
    <row r="33" spans="1:29" s="340" customFormat="1" ht="16.149999999999999" customHeight="1" thickBot="1" x14ac:dyDescent="0.4">
      <c r="A33" s="4552" t="s">
        <v>178</v>
      </c>
      <c r="B33" s="4553"/>
      <c r="C33" s="4553"/>
      <c r="D33" s="4553"/>
      <c r="E33" s="4553"/>
      <c r="F33" s="4553"/>
      <c r="G33" s="4553"/>
      <c r="H33" s="4553"/>
      <c r="I33" s="4553"/>
      <c r="J33" s="4553"/>
      <c r="K33" s="4553"/>
      <c r="L33" s="4553"/>
      <c r="M33" s="4553"/>
      <c r="N33" s="4553"/>
      <c r="O33" s="4553"/>
      <c r="P33" s="4553"/>
      <c r="Q33" s="4553"/>
      <c r="R33" s="4553"/>
      <c r="S33" s="4553"/>
      <c r="T33" s="4553"/>
      <c r="U33" s="4553"/>
      <c r="V33" s="4553"/>
      <c r="W33" s="4553"/>
      <c r="X33" s="4553"/>
      <c r="Y33" s="4553"/>
      <c r="Z33" s="4553"/>
      <c r="AA33" s="4553"/>
      <c r="AB33" s="4553"/>
      <c r="AC33" s="4554"/>
    </row>
    <row r="34" spans="1:29" s="340" customFormat="1" ht="18" customHeight="1" thickBot="1" x14ac:dyDescent="0.5">
      <c r="A34" s="4555">
        <v>21</v>
      </c>
      <c r="B34" s="4558" t="s">
        <v>387</v>
      </c>
      <c r="C34" s="4561" t="s">
        <v>299</v>
      </c>
      <c r="D34" s="4564">
        <v>0.5</v>
      </c>
      <c r="E34" s="1950" t="s">
        <v>221</v>
      </c>
      <c r="F34" s="398" t="s">
        <v>5</v>
      </c>
      <c r="G34" s="403" t="s">
        <v>110</v>
      </c>
      <c r="H34" s="2394" t="s">
        <v>437</v>
      </c>
      <c r="I34" s="398" t="s">
        <v>36</v>
      </c>
      <c r="J34" s="1951">
        <v>60</v>
      </c>
      <c r="K34" s="1503"/>
      <c r="L34" s="639">
        <v>32</v>
      </c>
      <c r="M34" s="3096"/>
      <c r="N34" s="639"/>
      <c r="O34" s="639"/>
      <c r="P34" s="3096"/>
      <c r="Q34" s="3096"/>
      <c r="R34" s="3096"/>
      <c r="S34" s="3096"/>
      <c r="T34" s="3096"/>
      <c r="U34" s="639">
        <v>3</v>
      </c>
      <c r="V34" s="3698"/>
      <c r="W34" s="3698"/>
      <c r="X34" s="3699"/>
      <c r="Y34" s="3700"/>
      <c r="Z34" s="3700"/>
      <c r="AA34" s="3700"/>
      <c r="AB34" s="3701"/>
      <c r="AC34" s="1542">
        <f>SUM(K34:AB34)</f>
        <v>35</v>
      </c>
    </row>
    <row r="35" spans="1:29" s="340" customFormat="1" ht="15.6" customHeight="1" x14ac:dyDescent="0.4">
      <c r="A35" s="4556"/>
      <c r="B35" s="4559"/>
      <c r="C35" s="4562"/>
      <c r="D35" s="4565"/>
      <c r="E35" s="3513" t="s">
        <v>72</v>
      </c>
      <c r="F35" s="244" t="s">
        <v>5</v>
      </c>
      <c r="G35" s="244" t="s">
        <v>110</v>
      </c>
      <c r="H35" s="881" t="s">
        <v>175</v>
      </c>
      <c r="I35" s="244" t="s">
        <v>73</v>
      </c>
      <c r="J35" s="3515">
        <v>55</v>
      </c>
      <c r="K35" s="2731"/>
      <c r="L35" s="173">
        <v>96</v>
      </c>
      <c r="M35" s="172"/>
      <c r="N35" s="173"/>
      <c r="O35" s="173"/>
      <c r="P35" s="172"/>
      <c r="Q35" s="172"/>
      <c r="R35" s="172"/>
      <c r="S35" s="172"/>
      <c r="T35" s="172"/>
      <c r="U35" s="173">
        <v>7</v>
      </c>
      <c r="V35" s="2904"/>
      <c r="W35" s="3696"/>
      <c r="X35" s="3697"/>
      <c r="Y35" s="3697"/>
      <c r="Z35" s="3697"/>
      <c r="AA35" s="3697"/>
      <c r="AB35" s="3702"/>
      <c r="AC35" s="1542">
        <f>SUM(K35:AB35)</f>
        <v>103</v>
      </c>
    </row>
    <row r="36" spans="1:29" s="340" customFormat="1" ht="15.75" hidden="1" customHeight="1" thickBot="1" x14ac:dyDescent="0.5">
      <c r="A36" s="4556"/>
      <c r="B36" s="4559"/>
      <c r="C36" s="4562"/>
      <c r="D36" s="4565"/>
      <c r="E36" s="1950"/>
      <c r="F36" s="398"/>
      <c r="G36" s="403"/>
      <c r="H36" s="398"/>
      <c r="I36" s="398"/>
      <c r="J36" s="1951"/>
      <c r="K36" s="640"/>
      <c r="L36" s="398"/>
      <c r="M36" s="1092"/>
      <c r="N36" s="1092"/>
      <c r="O36" s="1092"/>
      <c r="P36" s="761"/>
      <c r="Q36" s="1092"/>
      <c r="R36" s="1092"/>
      <c r="S36" s="1092"/>
      <c r="T36" s="1092"/>
      <c r="U36" s="761"/>
      <c r="V36" s="457"/>
      <c r="W36" s="457"/>
      <c r="X36" s="953"/>
      <c r="Y36" s="476"/>
      <c r="Z36" s="476"/>
      <c r="AA36" s="476"/>
      <c r="AB36" s="1253"/>
      <c r="AC36" s="1542">
        <f>SUM(K36:AB36)</f>
        <v>0</v>
      </c>
    </row>
    <row r="37" spans="1:29" s="340" customFormat="1" ht="18" hidden="1" customHeight="1" x14ac:dyDescent="0.35">
      <c r="A37" s="4556"/>
      <c r="B37" s="4559"/>
      <c r="C37" s="4562"/>
      <c r="D37" s="4565"/>
      <c r="E37" s="3645"/>
      <c r="F37" s="758"/>
      <c r="G37" s="758"/>
      <c r="H37" s="758"/>
      <c r="I37" s="758"/>
      <c r="J37" s="1897"/>
      <c r="K37" s="3667"/>
      <c r="L37" s="1091"/>
      <c r="M37" s="679"/>
      <c r="N37" s="679"/>
      <c r="O37" s="679"/>
      <c r="P37" s="1091"/>
      <c r="Q37" s="679"/>
      <c r="R37" s="679"/>
      <c r="S37" s="679"/>
      <c r="T37" s="679"/>
      <c r="U37" s="1091"/>
      <c r="V37" s="457"/>
      <c r="W37" s="457"/>
      <c r="X37" s="953"/>
      <c r="Y37" s="476"/>
      <c r="Z37" s="476"/>
      <c r="AA37" s="476"/>
      <c r="AB37" s="1253"/>
      <c r="AC37" s="1389">
        <f t="shared" ref="AC37:AC38" si="4">SUM(K37:AB37)</f>
        <v>0</v>
      </c>
    </row>
    <row r="38" spans="1:29" s="340" customFormat="1" ht="22.15" customHeight="1" thickBot="1" x14ac:dyDescent="0.4">
      <c r="A38" s="4556"/>
      <c r="B38" s="4559"/>
      <c r="C38" s="4562"/>
      <c r="D38" s="4565"/>
      <c r="E38" s="1285" t="s">
        <v>81</v>
      </c>
      <c r="F38" s="76" t="s">
        <v>5</v>
      </c>
      <c r="G38" s="76" t="s">
        <v>110</v>
      </c>
      <c r="H38" s="76" t="s">
        <v>70</v>
      </c>
      <c r="I38" s="76" t="s">
        <v>37</v>
      </c>
      <c r="J38" s="157">
        <v>3</v>
      </c>
      <c r="K38" s="1684"/>
      <c r="L38" s="911"/>
      <c r="M38" s="146"/>
      <c r="N38" s="146"/>
      <c r="O38" s="146"/>
      <c r="P38" s="145"/>
      <c r="Q38" s="146"/>
      <c r="R38" s="146"/>
      <c r="S38" s="146"/>
      <c r="T38" s="457"/>
      <c r="U38" s="457"/>
      <c r="V38" s="457"/>
      <c r="W38" s="1096">
        <v>9</v>
      </c>
      <c r="X38" s="953"/>
      <c r="Y38" s="476"/>
      <c r="Z38" s="476"/>
      <c r="AA38" s="476"/>
      <c r="AB38" s="1253"/>
      <c r="AC38" s="2952">
        <f t="shared" si="4"/>
        <v>9</v>
      </c>
    </row>
    <row r="39" spans="1:29" s="339" customFormat="1" ht="16.149999999999999" customHeight="1" thickBot="1" x14ac:dyDescent="0.45">
      <c r="A39" s="4556"/>
      <c r="B39" s="4559"/>
      <c r="C39" s="4562"/>
      <c r="D39" s="4566"/>
      <c r="E39" s="3668" t="s">
        <v>38</v>
      </c>
      <c r="F39" s="3669"/>
      <c r="G39" s="3670"/>
      <c r="H39" s="3671"/>
      <c r="I39" s="3671"/>
      <c r="J39" s="3672"/>
      <c r="K39" s="3674">
        <f t="shared" ref="K39:AB39" si="5">SUM(K34:K38)</f>
        <v>0</v>
      </c>
      <c r="L39" s="3674">
        <f t="shared" si="5"/>
        <v>128</v>
      </c>
      <c r="M39" s="3674">
        <f t="shared" si="5"/>
        <v>0</v>
      </c>
      <c r="N39" s="3674">
        <f t="shared" si="5"/>
        <v>0</v>
      </c>
      <c r="O39" s="3674">
        <f t="shared" si="5"/>
        <v>0</v>
      </c>
      <c r="P39" s="3674">
        <f t="shared" si="5"/>
        <v>0</v>
      </c>
      <c r="Q39" s="3674">
        <f t="shared" si="5"/>
        <v>0</v>
      </c>
      <c r="R39" s="3674">
        <f t="shared" si="5"/>
        <v>0</v>
      </c>
      <c r="S39" s="3674">
        <f t="shared" si="5"/>
        <v>0</v>
      </c>
      <c r="T39" s="3674">
        <f t="shared" si="5"/>
        <v>0</v>
      </c>
      <c r="U39" s="3674">
        <f t="shared" si="5"/>
        <v>10</v>
      </c>
      <c r="V39" s="3674">
        <f t="shared" si="5"/>
        <v>0</v>
      </c>
      <c r="W39" s="3674">
        <f t="shared" si="5"/>
        <v>9</v>
      </c>
      <c r="X39" s="3674">
        <f t="shared" si="5"/>
        <v>0</v>
      </c>
      <c r="Y39" s="3674">
        <f t="shared" si="5"/>
        <v>0</v>
      </c>
      <c r="Z39" s="3674">
        <f t="shared" si="5"/>
        <v>0</v>
      </c>
      <c r="AA39" s="3674">
        <f t="shared" si="5"/>
        <v>0</v>
      </c>
      <c r="AB39" s="3674">
        <f t="shared" si="5"/>
        <v>0</v>
      </c>
      <c r="AC39" s="3527">
        <f t="shared" ref="AC39:AC53" si="6">SUM(K39:AB39)</f>
        <v>147</v>
      </c>
    </row>
    <row r="40" spans="1:29" s="339" customFormat="1" ht="13.5" hidden="1" customHeight="1" thickBot="1" x14ac:dyDescent="0.45">
      <c r="A40" s="4556"/>
      <c r="B40" s="4559"/>
      <c r="C40" s="4562"/>
      <c r="D40" s="4566"/>
      <c r="E40" s="3632"/>
      <c r="F40" s="404"/>
      <c r="G40" s="405"/>
      <c r="H40" s="457"/>
      <c r="I40" s="996"/>
      <c r="J40" s="1703"/>
      <c r="K40" s="1113"/>
      <c r="L40" s="3664"/>
      <c r="M40" s="1124"/>
      <c r="N40" s="1124"/>
      <c r="O40" s="1124"/>
      <c r="P40" s="1124"/>
      <c r="Q40" s="1124"/>
      <c r="R40" s="1124"/>
      <c r="S40" s="1124"/>
      <c r="T40" s="1124"/>
      <c r="U40" s="2943"/>
      <c r="V40" s="826"/>
      <c r="W40" s="826"/>
      <c r="X40" s="826"/>
      <c r="Y40" s="826"/>
      <c r="Z40" s="826"/>
      <c r="AA40" s="826"/>
      <c r="AB40" s="826"/>
      <c r="AC40" s="1173">
        <f t="shared" si="6"/>
        <v>0</v>
      </c>
    </row>
    <row r="41" spans="1:29" s="339" customFormat="1" ht="13.5" hidden="1" customHeight="1" thickBot="1" x14ac:dyDescent="0.45">
      <c r="A41" s="4556"/>
      <c r="B41" s="4559"/>
      <c r="C41" s="4562"/>
      <c r="D41" s="4566"/>
      <c r="E41" s="3622"/>
      <c r="F41" s="1660"/>
      <c r="G41" s="405"/>
      <c r="H41" s="457"/>
      <c r="I41" s="996"/>
      <c r="J41" s="1703"/>
      <c r="K41" s="569"/>
      <c r="L41" s="569"/>
      <c r="M41" s="407"/>
      <c r="N41" s="407"/>
      <c r="O41" s="407"/>
      <c r="P41" s="407"/>
      <c r="Q41" s="407"/>
      <c r="R41" s="407"/>
      <c r="S41" s="407"/>
      <c r="T41" s="407"/>
      <c r="U41" s="167"/>
      <c r="V41" s="457"/>
      <c r="W41" s="457"/>
      <c r="X41" s="457"/>
      <c r="Y41" s="457"/>
      <c r="Z41" s="457"/>
      <c r="AA41" s="457"/>
      <c r="AB41" s="457"/>
      <c r="AC41" s="796">
        <f t="shared" si="6"/>
        <v>0</v>
      </c>
    </row>
    <row r="42" spans="1:29" s="339" customFormat="1" ht="13.5" hidden="1" customHeight="1" thickBot="1" x14ac:dyDescent="0.4">
      <c r="A42" s="4556"/>
      <c r="B42" s="4559"/>
      <c r="C42" s="4562"/>
      <c r="D42" s="4566"/>
      <c r="E42" s="2275"/>
      <c r="F42" s="1031"/>
      <c r="G42" s="758"/>
      <c r="H42" s="758"/>
      <c r="I42" s="758"/>
      <c r="J42" s="786"/>
      <c r="K42" s="2276"/>
      <c r="L42" s="787"/>
      <c r="M42" s="679"/>
      <c r="N42" s="679"/>
      <c r="O42" s="679"/>
      <c r="P42" s="679"/>
      <c r="Q42" s="679"/>
      <c r="R42" s="679"/>
      <c r="S42" s="679"/>
      <c r="T42" s="679"/>
      <c r="U42" s="1091"/>
      <c r="V42" s="457"/>
      <c r="W42" s="457"/>
      <c r="X42" s="457"/>
      <c r="Y42" s="457"/>
      <c r="Z42" s="457"/>
      <c r="AA42" s="457"/>
      <c r="AB42" s="457"/>
      <c r="AC42" s="796">
        <f t="shared" si="6"/>
        <v>0</v>
      </c>
    </row>
    <row r="43" spans="1:29" s="339" customFormat="1" ht="13.5" hidden="1" customHeight="1" thickBot="1" x14ac:dyDescent="0.4">
      <c r="A43" s="4556"/>
      <c r="B43" s="4559"/>
      <c r="C43" s="4562"/>
      <c r="D43" s="4566"/>
      <c r="M43" s="77"/>
      <c r="N43" s="77"/>
      <c r="O43" s="77"/>
      <c r="P43" s="77"/>
      <c r="Q43" s="77"/>
      <c r="R43" s="77"/>
      <c r="S43" s="77"/>
      <c r="T43" s="407"/>
      <c r="U43" s="167"/>
      <c r="V43" s="939"/>
      <c r="W43" s="939"/>
      <c r="X43" s="457"/>
      <c r="Y43" s="457"/>
      <c r="Z43" s="457"/>
      <c r="AA43" s="457"/>
      <c r="AB43" s="457"/>
      <c r="AC43" s="796">
        <f t="shared" si="6"/>
        <v>0</v>
      </c>
    </row>
    <row r="44" spans="1:29" s="340" customFormat="1" ht="15.75" hidden="1" customHeight="1" thickBot="1" x14ac:dyDescent="0.4">
      <c r="A44" s="4556"/>
      <c r="B44" s="4559"/>
      <c r="C44" s="4562"/>
      <c r="D44" s="4566"/>
      <c r="E44" s="1896"/>
      <c r="F44" s="758"/>
      <c r="G44" s="758"/>
      <c r="H44" s="758"/>
      <c r="I44" s="758"/>
      <c r="J44" s="759"/>
      <c r="K44" s="760"/>
      <c r="L44" s="761"/>
      <c r="M44" s="1092"/>
      <c r="N44" s="1092"/>
      <c r="O44" s="1092"/>
      <c r="P44" s="761"/>
      <c r="Q44" s="1092"/>
      <c r="R44" s="1092"/>
      <c r="S44" s="1092"/>
      <c r="T44" s="1092"/>
      <c r="U44" s="761"/>
      <c r="V44" s="1092"/>
      <c r="W44" s="763"/>
      <c r="X44" s="457"/>
      <c r="Y44" s="314"/>
      <c r="Z44" s="314"/>
      <c r="AA44" s="314"/>
      <c r="AB44" s="314"/>
      <c r="AC44" s="796">
        <f t="shared" si="6"/>
        <v>0</v>
      </c>
    </row>
    <row r="45" spans="1:29" s="340" customFormat="1" ht="15" hidden="1" customHeight="1" thickBot="1" x14ac:dyDescent="0.4">
      <c r="A45" s="4556"/>
      <c r="B45" s="4559"/>
      <c r="C45" s="4562"/>
      <c r="D45" s="4566"/>
      <c r="E45" s="1896"/>
      <c r="F45" s="758"/>
      <c r="G45" s="758"/>
      <c r="H45" s="758"/>
      <c r="I45" s="758"/>
      <c r="J45" s="1897"/>
      <c r="K45" s="1894"/>
      <c r="L45" s="1894"/>
      <c r="M45" s="1894"/>
      <c r="N45" s="1894"/>
      <c r="O45" s="1894"/>
      <c r="P45" s="1894"/>
      <c r="Q45" s="1894"/>
      <c r="R45" s="1895"/>
      <c r="S45" s="1894"/>
      <c r="T45" s="1895"/>
      <c r="U45" s="1895"/>
      <c r="V45" s="1895"/>
      <c r="W45" s="1894"/>
      <c r="X45" s="314"/>
      <c r="Y45" s="314"/>
      <c r="Z45" s="314"/>
      <c r="AA45" s="314"/>
      <c r="AB45" s="314"/>
      <c r="AC45" s="796">
        <f t="shared" si="6"/>
        <v>0</v>
      </c>
    </row>
    <row r="46" spans="1:29" s="339" customFormat="1" ht="15" customHeight="1" thickBot="1" x14ac:dyDescent="0.45">
      <c r="A46" s="4556"/>
      <c r="B46" s="4559"/>
      <c r="C46" s="4562"/>
      <c r="D46" s="4566"/>
      <c r="E46" s="1167" t="s">
        <v>150</v>
      </c>
      <c r="F46" s="845"/>
      <c r="G46" s="1175"/>
      <c r="H46" s="847"/>
      <c r="I46" s="847"/>
      <c r="J46" s="848"/>
      <c r="K46" s="3646">
        <f>SUM(K40:K45)</f>
        <v>0</v>
      </c>
      <c r="L46" s="3646">
        <f t="shared" ref="L46:AB46" si="7">SUM(L40:L45)</f>
        <v>0</v>
      </c>
      <c r="M46" s="3646">
        <f t="shared" si="7"/>
        <v>0</v>
      </c>
      <c r="N46" s="3646">
        <f t="shared" si="7"/>
        <v>0</v>
      </c>
      <c r="O46" s="3646">
        <f t="shared" si="7"/>
        <v>0</v>
      </c>
      <c r="P46" s="3646">
        <f t="shared" si="7"/>
        <v>0</v>
      </c>
      <c r="Q46" s="3646">
        <f t="shared" si="7"/>
        <v>0</v>
      </c>
      <c r="R46" s="3646">
        <f t="shared" si="7"/>
        <v>0</v>
      </c>
      <c r="S46" s="3646">
        <f t="shared" si="7"/>
        <v>0</v>
      </c>
      <c r="T46" s="3646">
        <f t="shared" si="7"/>
        <v>0</v>
      </c>
      <c r="U46" s="3646">
        <f t="shared" si="7"/>
        <v>0</v>
      </c>
      <c r="V46" s="3646">
        <f t="shared" si="7"/>
        <v>0</v>
      </c>
      <c r="W46" s="3646">
        <f t="shared" si="7"/>
        <v>0</v>
      </c>
      <c r="X46" s="3646">
        <f t="shared" si="7"/>
        <v>0</v>
      </c>
      <c r="Y46" s="3646">
        <f t="shared" si="7"/>
        <v>0</v>
      </c>
      <c r="Z46" s="3646">
        <f t="shared" si="7"/>
        <v>0</v>
      </c>
      <c r="AA46" s="3646">
        <f t="shared" si="7"/>
        <v>0</v>
      </c>
      <c r="AB46" s="3646">
        <f t="shared" si="7"/>
        <v>0</v>
      </c>
      <c r="AC46" s="796">
        <f t="shared" si="6"/>
        <v>0</v>
      </c>
    </row>
    <row r="47" spans="1:29" s="339" customFormat="1" ht="15.6" hidden="1" customHeight="1" thickBot="1" x14ac:dyDescent="0.45">
      <c r="A47" s="4556"/>
      <c r="B47" s="4559"/>
      <c r="C47" s="4562"/>
      <c r="D47" s="4566"/>
      <c r="E47" s="3647"/>
      <c r="F47" s="838"/>
      <c r="G47" s="839"/>
      <c r="H47" s="840"/>
      <c r="I47" s="840"/>
      <c r="J47" s="841"/>
      <c r="K47" s="842"/>
      <c r="L47" s="842"/>
      <c r="M47" s="842"/>
      <c r="N47" s="842"/>
      <c r="O47" s="842"/>
      <c r="P47" s="842"/>
      <c r="Q47" s="842"/>
      <c r="R47" s="842"/>
      <c r="S47" s="842"/>
      <c r="T47" s="842"/>
      <c r="U47" s="842"/>
      <c r="V47" s="842"/>
      <c r="W47" s="842"/>
      <c r="X47" s="842"/>
      <c r="Y47" s="842"/>
      <c r="Z47" s="842"/>
      <c r="AA47" s="842"/>
      <c r="AB47" s="842"/>
      <c r="AC47" s="796">
        <f t="shared" si="6"/>
        <v>0</v>
      </c>
    </row>
    <row r="48" spans="1:29" s="339" customFormat="1" ht="18.600000000000001" hidden="1" customHeight="1" thickBot="1" x14ac:dyDescent="0.45">
      <c r="A48" s="4556"/>
      <c r="B48" s="4559"/>
      <c r="C48" s="4562"/>
      <c r="D48" s="4566"/>
      <c r="E48" s="3648"/>
      <c r="F48" s="838"/>
      <c r="G48" s="839"/>
      <c r="H48" s="840"/>
      <c r="I48" s="840"/>
      <c r="J48" s="841"/>
      <c r="K48" s="842"/>
      <c r="L48" s="842"/>
      <c r="M48" s="842"/>
      <c r="N48" s="842"/>
      <c r="O48" s="842"/>
      <c r="P48" s="842"/>
      <c r="Q48" s="842"/>
      <c r="R48" s="842"/>
      <c r="S48" s="842"/>
      <c r="T48" s="842"/>
      <c r="U48" s="842"/>
      <c r="V48" s="842"/>
      <c r="W48" s="842"/>
      <c r="X48" s="842"/>
      <c r="Y48" s="842"/>
      <c r="Z48" s="842"/>
      <c r="AA48" s="842"/>
      <c r="AB48" s="842"/>
      <c r="AC48" s="796">
        <f t="shared" si="6"/>
        <v>0</v>
      </c>
    </row>
    <row r="49" spans="1:32" s="339" customFormat="1" ht="12.6" hidden="1" customHeight="1" thickBot="1" x14ac:dyDescent="0.45">
      <c r="A49" s="4556"/>
      <c r="B49" s="4559"/>
      <c r="C49" s="4562"/>
      <c r="D49" s="4566"/>
      <c r="E49" s="3648"/>
      <c r="F49" s="838"/>
      <c r="G49" s="839"/>
      <c r="H49" s="840"/>
      <c r="I49" s="840"/>
      <c r="J49" s="841"/>
      <c r="K49" s="842"/>
      <c r="L49" s="842"/>
      <c r="M49" s="842"/>
      <c r="N49" s="842"/>
      <c r="O49" s="842"/>
      <c r="P49" s="842"/>
      <c r="Q49" s="842"/>
      <c r="R49" s="842"/>
      <c r="S49" s="842"/>
      <c r="T49" s="842"/>
      <c r="U49" s="842"/>
      <c r="V49" s="842"/>
      <c r="W49" s="842"/>
      <c r="X49" s="842"/>
      <c r="Y49" s="842"/>
      <c r="Z49" s="842"/>
      <c r="AA49" s="842"/>
      <c r="AB49" s="842"/>
      <c r="AC49" s="796"/>
    </row>
    <row r="50" spans="1:32" s="340" customFormat="1" ht="13.15" hidden="1" customHeight="1" thickBot="1" x14ac:dyDescent="0.45">
      <c r="A50" s="4556"/>
      <c r="B50" s="4559"/>
      <c r="C50" s="4562"/>
      <c r="D50" s="4566"/>
      <c r="E50" s="3649"/>
      <c r="F50" s="838"/>
      <c r="G50" s="839"/>
      <c r="H50" s="840"/>
      <c r="I50" s="840"/>
      <c r="J50" s="841"/>
      <c r="K50" s="842"/>
      <c r="L50" s="843"/>
      <c r="M50" s="844"/>
      <c r="N50" s="843"/>
      <c r="O50" s="843"/>
      <c r="P50" s="843"/>
      <c r="Q50" s="843"/>
      <c r="R50" s="844"/>
      <c r="S50" s="844"/>
      <c r="T50" s="844"/>
      <c r="U50" s="843"/>
      <c r="V50" s="843"/>
      <c r="W50" s="844"/>
      <c r="X50" s="844"/>
      <c r="Y50" s="844"/>
      <c r="Z50" s="844"/>
      <c r="AA50" s="844"/>
      <c r="AB50" s="844"/>
      <c r="AC50" s="796">
        <f t="shared" si="6"/>
        <v>0</v>
      </c>
    </row>
    <row r="51" spans="1:32" s="339" customFormat="1" ht="13.5" hidden="1" customHeight="1" thickBot="1" x14ac:dyDescent="0.45">
      <c r="A51" s="4556"/>
      <c r="B51" s="4559"/>
      <c r="C51" s="4562"/>
      <c r="D51" s="4566"/>
      <c r="E51" s="3650" t="s">
        <v>426</v>
      </c>
      <c r="F51" s="845"/>
      <c r="G51" s="846"/>
      <c r="H51" s="847"/>
      <c r="I51" s="847"/>
      <c r="J51" s="848"/>
      <c r="K51" s="849">
        <f>SUM(K47:K50)</f>
        <v>0</v>
      </c>
      <c r="L51" s="849">
        <f t="shared" ref="L51:AB51" si="8">SUM(L47:L50)</f>
        <v>0</v>
      </c>
      <c r="M51" s="849">
        <f t="shared" si="8"/>
        <v>0</v>
      </c>
      <c r="N51" s="849">
        <f t="shared" si="8"/>
        <v>0</v>
      </c>
      <c r="O51" s="849">
        <f t="shared" si="8"/>
        <v>0</v>
      </c>
      <c r="P51" s="849">
        <f t="shared" si="8"/>
        <v>0</v>
      </c>
      <c r="Q51" s="849">
        <f t="shared" si="8"/>
        <v>0</v>
      </c>
      <c r="R51" s="849">
        <f t="shared" si="8"/>
        <v>0</v>
      </c>
      <c r="S51" s="849">
        <f t="shared" si="8"/>
        <v>0</v>
      </c>
      <c r="T51" s="849">
        <f t="shared" si="8"/>
        <v>0</v>
      </c>
      <c r="U51" s="849">
        <f t="shared" si="8"/>
        <v>0</v>
      </c>
      <c r="V51" s="849">
        <f t="shared" si="8"/>
        <v>0</v>
      </c>
      <c r="W51" s="849">
        <f t="shared" si="8"/>
        <v>0</v>
      </c>
      <c r="X51" s="849">
        <f t="shared" si="8"/>
        <v>0</v>
      </c>
      <c r="Y51" s="849">
        <f t="shared" si="8"/>
        <v>0</v>
      </c>
      <c r="Z51" s="849">
        <f t="shared" si="8"/>
        <v>0</v>
      </c>
      <c r="AA51" s="849">
        <f t="shared" si="8"/>
        <v>0</v>
      </c>
      <c r="AB51" s="849">
        <f t="shared" si="8"/>
        <v>0</v>
      </c>
      <c r="AC51" s="796">
        <f t="shared" si="6"/>
        <v>0</v>
      </c>
    </row>
    <row r="52" spans="1:32" s="339" customFormat="1" ht="14.25" customHeight="1" thickBot="1" x14ac:dyDescent="0.45">
      <c r="A52" s="4556"/>
      <c r="B52" s="4559"/>
      <c r="C52" s="4562"/>
      <c r="D52" s="4566"/>
      <c r="E52" s="1170" t="s">
        <v>39</v>
      </c>
      <c r="F52" s="469"/>
      <c r="G52" s="460"/>
      <c r="H52" s="459"/>
      <c r="I52" s="459"/>
      <c r="J52" s="824"/>
      <c r="K52" s="825">
        <f>K39+K46+K51</f>
        <v>0</v>
      </c>
      <c r="L52" s="825">
        <f t="shared" ref="L52:AB52" si="9">L39+L46+L51</f>
        <v>128</v>
      </c>
      <c r="M52" s="825">
        <f t="shared" si="9"/>
        <v>0</v>
      </c>
      <c r="N52" s="825">
        <f t="shared" si="9"/>
        <v>0</v>
      </c>
      <c r="O52" s="825">
        <f t="shared" si="9"/>
        <v>0</v>
      </c>
      <c r="P52" s="825">
        <f t="shared" si="9"/>
        <v>0</v>
      </c>
      <c r="Q52" s="825">
        <f t="shared" si="9"/>
        <v>0</v>
      </c>
      <c r="R52" s="825">
        <f t="shared" si="9"/>
        <v>0</v>
      </c>
      <c r="S52" s="825">
        <f t="shared" si="9"/>
        <v>0</v>
      </c>
      <c r="T52" s="825">
        <f t="shared" si="9"/>
        <v>0</v>
      </c>
      <c r="U52" s="825">
        <f t="shared" si="9"/>
        <v>10</v>
      </c>
      <c r="V52" s="825">
        <f t="shared" si="9"/>
        <v>0</v>
      </c>
      <c r="W52" s="825">
        <f t="shared" si="9"/>
        <v>9</v>
      </c>
      <c r="X52" s="825">
        <f t="shared" si="9"/>
        <v>0</v>
      </c>
      <c r="Y52" s="825">
        <f t="shared" si="9"/>
        <v>0</v>
      </c>
      <c r="Z52" s="825">
        <f t="shared" si="9"/>
        <v>0</v>
      </c>
      <c r="AA52" s="825">
        <f t="shared" si="9"/>
        <v>0</v>
      </c>
      <c r="AB52" s="825">
        <f t="shared" si="9"/>
        <v>0</v>
      </c>
      <c r="AC52" s="796">
        <f t="shared" si="6"/>
        <v>147</v>
      </c>
    </row>
    <row r="53" spans="1:32" s="339" customFormat="1" ht="15" customHeight="1" thickBot="1" x14ac:dyDescent="0.45">
      <c r="A53" s="4557"/>
      <c r="B53" s="4560"/>
      <c r="C53" s="4563"/>
      <c r="D53" s="4567"/>
      <c r="E53" s="1171" t="s">
        <v>40</v>
      </c>
      <c r="F53" s="1176"/>
      <c r="G53" s="994"/>
      <c r="H53" s="995"/>
      <c r="I53" s="433"/>
      <c r="J53" s="1177"/>
      <c r="K53" s="1178">
        <f t="shared" ref="K53:AB53" si="10">K32+K52</f>
        <v>0</v>
      </c>
      <c r="L53" s="1178">
        <f t="shared" si="10"/>
        <v>128</v>
      </c>
      <c r="M53" s="1178">
        <f t="shared" si="10"/>
        <v>0</v>
      </c>
      <c r="N53" s="1178">
        <f t="shared" si="10"/>
        <v>0</v>
      </c>
      <c r="O53" s="1178">
        <f t="shared" si="10"/>
        <v>0</v>
      </c>
      <c r="P53" s="1178">
        <f t="shared" si="10"/>
        <v>0</v>
      </c>
      <c r="Q53" s="1178">
        <f t="shared" si="10"/>
        <v>0</v>
      </c>
      <c r="R53" s="1178">
        <f t="shared" si="10"/>
        <v>0</v>
      </c>
      <c r="S53" s="1178">
        <f t="shared" si="10"/>
        <v>0</v>
      </c>
      <c r="T53" s="1178">
        <f t="shared" si="10"/>
        <v>0</v>
      </c>
      <c r="U53" s="1178">
        <f t="shared" si="10"/>
        <v>10</v>
      </c>
      <c r="V53" s="1178">
        <f t="shared" si="10"/>
        <v>0</v>
      </c>
      <c r="W53" s="1178">
        <f t="shared" si="10"/>
        <v>9</v>
      </c>
      <c r="X53" s="1178">
        <f t="shared" si="10"/>
        <v>0</v>
      </c>
      <c r="Y53" s="1178">
        <f t="shared" si="10"/>
        <v>0</v>
      </c>
      <c r="Z53" s="1178">
        <f t="shared" si="10"/>
        <v>0</v>
      </c>
      <c r="AA53" s="1178">
        <f t="shared" si="10"/>
        <v>0</v>
      </c>
      <c r="AB53" s="1178">
        <f t="shared" si="10"/>
        <v>0</v>
      </c>
      <c r="AC53" s="796">
        <f t="shared" si="6"/>
        <v>147</v>
      </c>
    </row>
    <row r="54" spans="1:32" s="384" customFormat="1" ht="15.75" customHeight="1" x14ac:dyDescent="0.4">
      <c r="A54" s="3993" t="s">
        <v>443</v>
      </c>
      <c r="B54" s="3993"/>
      <c r="C54" s="3993"/>
      <c r="D54" s="3993"/>
      <c r="E54" s="3993"/>
      <c r="F54" s="3993"/>
      <c r="G54" s="3993"/>
      <c r="H54" s="3993"/>
      <c r="I54" s="3993"/>
      <c r="J54" s="3993"/>
      <c r="K54" s="3993"/>
      <c r="L54" s="3993"/>
      <c r="M54" s="3993"/>
      <c r="N54" s="3993"/>
      <c r="O54" s="3993"/>
      <c r="P54" s="3993"/>
      <c r="Q54" s="3993"/>
      <c r="R54" s="3993"/>
      <c r="S54" s="3993"/>
      <c r="T54" s="3993"/>
      <c r="U54" s="3993"/>
      <c r="V54" s="3993"/>
      <c r="W54" s="3993"/>
      <c r="X54" s="3993"/>
      <c r="Y54" s="3993"/>
      <c r="Z54" s="3993"/>
      <c r="AA54" s="3993"/>
      <c r="AB54" s="3993"/>
      <c r="AC54" s="3993"/>
      <c r="AD54" s="383"/>
      <c r="AE54" s="383"/>
      <c r="AF54" s="383"/>
    </row>
    <row r="55" spans="1:32" s="384" customFormat="1" ht="13.15" x14ac:dyDescent="0.4">
      <c r="A55" s="382"/>
      <c r="AE55" s="383"/>
      <c r="AF55" s="383"/>
    </row>
    <row r="56" spans="1:32" s="346" customFormat="1" ht="15.75" customHeight="1" x14ac:dyDescent="0.4">
      <c r="A56" s="347"/>
      <c r="B56" s="27"/>
      <c r="C56" s="29"/>
      <c r="D56" s="29"/>
      <c r="E56" s="29"/>
      <c r="F56" s="29"/>
      <c r="G56" s="29"/>
      <c r="H56" s="29"/>
      <c r="I56" s="29"/>
      <c r="J56" s="27" t="s">
        <v>231</v>
      </c>
      <c r="K56" s="29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27"/>
      <c r="AE56" s="345"/>
      <c r="AF56" s="345"/>
    </row>
    <row r="57" spans="1:32" s="346" customFormat="1" ht="13.5" customHeight="1" x14ac:dyDescent="0.4">
      <c r="A57" s="347"/>
      <c r="B57" s="27"/>
      <c r="C57" s="29"/>
      <c r="D57" s="29"/>
      <c r="E57" s="294"/>
      <c r="F57" s="29"/>
      <c r="G57" s="29"/>
      <c r="H57" s="29"/>
      <c r="I57" s="29"/>
      <c r="J57" s="926"/>
      <c r="K57" s="29"/>
      <c r="M57" s="31"/>
      <c r="N57" s="31"/>
      <c r="O57" s="31"/>
      <c r="P57" s="31"/>
      <c r="Q57" s="79"/>
      <c r="R57" s="79"/>
      <c r="S57" s="79"/>
      <c r="T57" s="31"/>
      <c r="U57" s="31"/>
      <c r="V57" s="31"/>
      <c r="W57" s="27"/>
      <c r="AE57" s="345"/>
      <c r="AF57" s="345"/>
    </row>
    <row r="58" spans="1:32" s="346" customFormat="1" ht="12" customHeight="1" x14ac:dyDescent="0.4">
      <c r="A58" s="347"/>
      <c r="B58" s="82"/>
      <c r="C58" s="82"/>
      <c r="D58" s="82"/>
      <c r="E58" s="82"/>
      <c r="F58" s="82"/>
      <c r="G58" s="82"/>
      <c r="H58" s="82"/>
      <c r="I58" s="82"/>
      <c r="J58" s="160" t="s">
        <v>187</v>
      </c>
      <c r="K58" s="82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80"/>
      <c r="AE58" s="345"/>
      <c r="AF58" s="345"/>
    </row>
    <row r="59" spans="1:32" s="384" customFormat="1" ht="13.15" x14ac:dyDescent="0.4">
      <c r="A59" s="382"/>
      <c r="B59" s="382"/>
      <c r="C59" s="382"/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382"/>
      <c r="P59" s="382"/>
      <c r="Q59" s="382"/>
      <c r="R59" s="4540"/>
      <c r="S59" s="4540"/>
      <c r="T59" s="4540"/>
      <c r="U59" s="4540"/>
      <c r="V59" s="4540"/>
      <c r="W59" s="4540"/>
      <c r="X59" s="4540"/>
      <c r="Y59" s="4540"/>
      <c r="Z59" s="4540"/>
      <c r="AA59" s="4540"/>
      <c r="AB59" s="4540"/>
      <c r="AC59" s="382"/>
      <c r="AD59" s="383"/>
      <c r="AE59" s="383"/>
      <c r="AF59" s="383"/>
    </row>
    <row r="60" spans="1:32" s="346" customFormat="1" ht="9" customHeight="1" x14ac:dyDescent="0.4">
      <c r="A60" s="347"/>
      <c r="B60" s="347"/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47"/>
      <c r="P60" s="347"/>
      <c r="Q60" s="347"/>
      <c r="R60" s="350"/>
      <c r="S60" s="350"/>
      <c r="T60" s="350"/>
      <c r="U60" s="350"/>
      <c r="V60" s="4346"/>
      <c r="W60" s="4346"/>
      <c r="X60" s="4346"/>
      <c r="Y60" s="4346"/>
      <c r="Z60" s="350"/>
      <c r="AA60" s="350"/>
      <c r="AB60" s="350"/>
      <c r="AC60" s="347"/>
      <c r="AD60" s="345"/>
      <c r="AE60" s="345"/>
      <c r="AF60" s="345"/>
    </row>
    <row r="61" spans="1:32" s="346" customFormat="1" ht="13.9" hidden="1" x14ac:dyDescent="0.4">
      <c r="A61" s="347"/>
      <c r="B61" s="347"/>
      <c r="C61" s="347"/>
      <c r="D61" s="347"/>
      <c r="E61" s="347"/>
      <c r="F61" s="347"/>
      <c r="G61" s="347"/>
      <c r="H61" s="347"/>
      <c r="I61" s="347"/>
      <c r="J61" s="347"/>
      <c r="K61" s="347"/>
      <c r="L61" s="347"/>
      <c r="M61" s="347"/>
      <c r="N61" s="347"/>
      <c r="O61" s="347"/>
      <c r="P61" s="347"/>
      <c r="Q61" s="347"/>
      <c r="R61" s="350"/>
      <c r="S61" s="350"/>
      <c r="T61" s="350"/>
      <c r="U61" s="350"/>
      <c r="V61" s="350"/>
      <c r="W61" s="350"/>
      <c r="X61" s="350"/>
      <c r="Y61" s="350"/>
      <c r="Z61" s="350"/>
      <c r="AA61" s="350"/>
      <c r="AB61" s="350"/>
      <c r="AC61" s="347"/>
      <c r="AD61" s="345"/>
      <c r="AE61" s="345"/>
      <c r="AF61" s="345"/>
    </row>
    <row r="62" spans="1:32" s="346" customFormat="1" ht="13.9" x14ac:dyDescent="0.4">
      <c r="R62" s="351"/>
      <c r="S62" s="352"/>
      <c r="T62" s="352"/>
      <c r="U62" s="4347"/>
      <c r="V62" s="4347"/>
      <c r="W62" s="4347"/>
      <c r="X62" s="4347"/>
      <c r="Y62" s="4347"/>
      <c r="Z62" s="4347"/>
      <c r="AA62" s="348"/>
      <c r="AB62" s="351"/>
      <c r="AD62" s="345"/>
      <c r="AE62" s="345"/>
      <c r="AF62" s="345"/>
    </row>
    <row r="63" spans="1:32" s="346" customFormat="1" ht="13.9" x14ac:dyDescent="0.4">
      <c r="A63" s="345"/>
      <c r="B63" s="345"/>
      <c r="C63" s="345"/>
    </row>
    <row r="64" spans="1:32" s="346" customFormat="1" ht="13.9" x14ac:dyDescent="0.4">
      <c r="A64" s="345"/>
      <c r="B64" s="345"/>
      <c r="C64" s="345"/>
    </row>
  </sheetData>
  <mergeCells count="28">
    <mergeCell ref="U62:Z62"/>
    <mergeCell ref="A33:AC33"/>
    <mergeCell ref="A34:A53"/>
    <mergeCell ref="B34:B53"/>
    <mergeCell ref="C34:C53"/>
    <mergeCell ref="D34:D53"/>
    <mergeCell ref="A54:AC54"/>
    <mergeCell ref="A5:AC5"/>
    <mergeCell ref="R59:AB59"/>
    <mergeCell ref="V60:Y60"/>
    <mergeCell ref="A6:A32"/>
    <mergeCell ref="B6:B32"/>
    <mergeCell ref="C6:C32"/>
    <mergeCell ref="D6:D32"/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</mergeCells>
  <pageMargins left="0.19685039370078741" right="0.19685039370078741" top="0.59055118110236227" bottom="0.39370078740157483" header="0.31496062992125984" footer="0.31496062992125984"/>
  <pageSetup paperSize="9" scale="85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F47"/>
  <sheetViews>
    <sheetView view="pageLayout" topLeftCell="E15" zoomScale="75" zoomScaleNormal="82" zoomScaleSheetLayoutView="80" zoomScalePageLayoutView="75" workbookViewId="0">
      <selection activeCell="F50" sqref="F50"/>
    </sheetView>
  </sheetViews>
  <sheetFormatPr defaultColWidth="9.1328125" defaultRowHeight="13.5" x14ac:dyDescent="0.35"/>
  <cols>
    <col min="1" max="1" width="3.86328125" style="334" customWidth="1"/>
    <col min="2" max="2" width="14.73046875" style="334" customWidth="1"/>
    <col min="3" max="3" width="10" style="334" customWidth="1"/>
    <col min="4" max="4" width="3.59765625" style="334" customWidth="1"/>
    <col min="5" max="5" width="51.73046875" style="334" customWidth="1"/>
    <col min="6" max="6" width="6.59765625" style="334" customWidth="1"/>
    <col min="7" max="7" width="8.265625" style="334" customWidth="1"/>
    <col min="8" max="8" width="11.73046875" style="334" customWidth="1"/>
    <col min="9" max="9" width="4.265625" style="334" customWidth="1"/>
    <col min="10" max="10" width="5" style="334" customWidth="1"/>
    <col min="11" max="11" width="4.73046875" style="334" customWidth="1"/>
    <col min="12" max="12" width="7" style="334" customWidth="1"/>
    <col min="13" max="13" width="3.59765625" style="334" customWidth="1"/>
    <col min="14" max="14" width="4.59765625" style="334" customWidth="1"/>
    <col min="15" max="15" width="5.1328125" style="334" customWidth="1"/>
    <col min="16" max="16" width="4.1328125" style="334" customWidth="1"/>
    <col min="17" max="17" width="6.59765625" style="334" customWidth="1"/>
    <col min="18" max="18" width="4.73046875" style="334" customWidth="1"/>
    <col min="19" max="19" width="3.59765625" style="334" customWidth="1"/>
    <col min="20" max="20" width="3.86328125" style="334" customWidth="1"/>
    <col min="21" max="21" width="5" style="334" customWidth="1"/>
    <col min="22" max="23" width="3.59765625" style="334" customWidth="1"/>
    <col min="24" max="26" width="5.73046875" style="334" customWidth="1"/>
    <col min="27" max="27" width="4" style="334" customWidth="1"/>
    <col min="28" max="28" width="3.73046875" style="334" customWidth="1"/>
    <col min="29" max="29" width="4.59765625" style="3337" customWidth="1"/>
    <col min="30" max="30" width="6.1328125" style="334" customWidth="1"/>
    <col min="31" max="31" width="4.3984375" style="334" customWidth="1"/>
    <col min="32" max="33" width="5.1328125" style="334" customWidth="1"/>
    <col min="34" max="34" width="8.1328125" style="334" customWidth="1"/>
    <col min="35" max="35" width="6.86328125" style="334" customWidth="1"/>
    <col min="36" max="36" width="6.265625" style="334" customWidth="1"/>
    <col min="37" max="16384" width="9.1328125" style="334"/>
  </cols>
  <sheetData>
    <row r="1" spans="1:32" s="332" customFormat="1" ht="17.25" customHeight="1" x14ac:dyDescent="0.35">
      <c r="A1" s="4363" t="s">
        <v>89</v>
      </c>
      <c r="B1" s="4363"/>
      <c r="C1" s="4363"/>
      <c r="D1" s="4363"/>
      <c r="E1" s="4363"/>
      <c r="F1" s="4363"/>
      <c r="G1" s="4363"/>
      <c r="H1" s="4363"/>
      <c r="I1" s="4363"/>
      <c r="J1" s="4363"/>
      <c r="K1" s="4363"/>
      <c r="L1" s="4363"/>
      <c r="M1" s="4363"/>
      <c r="N1" s="4363"/>
      <c r="O1" s="4363"/>
      <c r="P1" s="4363"/>
      <c r="Q1" s="4363"/>
      <c r="R1" s="4363"/>
      <c r="S1" s="4363"/>
      <c r="T1" s="4363"/>
      <c r="U1" s="4363"/>
      <c r="V1" s="4363"/>
      <c r="W1" s="4363"/>
      <c r="X1" s="4363"/>
      <c r="Y1" s="4363"/>
      <c r="Z1" s="4363"/>
      <c r="AA1" s="4363"/>
      <c r="AB1" s="4363"/>
      <c r="AC1" s="4363"/>
    </row>
    <row r="2" spans="1:32" s="332" customFormat="1" ht="17.25" customHeight="1" thickBot="1" x14ac:dyDescent="0.4">
      <c r="A2" s="4375" t="s">
        <v>380</v>
      </c>
      <c r="B2" s="4375"/>
      <c r="C2" s="4375"/>
      <c r="D2" s="4375"/>
      <c r="E2" s="4375"/>
      <c r="F2" s="4375"/>
      <c r="G2" s="4375"/>
      <c r="H2" s="4375"/>
      <c r="I2" s="4375"/>
      <c r="J2" s="4375"/>
      <c r="K2" s="4375"/>
      <c r="L2" s="4375"/>
      <c r="M2" s="4375"/>
      <c r="N2" s="4375"/>
      <c r="O2" s="4375"/>
      <c r="P2" s="4375"/>
      <c r="Q2" s="4375"/>
      <c r="R2" s="4375"/>
      <c r="S2" s="4375"/>
      <c r="T2" s="4375"/>
      <c r="U2" s="4375"/>
      <c r="V2" s="4375"/>
      <c r="W2" s="4375"/>
      <c r="X2" s="4375"/>
      <c r="Y2" s="4375"/>
      <c r="Z2" s="4375"/>
      <c r="AA2" s="4375"/>
      <c r="AB2" s="4375"/>
      <c r="AC2" s="4375"/>
    </row>
    <row r="3" spans="1:32" ht="14.25" customHeight="1" thickBot="1" x14ac:dyDescent="0.5">
      <c r="A3" s="4365" t="s">
        <v>8</v>
      </c>
      <c r="B3" s="4366" t="s">
        <v>9</v>
      </c>
      <c r="C3" s="4366" t="s">
        <v>10</v>
      </c>
      <c r="D3" s="4367" t="s">
        <v>11</v>
      </c>
      <c r="E3" s="4368" t="s">
        <v>7</v>
      </c>
      <c r="F3" s="4369" t="s">
        <v>0</v>
      </c>
      <c r="G3" s="4370" t="s">
        <v>3</v>
      </c>
      <c r="H3" s="4370" t="s">
        <v>12</v>
      </c>
      <c r="I3" s="4369" t="s">
        <v>1</v>
      </c>
      <c r="J3" s="4371" t="s">
        <v>13</v>
      </c>
      <c r="K3" s="4372" t="s">
        <v>14</v>
      </c>
      <c r="L3" s="4372"/>
      <c r="M3" s="4372"/>
      <c r="N3" s="4372"/>
      <c r="O3" s="4372"/>
      <c r="P3" s="4372"/>
      <c r="Q3" s="4372"/>
      <c r="R3" s="4372"/>
      <c r="S3" s="4372"/>
      <c r="T3" s="4372"/>
      <c r="U3" s="4372"/>
      <c r="V3" s="4372"/>
      <c r="W3" s="4372"/>
      <c r="X3" s="4372"/>
      <c r="Y3" s="4372"/>
      <c r="Z3" s="4372"/>
      <c r="AA3" s="4372"/>
      <c r="AB3" s="4372"/>
      <c r="AC3" s="4373" t="s">
        <v>15</v>
      </c>
      <c r="AD3" s="333"/>
      <c r="AE3" s="333"/>
      <c r="AF3" s="333"/>
    </row>
    <row r="4" spans="1:32" s="338" customFormat="1" ht="108" customHeight="1" thickBot="1" x14ac:dyDescent="0.4">
      <c r="A4" s="4376"/>
      <c r="B4" s="4377"/>
      <c r="C4" s="4377"/>
      <c r="D4" s="4378"/>
      <c r="E4" s="4379"/>
      <c r="F4" s="4380"/>
      <c r="G4" s="4381"/>
      <c r="H4" s="4381"/>
      <c r="I4" s="4380"/>
      <c r="J4" s="4382"/>
      <c r="K4" s="335" t="s">
        <v>16</v>
      </c>
      <c r="L4" s="336" t="s">
        <v>17</v>
      </c>
      <c r="M4" s="336" t="s">
        <v>18</v>
      </c>
      <c r="N4" s="336" t="s">
        <v>19</v>
      </c>
      <c r="O4" s="336" t="s">
        <v>20</v>
      </c>
      <c r="P4" s="336" t="s">
        <v>21</v>
      </c>
      <c r="Q4" s="336" t="s">
        <v>137</v>
      </c>
      <c r="R4" s="336" t="s">
        <v>109</v>
      </c>
      <c r="S4" s="336" t="s">
        <v>23</v>
      </c>
      <c r="T4" s="336" t="s">
        <v>24</v>
      </c>
      <c r="U4" s="336" t="s">
        <v>25</v>
      </c>
      <c r="V4" s="336" t="s">
        <v>26</v>
      </c>
      <c r="W4" s="336" t="s">
        <v>27</v>
      </c>
      <c r="X4" s="336" t="s">
        <v>28</v>
      </c>
      <c r="Y4" s="336" t="s">
        <v>29</v>
      </c>
      <c r="Z4" s="336" t="s">
        <v>30</v>
      </c>
      <c r="AA4" s="336" t="s">
        <v>31</v>
      </c>
      <c r="AB4" s="336" t="s">
        <v>32</v>
      </c>
      <c r="AC4" s="4383"/>
      <c r="AD4" s="337"/>
      <c r="AE4" s="337"/>
      <c r="AF4" s="337"/>
    </row>
    <row r="5" spans="1:32" s="340" customFormat="1" ht="18" customHeight="1" thickBot="1" x14ac:dyDescent="0.4">
      <c r="A5" s="4392" t="s">
        <v>33</v>
      </c>
      <c r="B5" s="4393"/>
      <c r="C5" s="4393"/>
      <c r="D5" s="4393"/>
      <c r="E5" s="4394"/>
      <c r="F5" s="4394"/>
      <c r="G5" s="4394"/>
      <c r="H5" s="4394"/>
      <c r="I5" s="4394"/>
      <c r="J5" s="4394"/>
      <c r="K5" s="4394"/>
      <c r="L5" s="4394"/>
      <c r="M5" s="4394"/>
      <c r="N5" s="4394"/>
      <c r="O5" s="4394"/>
      <c r="P5" s="4394"/>
      <c r="Q5" s="4394"/>
      <c r="R5" s="4394"/>
      <c r="S5" s="4394"/>
      <c r="T5" s="4394"/>
      <c r="U5" s="4394"/>
      <c r="V5" s="4394"/>
      <c r="W5" s="4394"/>
      <c r="X5" s="4394"/>
      <c r="Y5" s="4394"/>
      <c r="Z5" s="4394"/>
      <c r="AA5" s="4394"/>
      <c r="AB5" s="4394"/>
      <c r="AC5" s="4395"/>
      <c r="AD5" s="339"/>
      <c r="AE5" s="339"/>
      <c r="AF5" s="339"/>
    </row>
    <row r="6" spans="1:32" s="340" customFormat="1" ht="15.75" customHeight="1" thickBot="1" x14ac:dyDescent="0.45">
      <c r="A6" s="4385">
        <v>25</v>
      </c>
      <c r="B6" s="3099"/>
      <c r="C6" s="4387" t="s">
        <v>307</v>
      </c>
      <c r="D6" s="4390" t="s">
        <v>139</v>
      </c>
      <c r="E6" s="3097" t="s">
        <v>105</v>
      </c>
      <c r="F6" s="1746" t="s">
        <v>5</v>
      </c>
      <c r="G6" s="1792" t="s">
        <v>64</v>
      </c>
      <c r="H6" s="1738" t="s">
        <v>64</v>
      </c>
      <c r="I6" s="1794">
        <v>2</v>
      </c>
      <c r="J6" s="3098">
        <v>36</v>
      </c>
      <c r="K6" s="2567"/>
      <c r="L6" s="1746">
        <v>48</v>
      </c>
      <c r="M6" s="1746"/>
      <c r="N6" s="1746"/>
      <c r="O6" s="1746"/>
      <c r="P6" s="1746"/>
      <c r="Q6" s="1746"/>
      <c r="R6" s="2492"/>
      <c r="S6" s="2492"/>
      <c r="T6" s="2492"/>
      <c r="U6" s="2493">
        <v>2</v>
      </c>
      <c r="V6" s="3030"/>
      <c r="W6" s="2645"/>
      <c r="X6" s="2646"/>
      <c r="Y6" s="2646"/>
      <c r="Z6" s="2646"/>
      <c r="AA6" s="2646"/>
      <c r="AB6" s="3100"/>
      <c r="AC6" s="3330">
        <f>SUM(K6:AB6)</f>
        <v>50</v>
      </c>
      <c r="AD6" s="339"/>
      <c r="AE6" s="339"/>
      <c r="AF6" s="339"/>
    </row>
    <row r="7" spans="1:32" s="340" customFormat="1" ht="18" customHeight="1" thickBot="1" x14ac:dyDescent="0.45">
      <c r="A7" s="4386"/>
      <c r="B7" s="4389" t="s">
        <v>294</v>
      </c>
      <c r="C7" s="4361"/>
      <c r="D7" s="4362"/>
      <c r="E7" s="1770" t="s">
        <v>322</v>
      </c>
      <c r="F7" s="404" t="s">
        <v>5</v>
      </c>
      <c r="G7" s="405" t="s">
        <v>64</v>
      </c>
      <c r="H7" s="457" t="s">
        <v>64</v>
      </c>
      <c r="I7" s="996">
        <v>1</v>
      </c>
      <c r="J7" s="1703">
        <v>37</v>
      </c>
      <c r="K7" s="1660"/>
      <c r="L7" s="404">
        <v>48</v>
      </c>
      <c r="M7" s="404"/>
      <c r="N7" s="404"/>
      <c r="O7" s="404"/>
      <c r="P7" s="404"/>
      <c r="Q7" s="404"/>
      <c r="R7" s="311"/>
      <c r="S7" s="311"/>
      <c r="T7" s="311"/>
      <c r="U7" s="312">
        <v>2</v>
      </c>
      <c r="V7" s="2648"/>
      <c r="W7" s="2648"/>
      <c r="X7" s="1712"/>
      <c r="Y7" s="1712"/>
      <c r="Z7" s="1712"/>
      <c r="AA7" s="1712"/>
      <c r="AB7" s="3101"/>
      <c r="AC7" s="3107">
        <f t="shared" ref="AC7:AC21" si="0">SUM(K7:AB7)</f>
        <v>50</v>
      </c>
      <c r="AD7" s="339"/>
      <c r="AE7" s="339"/>
      <c r="AF7" s="339"/>
    </row>
    <row r="8" spans="1:32" s="340" customFormat="1" ht="17.45" customHeight="1" thickBot="1" x14ac:dyDescent="0.45">
      <c r="A8" s="4386"/>
      <c r="B8" s="4389"/>
      <c r="C8" s="4361"/>
      <c r="D8" s="4362"/>
      <c r="E8" s="1831" t="s">
        <v>79</v>
      </c>
      <c r="F8" s="404" t="s">
        <v>5</v>
      </c>
      <c r="G8" s="405" t="s">
        <v>94</v>
      </c>
      <c r="H8" s="1691" t="s">
        <v>337</v>
      </c>
      <c r="I8" s="404">
        <v>1</v>
      </c>
      <c r="J8" s="1089">
        <v>109</v>
      </c>
      <c r="K8" s="3102"/>
      <c r="L8" s="313">
        <v>128</v>
      </c>
      <c r="M8" s="404"/>
      <c r="N8" s="313"/>
      <c r="O8" s="313"/>
      <c r="P8" s="404"/>
      <c r="Q8" s="404"/>
      <c r="R8" s="404"/>
      <c r="S8" s="404"/>
      <c r="T8" s="404"/>
      <c r="U8" s="404">
        <v>8</v>
      </c>
      <c r="V8" s="404"/>
      <c r="W8" s="404"/>
      <c r="X8" s="1679"/>
      <c r="Y8" s="1679"/>
      <c r="Z8" s="1679"/>
      <c r="AA8" s="1679"/>
      <c r="AB8" s="1653"/>
      <c r="AC8" s="3107">
        <f t="shared" si="0"/>
        <v>136</v>
      </c>
      <c r="AD8" s="339"/>
      <c r="AE8" s="339"/>
      <c r="AF8" s="339"/>
    </row>
    <row r="9" spans="1:32" s="340" customFormat="1" ht="15" customHeight="1" thickBot="1" x14ac:dyDescent="0.45">
      <c r="A9" s="4386"/>
      <c r="B9" s="4389"/>
      <c r="C9" s="4361"/>
      <c r="D9" s="4362"/>
      <c r="E9" s="1762" t="s">
        <v>79</v>
      </c>
      <c r="F9" s="1763" t="s">
        <v>5</v>
      </c>
      <c r="G9" s="1763" t="s">
        <v>70</v>
      </c>
      <c r="H9" s="1763" t="s">
        <v>71</v>
      </c>
      <c r="I9" s="1763" t="s">
        <v>36</v>
      </c>
      <c r="J9" s="1764" t="s">
        <v>341</v>
      </c>
      <c r="K9" s="2868"/>
      <c r="L9" s="2869">
        <v>16</v>
      </c>
      <c r="M9" s="404"/>
      <c r="N9" s="404"/>
      <c r="O9" s="404"/>
      <c r="P9" s="404"/>
      <c r="Q9" s="404"/>
      <c r="R9" s="404"/>
      <c r="S9" s="404"/>
      <c r="T9" s="404"/>
      <c r="U9" s="404"/>
      <c r="V9" s="404"/>
      <c r="W9" s="404"/>
      <c r="X9" s="404"/>
      <c r="Y9" s="404"/>
      <c r="Z9" s="404"/>
      <c r="AA9" s="404"/>
      <c r="AB9" s="3103"/>
      <c r="AC9" s="3107">
        <f t="shared" si="0"/>
        <v>16</v>
      </c>
      <c r="AD9" s="339"/>
      <c r="AE9" s="339"/>
      <c r="AF9" s="339"/>
    </row>
    <row r="10" spans="1:32" s="340" customFormat="1" ht="16.5" hidden="1" customHeight="1" thickBot="1" x14ac:dyDescent="0.45">
      <c r="A10" s="4386"/>
      <c r="B10" s="4389"/>
      <c r="C10" s="4361"/>
      <c r="D10" s="4362"/>
      <c r="E10" s="2290"/>
      <c r="F10" s="433"/>
      <c r="G10" s="994"/>
      <c r="H10" s="475"/>
      <c r="I10" s="433"/>
      <c r="J10" s="1745"/>
      <c r="K10" s="1176"/>
      <c r="L10" s="433"/>
      <c r="M10" s="433"/>
      <c r="N10" s="433"/>
      <c r="O10" s="433"/>
      <c r="P10" s="433"/>
      <c r="Q10" s="433"/>
      <c r="R10" s="433"/>
      <c r="S10" s="433"/>
      <c r="T10" s="433"/>
      <c r="U10" s="433"/>
      <c r="V10" s="433"/>
      <c r="W10" s="433"/>
      <c r="X10" s="433"/>
      <c r="Y10" s="433"/>
      <c r="Z10" s="433"/>
      <c r="AA10" s="433"/>
      <c r="AB10" s="2291"/>
      <c r="AC10" s="3107">
        <f t="shared" si="0"/>
        <v>0</v>
      </c>
      <c r="AD10" s="339"/>
      <c r="AE10" s="339"/>
      <c r="AF10" s="339"/>
    </row>
    <row r="11" spans="1:32" s="339" customFormat="1" ht="12.75" customHeight="1" thickBot="1" x14ac:dyDescent="0.4">
      <c r="A11" s="4386"/>
      <c r="B11" s="4389"/>
      <c r="C11" s="4361"/>
      <c r="D11" s="4362"/>
      <c r="E11" s="2230" t="s">
        <v>38</v>
      </c>
      <c r="F11" s="2231"/>
      <c r="G11" s="2232"/>
      <c r="H11" s="2233"/>
      <c r="I11" s="1187"/>
      <c r="J11" s="2234"/>
      <c r="K11" s="1990">
        <f t="shared" ref="K11:AB11" si="1">SUM(K6:K10)</f>
        <v>0</v>
      </c>
      <c r="L11" s="1990">
        <f t="shared" si="1"/>
        <v>240</v>
      </c>
      <c r="M11" s="1990">
        <f t="shared" si="1"/>
        <v>0</v>
      </c>
      <c r="N11" s="1990">
        <f t="shared" si="1"/>
        <v>0</v>
      </c>
      <c r="O11" s="1990">
        <f t="shared" si="1"/>
        <v>0</v>
      </c>
      <c r="P11" s="1990">
        <f t="shared" si="1"/>
        <v>0</v>
      </c>
      <c r="Q11" s="1990">
        <f t="shared" si="1"/>
        <v>0</v>
      </c>
      <c r="R11" s="1990">
        <f t="shared" si="1"/>
        <v>0</v>
      </c>
      <c r="S11" s="1990">
        <f t="shared" si="1"/>
        <v>0</v>
      </c>
      <c r="T11" s="1990">
        <f t="shared" si="1"/>
        <v>0</v>
      </c>
      <c r="U11" s="1990">
        <f t="shared" si="1"/>
        <v>12</v>
      </c>
      <c r="V11" s="1990">
        <f t="shared" si="1"/>
        <v>0</v>
      </c>
      <c r="W11" s="1990">
        <f t="shared" si="1"/>
        <v>0</v>
      </c>
      <c r="X11" s="1990">
        <f t="shared" si="1"/>
        <v>0</v>
      </c>
      <c r="Y11" s="1990">
        <f t="shared" si="1"/>
        <v>0</v>
      </c>
      <c r="Z11" s="1990">
        <f t="shared" si="1"/>
        <v>0</v>
      </c>
      <c r="AA11" s="1990">
        <f t="shared" si="1"/>
        <v>0</v>
      </c>
      <c r="AB11" s="1990">
        <f t="shared" si="1"/>
        <v>0</v>
      </c>
      <c r="AC11" s="3331">
        <f t="shared" si="0"/>
        <v>252</v>
      </c>
    </row>
    <row r="12" spans="1:32" s="339" customFormat="1" ht="31.15" customHeight="1" thickBot="1" x14ac:dyDescent="0.4">
      <c r="A12" s="4386"/>
      <c r="B12" s="4389"/>
      <c r="C12" s="4361"/>
      <c r="D12" s="4362"/>
      <c r="E12" s="2337" t="s">
        <v>322</v>
      </c>
      <c r="F12" s="1607" t="s">
        <v>6</v>
      </c>
      <c r="G12" s="1607" t="s">
        <v>98</v>
      </c>
      <c r="H12" s="1607" t="s">
        <v>98</v>
      </c>
      <c r="I12" s="1607" t="s">
        <v>36</v>
      </c>
      <c r="J12" s="1722" t="s">
        <v>106</v>
      </c>
      <c r="K12" s="2542"/>
      <c r="L12" s="1740">
        <v>2</v>
      </c>
      <c r="M12" s="1740"/>
      <c r="N12" s="1740"/>
      <c r="O12" s="1740"/>
      <c r="P12" s="1740"/>
      <c r="Q12" s="1740"/>
      <c r="R12" s="1740"/>
      <c r="S12" s="1740"/>
      <c r="T12" s="1740"/>
      <c r="U12" s="1740">
        <v>1</v>
      </c>
      <c r="V12" s="2789"/>
      <c r="W12" s="2789"/>
      <c r="X12" s="2789"/>
      <c r="Y12" s="2789"/>
      <c r="Z12" s="2789"/>
      <c r="AA12" s="2789"/>
      <c r="AB12" s="3104"/>
      <c r="AC12" s="3107">
        <f t="shared" si="0"/>
        <v>3</v>
      </c>
    </row>
    <row r="13" spans="1:32" s="339" customFormat="1" ht="31.15" customHeight="1" thickBot="1" x14ac:dyDescent="0.4">
      <c r="A13" s="4386"/>
      <c r="B13" s="4389"/>
      <c r="C13" s="4361"/>
      <c r="D13" s="4362"/>
      <c r="E13" s="2337" t="s">
        <v>322</v>
      </c>
      <c r="F13" s="1749" t="s">
        <v>6</v>
      </c>
      <c r="G13" s="1749" t="s">
        <v>64</v>
      </c>
      <c r="H13" s="1749" t="s">
        <v>64</v>
      </c>
      <c r="I13" s="1749">
        <v>1</v>
      </c>
      <c r="J13" s="2535">
        <v>8</v>
      </c>
      <c r="K13" s="2297"/>
      <c r="L13" s="16">
        <v>2</v>
      </c>
      <c r="M13" s="16"/>
      <c r="N13" s="16"/>
      <c r="O13" s="16"/>
      <c r="P13" s="1750"/>
      <c r="Q13" s="1750"/>
      <c r="R13" s="16"/>
      <c r="S13" s="16"/>
      <c r="T13" s="16"/>
      <c r="U13" s="16">
        <v>2</v>
      </c>
      <c r="V13" s="1751"/>
      <c r="W13" s="1751"/>
      <c r="X13" s="1751"/>
      <c r="Y13" s="1751"/>
      <c r="Z13" s="1751"/>
      <c r="AA13" s="1751"/>
      <c r="AB13" s="3105"/>
      <c r="AC13" s="3107">
        <f t="shared" si="0"/>
        <v>4</v>
      </c>
    </row>
    <row r="14" spans="1:32" s="339" customFormat="1" ht="29.45" customHeight="1" thickBot="1" x14ac:dyDescent="0.4">
      <c r="A14" s="4386"/>
      <c r="B14" s="4389"/>
      <c r="C14" s="4361"/>
      <c r="D14" s="4362"/>
      <c r="E14" s="3106" t="s">
        <v>121</v>
      </c>
      <c r="F14" s="457" t="s">
        <v>6</v>
      </c>
      <c r="G14" s="1725" t="s">
        <v>82</v>
      </c>
      <c r="H14" s="457" t="s">
        <v>82</v>
      </c>
      <c r="I14" s="1726">
        <v>1</v>
      </c>
      <c r="J14" s="1727">
        <v>6</v>
      </c>
      <c r="K14" s="1735"/>
      <c r="L14" s="1735">
        <v>2</v>
      </c>
      <c r="M14" s="1735"/>
      <c r="N14" s="1735"/>
      <c r="O14" s="1735"/>
      <c r="P14" s="1735"/>
      <c r="Q14" s="1735"/>
      <c r="R14" s="1735"/>
      <c r="S14" s="1735"/>
      <c r="T14" s="1735"/>
      <c r="U14" s="1735">
        <v>1</v>
      </c>
      <c r="V14" s="457"/>
      <c r="W14" s="457"/>
      <c r="X14" s="457"/>
      <c r="Y14" s="457"/>
      <c r="Z14" s="457"/>
      <c r="AA14" s="457"/>
      <c r="AB14" s="1727"/>
      <c r="AC14" s="3107">
        <f t="shared" si="0"/>
        <v>3</v>
      </c>
    </row>
    <row r="15" spans="1:32" s="340" customFormat="1" ht="30.6" customHeight="1" thickBot="1" x14ac:dyDescent="0.4">
      <c r="A15" s="4386"/>
      <c r="B15" s="4389"/>
      <c r="C15" s="4361"/>
      <c r="D15" s="4362"/>
      <c r="E15" s="3106" t="s">
        <v>121</v>
      </c>
      <c r="F15" s="1737" t="s">
        <v>6</v>
      </c>
      <c r="G15" s="1737" t="s">
        <v>64</v>
      </c>
      <c r="H15" s="1737" t="s">
        <v>64</v>
      </c>
      <c r="I15" s="1737" t="s">
        <v>37</v>
      </c>
      <c r="J15" s="1737" t="s">
        <v>341</v>
      </c>
      <c r="K15" s="1735"/>
      <c r="L15" s="1735">
        <v>2</v>
      </c>
      <c r="M15" s="1735"/>
      <c r="N15" s="1735"/>
      <c r="O15" s="1735"/>
      <c r="P15" s="1735"/>
      <c r="Q15" s="1735"/>
      <c r="R15" s="1735"/>
      <c r="S15" s="1735"/>
      <c r="T15" s="1735"/>
      <c r="U15" s="1735">
        <v>2</v>
      </c>
      <c r="V15" s="457"/>
      <c r="W15" s="457"/>
      <c r="X15" s="314"/>
      <c r="Y15" s="314"/>
      <c r="Z15" s="314"/>
      <c r="AA15" s="314"/>
      <c r="AB15" s="2504"/>
      <c r="AC15" s="754">
        <f t="shared" si="0"/>
        <v>4</v>
      </c>
      <c r="AD15" s="339"/>
      <c r="AE15" s="339"/>
      <c r="AF15" s="339"/>
    </row>
    <row r="16" spans="1:32" s="340" customFormat="1" ht="13.5" hidden="1" customHeight="1" thickBot="1" x14ac:dyDescent="0.45">
      <c r="A16" s="4386"/>
      <c r="B16" s="4389"/>
      <c r="C16" s="4361"/>
      <c r="D16" s="4362"/>
      <c r="E16" s="1659"/>
      <c r="F16" s="1090"/>
      <c r="G16" s="405"/>
      <c r="H16" s="2244"/>
      <c r="I16" s="1724"/>
      <c r="J16" s="2245"/>
      <c r="K16" s="1660"/>
      <c r="L16" s="2239"/>
      <c r="M16" s="2239"/>
      <c r="N16" s="404"/>
      <c r="O16" s="404"/>
      <c r="P16" s="2239"/>
      <c r="Q16" s="1712"/>
      <c r="R16" s="1679"/>
      <c r="S16" s="2239"/>
      <c r="T16" s="2239"/>
      <c r="U16" s="404"/>
      <c r="V16" s="404"/>
      <c r="W16" s="2239"/>
      <c r="X16" s="2239"/>
      <c r="Y16" s="434"/>
      <c r="Z16" s="2239"/>
      <c r="AA16" s="2239"/>
      <c r="AB16" s="2292"/>
      <c r="AC16" s="754">
        <f t="shared" si="0"/>
        <v>0</v>
      </c>
      <c r="AD16" s="339"/>
      <c r="AE16" s="339"/>
      <c r="AF16" s="339"/>
    </row>
    <row r="17" spans="1:32" s="340" customFormat="1" ht="16.5" hidden="1" customHeight="1" thickBot="1" x14ac:dyDescent="0.45">
      <c r="A17" s="4386"/>
      <c r="B17" s="4389"/>
      <c r="C17" s="4361"/>
      <c r="D17" s="4362"/>
      <c r="E17" s="515"/>
      <c r="F17" s="508"/>
      <c r="G17" s="466"/>
      <c r="H17" s="466"/>
      <c r="I17" s="466"/>
      <c r="J17" s="491"/>
      <c r="K17" s="492"/>
      <c r="L17" s="466"/>
      <c r="M17" s="463"/>
      <c r="N17" s="463"/>
      <c r="O17" s="463"/>
      <c r="P17" s="466"/>
      <c r="Q17" s="463"/>
      <c r="R17" s="463"/>
      <c r="S17" s="463"/>
      <c r="T17" s="463"/>
      <c r="U17" s="466"/>
      <c r="V17" s="463"/>
      <c r="W17" s="463"/>
      <c r="X17" s="503"/>
      <c r="Y17" s="503"/>
      <c r="Z17" s="503"/>
      <c r="AA17" s="503"/>
      <c r="AB17" s="3339"/>
      <c r="AC17" s="818">
        <f t="shared" si="0"/>
        <v>0</v>
      </c>
      <c r="AD17" s="339"/>
      <c r="AE17" s="339"/>
      <c r="AF17" s="339"/>
    </row>
    <row r="18" spans="1:32" s="339" customFormat="1" ht="13.9" customHeight="1" thickBot="1" x14ac:dyDescent="0.4">
      <c r="A18" s="4386"/>
      <c r="B18" s="4389"/>
      <c r="C18" s="4361"/>
      <c r="D18" s="4362"/>
      <c r="E18" s="1697" t="s">
        <v>150</v>
      </c>
      <c r="F18" s="1698"/>
      <c r="G18" s="820"/>
      <c r="H18" s="1699"/>
      <c r="I18" s="821"/>
      <c r="J18" s="1700"/>
      <c r="K18" s="3340">
        <f>SUM(K12:K17)</f>
        <v>0</v>
      </c>
      <c r="L18" s="3340">
        <f t="shared" ref="L18:AB18" si="2">SUM(L12:L17)</f>
        <v>8</v>
      </c>
      <c r="M18" s="3340">
        <f t="shared" si="2"/>
        <v>0</v>
      </c>
      <c r="N18" s="3340">
        <f t="shared" si="2"/>
        <v>0</v>
      </c>
      <c r="O18" s="3340">
        <f t="shared" si="2"/>
        <v>0</v>
      </c>
      <c r="P18" s="3340">
        <f t="shared" si="2"/>
        <v>0</v>
      </c>
      <c r="Q18" s="3340">
        <f t="shared" si="2"/>
        <v>0</v>
      </c>
      <c r="R18" s="3340">
        <f t="shared" si="2"/>
        <v>0</v>
      </c>
      <c r="S18" s="3340">
        <f t="shared" si="2"/>
        <v>0</v>
      </c>
      <c r="T18" s="3340">
        <f t="shared" si="2"/>
        <v>0</v>
      </c>
      <c r="U18" s="3340">
        <f t="shared" si="2"/>
        <v>6</v>
      </c>
      <c r="V18" s="3340">
        <f t="shared" si="2"/>
        <v>0</v>
      </c>
      <c r="W18" s="3340">
        <f t="shared" si="2"/>
        <v>0</v>
      </c>
      <c r="X18" s="3340">
        <f t="shared" si="2"/>
        <v>0</v>
      </c>
      <c r="Y18" s="3340">
        <f t="shared" si="2"/>
        <v>0</v>
      </c>
      <c r="Z18" s="3340">
        <f t="shared" si="2"/>
        <v>0</v>
      </c>
      <c r="AA18" s="3340">
        <f t="shared" si="2"/>
        <v>0</v>
      </c>
      <c r="AB18" s="3340">
        <f t="shared" si="2"/>
        <v>0</v>
      </c>
      <c r="AC18" s="3341">
        <f t="shared" si="0"/>
        <v>14</v>
      </c>
    </row>
    <row r="19" spans="1:32" s="340" customFormat="1" ht="15" hidden="1" customHeight="1" thickBot="1" x14ac:dyDescent="0.45">
      <c r="A19" s="4386"/>
      <c r="B19" s="4389"/>
      <c r="C19" s="4361"/>
      <c r="D19" s="4362"/>
      <c r="E19" s="2236"/>
      <c r="F19" s="1685"/>
      <c r="G19" s="460"/>
      <c r="H19" s="1686"/>
      <c r="I19" s="2246"/>
      <c r="J19" s="2247"/>
      <c r="K19" s="469"/>
      <c r="L19" s="459"/>
      <c r="M19" s="459"/>
      <c r="N19" s="1677"/>
      <c r="O19" s="1677"/>
      <c r="P19" s="459"/>
      <c r="Q19" s="459"/>
      <c r="R19" s="459"/>
      <c r="S19" s="459"/>
      <c r="T19" s="459"/>
      <c r="U19" s="1677"/>
      <c r="V19" s="459"/>
      <c r="W19" s="459"/>
      <c r="X19" s="2238"/>
      <c r="Y19" s="2238"/>
      <c r="Z19" s="2238"/>
      <c r="AA19" s="2238"/>
      <c r="AB19" s="2238"/>
      <c r="AC19" s="826">
        <f t="shared" si="0"/>
        <v>0</v>
      </c>
      <c r="AD19" s="339"/>
      <c r="AE19" s="339"/>
      <c r="AF19" s="339"/>
    </row>
    <row r="20" spans="1:32" s="339" customFormat="1" ht="12.75" hidden="1" customHeight="1" thickBot="1" x14ac:dyDescent="0.4">
      <c r="A20" s="4386"/>
      <c r="B20" s="4389"/>
      <c r="C20" s="4361"/>
      <c r="D20" s="4362"/>
      <c r="E20" s="1697" t="s">
        <v>35</v>
      </c>
      <c r="F20" s="1698"/>
      <c r="G20" s="820"/>
      <c r="H20" s="821"/>
      <c r="I20" s="821"/>
      <c r="J20" s="1700"/>
      <c r="K20" s="819">
        <f t="shared" ref="K20:AB20" si="3">SUM(K19:K19)</f>
        <v>0</v>
      </c>
      <c r="L20" s="819">
        <f t="shared" si="3"/>
        <v>0</v>
      </c>
      <c r="M20" s="819">
        <f t="shared" si="3"/>
        <v>0</v>
      </c>
      <c r="N20" s="819">
        <f t="shared" si="3"/>
        <v>0</v>
      </c>
      <c r="O20" s="819">
        <f t="shared" si="3"/>
        <v>0</v>
      </c>
      <c r="P20" s="819">
        <f t="shared" si="3"/>
        <v>0</v>
      </c>
      <c r="Q20" s="819">
        <f t="shared" si="3"/>
        <v>0</v>
      </c>
      <c r="R20" s="819">
        <f t="shared" si="3"/>
        <v>0</v>
      </c>
      <c r="S20" s="819">
        <f t="shared" si="3"/>
        <v>0</v>
      </c>
      <c r="T20" s="819">
        <f t="shared" si="3"/>
        <v>0</v>
      </c>
      <c r="U20" s="819">
        <f t="shared" si="3"/>
        <v>0</v>
      </c>
      <c r="V20" s="819">
        <f t="shared" si="3"/>
        <v>0</v>
      </c>
      <c r="W20" s="819">
        <f t="shared" si="3"/>
        <v>0</v>
      </c>
      <c r="X20" s="819">
        <f t="shared" si="3"/>
        <v>0</v>
      </c>
      <c r="Y20" s="819">
        <f t="shared" si="3"/>
        <v>0</v>
      </c>
      <c r="Z20" s="819">
        <f t="shared" si="3"/>
        <v>0</v>
      </c>
      <c r="AA20" s="819">
        <f t="shared" si="3"/>
        <v>0</v>
      </c>
      <c r="AB20" s="819">
        <f t="shared" si="3"/>
        <v>0</v>
      </c>
      <c r="AC20" s="2497">
        <f t="shared" si="0"/>
        <v>0</v>
      </c>
    </row>
    <row r="21" spans="1:32" s="339" customFormat="1" ht="14.25" customHeight="1" thickBot="1" x14ac:dyDescent="0.4">
      <c r="A21" s="4386"/>
      <c r="B21" s="4387"/>
      <c r="C21" s="4361"/>
      <c r="D21" s="4362"/>
      <c r="E21" s="2230" t="s">
        <v>152</v>
      </c>
      <c r="F21" s="2251"/>
      <c r="G21" s="2252"/>
      <c r="H21" s="2253"/>
      <c r="I21" s="2253"/>
      <c r="J21" s="2254"/>
      <c r="K21" s="2255">
        <f t="shared" ref="K21:AB21" si="4">K11+K18+K20</f>
        <v>0</v>
      </c>
      <c r="L21" s="2255">
        <f t="shared" si="4"/>
        <v>248</v>
      </c>
      <c r="M21" s="2255">
        <f t="shared" si="4"/>
        <v>0</v>
      </c>
      <c r="N21" s="2255">
        <f t="shared" si="4"/>
        <v>0</v>
      </c>
      <c r="O21" s="2255">
        <f t="shared" si="4"/>
        <v>0</v>
      </c>
      <c r="P21" s="2255">
        <f t="shared" si="4"/>
        <v>0</v>
      </c>
      <c r="Q21" s="2255">
        <f t="shared" si="4"/>
        <v>0</v>
      </c>
      <c r="R21" s="2255">
        <f t="shared" si="4"/>
        <v>0</v>
      </c>
      <c r="S21" s="2255">
        <f t="shared" si="4"/>
        <v>0</v>
      </c>
      <c r="T21" s="2255">
        <f t="shared" si="4"/>
        <v>0</v>
      </c>
      <c r="U21" s="2255">
        <f t="shared" si="4"/>
        <v>18</v>
      </c>
      <c r="V21" s="2255">
        <f t="shared" si="4"/>
        <v>0</v>
      </c>
      <c r="W21" s="2255">
        <f t="shared" si="4"/>
        <v>0</v>
      </c>
      <c r="X21" s="2255">
        <f t="shared" si="4"/>
        <v>0</v>
      </c>
      <c r="Y21" s="2255">
        <f t="shared" si="4"/>
        <v>0</v>
      </c>
      <c r="Z21" s="2255">
        <f t="shared" si="4"/>
        <v>0</v>
      </c>
      <c r="AA21" s="2255">
        <f t="shared" si="4"/>
        <v>0</v>
      </c>
      <c r="AB21" s="2255">
        <f t="shared" si="4"/>
        <v>0</v>
      </c>
      <c r="AC21" s="2497">
        <f t="shared" si="0"/>
        <v>266</v>
      </c>
    </row>
    <row r="22" spans="1:32" s="340" customFormat="1" ht="15" customHeight="1" thickBot="1" x14ac:dyDescent="0.4">
      <c r="A22" s="4396" t="s">
        <v>4</v>
      </c>
      <c r="B22" s="4396"/>
      <c r="C22" s="4396"/>
      <c r="D22" s="4396"/>
      <c r="E22" s="4396"/>
      <c r="F22" s="4396"/>
      <c r="G22" s="4396"/>
      <c r="H22" s="4396"/>
      <c r="I22" s="4396"/>
      <c r="J22" s="4396"/>
      <c r="K22" s="4396"/>
      <c r="L22" s="4396"/>
      <c r="M22" s="4396"/>
      <c r="N22" s="4396"/>
      <c r="O22" s="4396"/>
      <c r="P22" s="4396"/>
      <c r="Q22" s="4396"/>
      <c r="R22" s="4396"/>
      <c r="S22" s="4396"/>
      <c r="T22" s="4396"/>
      <c r="U22" s="4396"/>
      <c r="V22" s="4396"/>
      <c r="W22" s="4396"/>
      <c r="X22" s="4396"/>
      <c r="Y22" s="4396"/>
      <c r="Z22" s="4396"/>
      <c r="AA22" s="4396"/>
      <c r="AB22" s="4396"/>
      <c r="AC22" s="4396"/>
      <c r="AD22" s="339"/>
      <c r="AE22" s="339"/>
      <c r="AF22" s="339"/>
    </row>
    <row r="23" spans="1:32" s="1807" customFormat="1" ht="15" customHeight="1" thickBot="1" x14ac:dyDescent="0.5">
      <c r="A23" s="4397">
        <v>25</v>
      </c>
      <c r="B23" s="4353" t="s">
        <v>294</v>
      </c>
      <c r="C23" s="4353" t="s">
        <v>307</v>
      </c>
      <c r="D23" s="4398" t="s">
        <v>139</v>
      </c>
      <c r="E23" s="1721" t="s">
        <v>105</v>
      </c>
      <c r="F23" s="1746" t="s">
        <v>5</v>
      </c>
      <c r="G23" s="1792" t="s">
        <v>64</v>
      </c>
      <c r="H23" s="1738" t="s">
        <v>64</v>
      </c>
      <c r="I23" s="1794">
        <v>1</v>
      </c>
      <c r="J23" s="3098">
        <v>37</v>
      </c>
      <c r="K23" s="1503"/>
      <c r="L23" s="639">
        <v>64</v>
      </c>
      <c r="M23" s="2779"/>
      <c r="N23" s="2779"/>
      <c r="O23" s="2779"/>
      <c r="P23" s="3096"/>
      <c r="Q23" s="2779"/>
      <c r="R23" s="2779"/>
      <c r="S23" s="2779"/>
      <c r="T23" s="2779"/>
      <c r="U23" s="639">
        <v>3</v>
      </c>
      <c r="V23" s="2779"/>
      <c r="W23" s="2779"/>
      <c r="X23" s="2779"/>
      <c r="Y23" s="2780"/>
      <c r="Z23" s="2780"/>
      <c r="AA23" s="2780"/>
      <c r="AB23" s="797"/>
      <c r="AC23" s="1072">
        <f t="shared" ref="AC23:AC40" si="5">SUM(K23:AB23)</f>
        <v>67</v>
      </c>
      <c r="AD23" s="1806"/>
      <c r="AE23" s="1806"/>
      <c r="AF23" s="1806"/>
    </row>
    <row r="24" spans="1:32" s="2259" customFormat="1" ht="28.15" customHeight="1" thickBot="1" x14ac:dyDescent="0.45">
      <c r="A24" s="4397"/>
      <c r="B24" s="4353"/>
      <c r="C24" s="4353"/>
      <c r="D24" s="4398"/>
      <c r="E24" s="2873" t="s">
        <v>121</v>
      </c>
      <c r="F24" s="758" t="s">
        <v>5</v>
      </c>
      <c r="G24" s="758" t="s">
        <v>64</v>
      </c>
      <c r="H24" s="758" t="s">
        <v>64</v>
      </c>
      <c r="I24" s="758" t="s">
        <v>37</v>
      </c>
      <c r="J24" s="1897">
        <v>36</v>
      </c>
      <c r="K24" s="1248"/>
      <c r="L24" s="761">
        <v>48</v>
      </c>
      <c r="M24" s="1091"/>
      <c r="N24" s="1091"/>
      <c r="O24" s="1091"/>
      <c r="P24" s="1091"/>
      <c r="Q24" s="1091"/>
      <c r="R24" s="764"/>
      <c r="S24" s="764"/>
      <c r="T24" s="764"/>
      <c r="U24" s="1091">
        <v>2</v>
      </c>
      <c r="V24" s="1333"/>
      <c r="W24" s="1334"/>
      <c r="X24" s="1333"/>
      <c r="Y24" s="1333"/>
      <c r="Z24" s="1333"/>
      <c r="AA24" s="1333"/>
      <c r="AB24" s="1335"/>
      <c r="AC24" s="3332">
        <f t="shared" si="5"/>
        <v>50</v>
      </c>
    </row>
    <row r="25" spans="1:32" s="2318" customFormat="1" ht="13.9" customHeight="1" thickBot="1" x14ac:dyDescent="0.4">
      <c r="A25" s="4397"/>
      <c r="B25" s="4353"/>
      <c r="C25" s="4353"/>
      <c r="D25" s="4398"/>
      <c r="E25" s="1285" t="s">
        <v>81</v>
      </c>
      <c r="F25" s="76" t="s">
        <v>5</v>
      </c>
      <c r="G25" s="76" t="s">
        <v>110</v>
      </c>
      <c r="H25" s="76" t="s">
        <v>70</v>
      </c>
      <c r="I25" s="76" t="s">
        <v>37</v>
      </c>
      <c r="J25" s="158">
        <v>2</v>
      </c>
      <c r="K25" s="1684"/>
      <c r="L25" s="911"/>
      <c r="M25" s="146"/>
      <c r="N25" s="146"/>
      <c r="O25" s="146"/>
      <c r="P25" s="145"/>
      <c r="Q25" s="146"/>
      <c r="R25" s="146"/>
      <c r="S25" s="146"/>
      <c r="T25" s="457"/>
      <c r="U25" s="457"/>
      <c r="V25" s="457"/>
      <c r="W25" s="1096">
        <v>6</v>
      </c>
      <c r="X25" s="316"/>
      <c r="Y25" s="316"/>
      <c r="Z25" s="316"/>
      <c r="AA25" s="316"/>
      <c r="AB25" s="726"/>
      <c r="AC25" s="1072">
        <f t="shared" si="5"/>
        <v>6</v>
      </c>
    </row>
    <row r="26" spans="1:32" s="366" customFormat="1" ht="16.5" hidden="1" customHeight="1" thickBot="1" x14ac:dyDescent="0.4">
      <c r="A26" s="4397"/>
      <c r="B26" s="4353"/>
      <c r="C26" s="4353"/>
      <c r="D26" s="4398"/>
      <c r="E26" s="1285"/>
      <c r="F26" s="76"/>
      <c r="G26" s="76"/>
      <c r="H26" s="76"/>
      <c r="I26" s="76"/>
      <c r="J26" s="158"/>
      <c r="K26" s="3338"/>
      <c r="L26" s="1236"/>
      <c r="M26" s="1236"/>
      <c r="N26" s="1236"/>
      <c r="O26" s="1236"/>
      <c r="P26" s="1236"/>
      <c r="Q26" s="1236"/>
      <c r="R26" s="1236"/>
      <c r="S26" s="1236"/>
      <c r="T26" s="1236"/>
      <c r="U26" s="1236"/>
      <c r="V26" s="1236"/>
      <c r="W26" s="1236"/>
      <c r="X26" s="316"/>
      <c r="Y26" s="316"/>
      <c r="Z26" s="316"/>
      <c r="AA26" s="316"/>
      <c r="AB26" s="726"/>
      <c r="AC26" s="1072">
        <f t="shared" si="5"/>
        <v>0</v>
      </c>
    </row>
    <row r="27" spans="1:32" s="366" customFormat="1" ht="16.5" customHeight="1" thickBot="1" x14ac:dyDescent="0.4">
      <c r="A27" s="4397"/>
      <c r="B27" s="4353"/>
      <c r="C27" s="4353"/>
      <c r="D27" s="4398"/>
      <c r="E27" s="3328" t="s">
        <v>72</v>
      </c>
      <c r="F27" s="136" t="s">
        <v>5</v>
      </c>
      <c r="G27" s="136" t="s">
        <v>110</v>
      </c>
      <c r="H27" s="881" t="s">
        <v>174</v>
      </c>
      <c r="I27" s="136" t="s">
        <v>73</v>
      </c>
      <c r="J27" s="1948">
        <v>55</v>
      </c>
      <c r="K27" s="2731"/>
      <c r="L27" s="173">
        <v>144</v>
      </c>
      <c r="M27" s="172"/>
      <c r="N27" s="173"/>
      <c r="O27" s="173"/>
      <c r="P27" s="172"/>
      <c r="Q27" s="172"/>
      <c r="R27" s="172"/>
      <c r="S27" s="172"/>
      <c r="T27" s="172"/>
      <c r="U27" s="173">
        <v>3</v>
      </c>
      <c r="V27" s="316"/>
      <c r="W27" s="316"/>
      <c r="X27" s="316"/>
      <c r="Y27" s="316"/>
      <c r="Z27" s="316"/>
      <c r="AA27" s="316"/>
      <c r="AB27" s="726"/>
      <c r="AC27" s="1072">
        <f t="shared" si="5"/>
        <v>147</v>
      </c>
    </row>
    <row r="28" spans="1:32" s="366" customFormat="1" ht="16.5" hidden="1" customHeight="1" thickBot="1" x14ac:dyDescent="0.4">
      <c r="A28" s="4397"/>
      <c r="B28" s="4353"/>
      <c r="C28" s="4353"/>
      <c r="D28" s="4398"/>
      <c r="E28" s="3513"/>
      <c r="F28" s="244"/>
      <c r="G28" s="244"/>
      <c r="H28" s="881"/>
      <c r="I28" s="244"/>
      <c r="J28" s="3515"/>
      <c r="K28" s="2731"/>
      <c r="L28" s="173"/>
      <c r="M28" s="795"/>
      <c r="N28" s="795"/>
      <c r="O28" s="795"/>
      <c r="P28" s="795"/>
      <c r="Q28" s="795"/>
      <c r="R28" s="316"/>
      <c r="S28" s="316"/>
      <c r="T28" s="316"/>
      <c r="U28" s="316"/>
      <c r="V28" s="316"/>
      <c r="W28" s="316"/>
      <c r="X28" s="316"/>
      <c r="Y28" s="316"/>
      <c r="Z28" s="316"/>
      <c r="AA28" s="316"/>
      <c r="AB28" s="726"/>
      <c r="AC28" s="1072">
        <f t="shared" si="5"/>
        <v>0</v>
      </c>
    </row>
    <row r="29" spans="1:32" s="385" customFormat="1" ht="30.6" hidden="1" customHeight="1" thickBot="1" x14ac:dyDescent="0.45">
      <c r="A29" s="4397"/>
      <c r="B29" s="4353"/>
      <c r="C29" s="4353"/>
      <c r="D29" s="4398"/>
      <c r="E29" s="3329"/>
      <c r="F29" s="1074"/>
      <c r="G29" s="76"/>
      <c r="H29" s="76"/>
      <c r="I29" s="76"/>
      <c r="J29" s="158"/>
      <c r="K29" s="2151"/>
      <c r="L29" s="1666"/>
      <c r="M29" s="1988"/>
      <c r="N29" s="1988"/>
      <c r="O29" s="1988"/>
      <c r="P29" s="1988"/>
      <c r="Q29" s="1988"/>
      <c r="R29" s="976"/>
      <c r="S29" s="976"/>
      <c r="T29" s="976"/>
      <c r="U29" s="976"/>
      <c r="V29" s="976"/>
      <c r="W29" s="976"/>
      <c r="X29" s="1987"/>
      <c r="Y29" s="1988"/>
      <c r="Z29" s="1988"/>
      <c r="AA29" s="1988"/>
      <c r="AB29" s="1105"/>
      <c r="AC29" s="1072">
        <f t="shared" si="5"/>
        <v>0</v>
      </c>
    </row>
    <row r="30" spans="1:32" s="339" customFormat="1" ht="18.75" customHeight="1" thickBot="1" x14ac:dyDescent="0.45">
      <c r="A30" s="4397"/>
      <c r="B30" s="4353"/>
      <c r="C30" s="4353"/>
      <c r="D30" s="4398"/>
      <c r="E30" s="1819" t="s">
        <v>38</v>
      </c>
      <c r="F30" s="1820"/>
      <c r="G30" s="1821"/>
      <c r="H30" s="1822"/>
      <c r="I30" s="1822"/>
      <c r="J30" s="1823"/>
      <c r="K30" s="1065">
        <f t="shared" ref="K30:AB30" si="6">SUM(K23:K29)</f>
        <v>0</v>
      </c>
      <c r="L30" s="1065">
        <f t="shared" si="6"/>
        <v>256</v>
      </c>
      <c r="M30" s="1065">
        <f t="shared" si="6"/>
        <v>0</v>
      </c>
      <c r="N30" s="1065">
        <f t="shared" si="6"/>
        <v>0</v>
      </c>
      <c r="O30" s="1065">
        <f t="shared" si="6"/>
        <v>0</v>
      </c>
      <c r="P30" s="1065">
        <f t="shared" si="6"/>
        <v>0</v>
      </c>
      <c r="Q30" s="1065">
        <f t="shared" si="6"/>
        <v>0</v>
      </c>
      <c r="R30" s="1065">
        <f t="shared" si="6"/>
        <v>0</v>
      </c>
      <c r="S30" s="1065">
        <f t="shared" si="6"/>
        <v>0</v>
      </c>
      <c r="T30" s="1065">
        <f t="shared" si="6"/>
        <v>0</v>
      </c>
      <c r="U30" s="1065">
        <f t="shared" si="6"/>
        <v>8</v>
      </c>
      <c r="V30" s="1065">
        <f t="shared" si="6"/>
        <v>0</v>
      </c>
      <c r="W30" s="1065">
        <f t="shared" si="6"/>
        <v>6</v>
      </c>
      <c r="X30" s="1065">
        <f t="shared" si="6"/>
        <v>0</v>
      </c>
      <c r="Y30" s="1065">
        <f t="shared" si="6"/>
        <v>0</v>
      </c>
      <c r="Z30" s="1065">
        <f t="shared" si="6"/>
        <v>0</v>
      </c>
      <c r="AA30" s="1065">
        <f t="shared" si="6"/>
        <v>0</v>
      </c>
      <c r="AB30" s="1065">
        <f t="shared" si="6"/>
        <v>0</v>
      </c>
      <c r="AC30" s="1071">
        <f t="shared" si="5"/>
        <v>270</v>
      </c>
    </row>
    <row r="31" spans="1:32" s="339" customFormat="1" ht="18.75" hidden="1" customHeight="1" thickBot="1" x14ac:dyDescent="0.45">
      <c r="A31" s="4397"/>
      <c r="B31" s="4353"/>
      <c r="C31" s="4353"/>
      <c r="D31" s="4398"/>
      <c r="E31" s="1824"/>
      <c r="F31" s="1825"/>
      <c r="G31" s="1826"/>
      <c r="H31" s="1825"/>
      <c r="I31" s="1825"/>
      <c r="J31" s="1827"/>
      <c r="K31" s="1816"/>
      <c r="L31" s="1816"/>
      <c r="M31" s="1816"/>
      <c r="N31" s="1816"/>
      <c r="O31" s="1816"/>
      <c r="P31" s="1816"/>
      <c r="Q31" s="1816"/>
      <c r="R31" s="1816"/>
      <c r="S31" s="1816"/>
      <c r="T31" s="1816"/>
      <c r="U31" s="1816"/>
      <c r="V31" s="1816"/>
      <c r="W31" s="1816"/>
      <c r="X31" s="1816"/>
      <c r="Y31" s="1816"/>
      <c r="Z31" s="1816"/>
      <c r="AA31" s="1816"/>
      <c r="AB31" s="1817"/>
      <c r="AC31" s="1071"/>
    </row>
    <row r="32" spans="1:32" s="339" customFormat="1" ht="18.75" customHeight="1" thickBot="1" x14ac:dyDescent="0.45">
      <c r="A32" s="4397"/>
      <c r="B32" s="4353"/>
      <c r="C32" s="4353"/>
      <c r="D32" s="4398"/>
      <c r="E32" s="1831" t="s">
        <v>374</v>
      </c>
      <c r="F32" s="1832" t="s">
        <v>6</v>
      </c>
      <c r="G32" s="1833" t="s">
        <v>70</v>
      </c>
      <c r="H32" s="1833" t="s">
        <v>375</v>
      </c>
      <c r="I32" s="1832">
        <v>2</v>
      </c>
      <c r="J32" s="1834">
        <v>30</v>
      </c>
      <c r="K32" s="1835"/>
      <c r="L32" s="1836"/>
      <c r="M32" s="1832"/>
      <c r="N32" s="1837"/>
      <c r="O32" s="1837"/>
      <c r="P32" s="1832"/>
      <c r="Q32" s="1832"/>
      <c r="R32" s="1832"/>
      <c r="S32" s="1832"/>
      <c r="T32" s="1832">
        <v>40</v>
      </c>
      <c r="U32" s="1816"/>
      <c r="V32" s="1816"/>
      <c r="W32" s="1816"/>
      <c r="X32" s="1816"/>
      <c r="Y32" s="1816"/>
      <c r="Z32" s="1816"/>
      <c r="AA32" s="1816"/>
      <c r="AB32" s="1817"/>
      <c r="AC32" s="1071">
        <f t="shared" si="5"/>
        <v>40</v>
      </c>
    </row>
    <row r="33" spans="1:32" s="339" customFormat="1" ht="18.75" customHeight="1" thickBot="1" x14ac:dyDescent="0.5">
      <c r="A33" s="4397"/>
      <c r="B33" s="4353"/>
      <c r="C33" s="4353"/>
      <c r="D33" s="4398"/>
      <c r="E33" s="1285" t="s">
        <v>81</v>
      </c>
      <c r="F33" s="76" t="s">
        <v>6</v>
      </c>
      <c r="G33" s="76" t="s">
        <v>110</v>
      </c>
      <c r="H33" s="76" t="s">
        <v>70</v>
      </c>
      <c r="I33" s="76" t="s">
        <v>37</v>
      </c>
      <c r="J33" s="157">
        <v>6</v>
      </c>
      <c r="K33" s="243"/>
      <c r="L33" s="911"/>
      <c r="M33" s="146"/>
      <c r="N33" s="146"/>
      <c r="O33" s="146"/>
      <c r="P33" s="145"/>
      <c r="Q33" s="146"/>
      <c r="R33" s="146"/>
      <c r="S33" s="146"/>
      <c r="T33" s="464"/>
      <c r="U33" s="464"/>
      <c r="V33" s="464"/>
      <c r="W33" s="1312">
        <v>18</v>
      </c>
      <c r="X33" s="652"/>
      <c r="Y33" s="652"/>
      <c r="Z33" s="652"/>
      <c r="AA33" s="652"/>
      <c r="AB33" s="658"/>
      <c r="AC33" s="1071">
        <f t="shared" si="5"/>
        <v>18</v>
      </c>
    </row>
    <row r="34" spans="1:32" s="339" customFormat="1" ht="18.75" hidden="1" customHeight="1" thickBot="1" x14ac:dyDescent="0.5">
      <c r="A34" s="4397"/>
      <c r="B34" s="4353"/>
      <c r="C34" s="4353"/>
      <c r="D34" s="4398"/>
      <c r="E34" s="1285"/>
      <c r="F34" s="76"/>
      <c r="G34" s="76"/>
      <c r="H34" s="76"/>
      <c r="I34" s="76"/>
      <c r="J34" s="157"/>
      <c r="K34" s="1235"/>
      <c r="L34" s="1236"/>
      <c r="M34" s="1236"/>
      <c r="N34" s="1236"/>
      <c r="O34" s="1236"/>
      <c r="P34" s="1236"/>
      <c r="Q34" s="1236"/>
      <c r="R34" s="1236"/>
      <c r="S34" s="1236"/>
      <c r="T34" s="1236"/>
      <c r="U34" s="1236"/>
      <c r="V34" s="1236"/>
      <c r="W34" s="1236"/>
      <c r="X34" s="2114"/>
      <c r="Y34" s="2114"/>
      <c r="Z34" s="2114"/>
      <c r="AA34" s="2114"/>
      <c r="AB34" s="2115"/>
      <c r="AC34" s="1071">
        <f t="shared" si="5"/>
        <v>0</v>
      </c>
    </row>
    <row r="35" spans="1:32" s="340" customFormat="1" ht="15" hidden="1" customHeight="1" thickBot="1" x14ac:dyDescent="0.5">
      <c r="A35" s="4397"/>
      <c r="B35" s="4353"/>
      <c r="C35" s="4353"/>
      <c r="D35" s="4398"/>
      <c r="E35" s="1828"/>
      <c r="F35" s="949"/>
      <c r="G35" s="950"/>
      <c r="H35" s="950"/>
      <c r="I35" s="949"/>
      <c r="J35" s="1541"/>
      <c r="K35" s="1818"/>
      <c r="L35" s="804"/>
      <c r="M35" s="804"/>
      <c r="N35" s="804"/>
      <c r="O35" s="804"/>
      <c r="P35" s="805"/>
      <c r="Q35" s="805"/>
      <c r="R35" s="805"/>
      <c r="S35" s="805"/>
      <c r="T35" s="805"/>
      <c r="U35" s="804"/>
      <c r="V35" s="805"/>
      <c r="W35" s="805"/>
      <c r="X35" s="954"/>
      <c r="Y35" s="805"/>
      <c r="Z35" s="805"/>
      <c r="AA35" s="805"/>
      <c r="AB35" s="805"/>
      <c r="AC35" s="1071">
        <f t="shared" si="5"/>
        <v>0</v>
      </c>
      <c r="AD35" s="339"/>
      <c r="AE35" s="339"/>
      <c r="AF35" s="339"/>
    </row>
    <row r="36" spans="1:32" s="361" customFormat="1" ht="18" customHeight="1" thickBot="1" x14ac:dyDescent="0.45">
      <c r="A36" s="4397"/>
      <c r="B36" s="4353"/>
      <c r="C36" s="4353"/>
      <c r="D36" s="4398"/>
      <c r="E36" s="883" t="s">
        <v>34</v>
      </c>
      <c r="F36" s="1061"/>
      <c r="G36" s="1062"/>
      <c r="H36" s="884"/>
      <c r="I36" s="1063"/>
      <c r="J36" s="1064"/>
      <c r="K36" s="650">
        <f>SUM(K32:K35)</f>
        <v>0</v>
      </c>
      <c r="L36" s="650">
        <f t="shared" ref="L36:AB36" si="7">SUM(L32:L35)</f>
        <v>0</v>
      </c>
      <c r="M36" s="650">
        <f t="shared" si="7"/>
        <v>0</v>
      </c>
      <c r="N36" s="650">
        <f t="shared" si="7"/>
        <v>0</v>
      </c>
      <c r="O36" s="650">
        <f t="shared" si="7"/>
        <v>0</v>
      </c>
      <c r="P36" s="650">
        <f t="shared" si="7"/>
        <v>0</v>
      </c>
      <c r="Q36" s="650">
        <f t="shared" si="7"/>
        <v>0</v>
      </c>
      <c r="R36" s="650">
        <f t="shared" si="7"/>
        <v>0</v>
      </c>
      <c r="S36" s="650">
        <f t="shared" si="7"/>
        <v>0</v>
      </c>
      <c r="T36" s="650">
        <f t="shared" si="7"/>
        <v>40</v>
      </c>
      <c r="U36" s="650">
        <f t="shared" si="7"/>
        <v>0</v>
      </c>
      <c r="V36" s="650">
        <f t="shared" si="7"/>
        <v>0</v>
      </c>
      <c r="W36" s="650">
        <f t="shared" si="7"/>
        <v>18</v>
      </c>
      <c r="X36" s="650">
        <f t="shared" si="7"/>
        <v>0</v>
      </c>
      <c r="Y36" s="650">
        <f t="shared" si="7"/>
        <v>0</v>
      </c>
      <c r="Z36" s="650">
        <f t="shared" si="7"/>
        <v>0</v>
      </c>
      <c r="AA36" s="650">
        <f t="shared" si="7"/>
        <v>0</v>
      </c>
      <c r="AB36" s="650">
        <f t="shared" si="7"/>
        <v>0</v>
      </c>
      <c r="AC36" s="1071">
        <f t="shared" si="5"/>
        <v>58</v>
      </c>
      <c r="AD36" s="360"/>
      <c r="AE36" s="360"/>
      <c r="AF36" s="360"/>
    </row>
    <row r="37" spans="1:32" s="361" customFormat="1" ht="18" hidden="1" customHeight="1" thickBot="1" x14ac:dyDescent="0.5">
      <c r="A37" s="4397"/>
      <c r="B37" s="4353"/>
      <c r="C37" s="4353"/>
      <c r="D37" s="4399"/>
      <c r="E37" s="799"/>
      <c r="F37" s="800"/>
      <c r="G37" s="807"/>
      <c r="H37" s="801"/>
      <c r="I37" s="801"/>
      <c r="J37" s="802"/>
      <c r="K37" s="803"/>
      <c r="L37" s="804"/>
      <c r="M37" s="804"/>
      <c r="N37" s="804"/>
      <c r="O37" s="804"/>
      <c r="P37" s="804"/>
      <c r="Q37" s="804"/>
      <c r="R37" s="804"/>
      <c r="S37" s="804"/>
      <c r="T37" s="804"/>
      <c r="U37" s="804"/>
      <c r="V37" s="804"/>
      <c r="W37" s="804"/>
      <c r="X37" s="804"/>
      <c r="Y37" s="805"/>
      <c r="Z37" s="805"/>
      <c r="AA37" s="805"/>
      <c r="AB37" s="805"/>
      <c r="AC37" s="3333"/>
      <c r="AD37" s="360"/>
      <c r="AE37" s="360"/>
      <c r="AF37" s="360"/>
    </row>
    <row r="38" spans="1:32" s="361" customFormat="1" ht="18" hidden="1" customHeight="1" thickBot="1" x14ac:dyDescent="0.45">
      <c r="A38" s="4397"/>
      <c r="B38" s="4353"/>
      <c r="C38" s="4353"/>
      <c r="D38" s="4398"/>
      <c r="E38" s="809" t="s">
        <v>182</v>
      </c>
      <c r="F38" s="810"/>
      <c r="G38" s="811"/>
      <c r="H38" s="812"/>
      <c r="I38" s="813"/>
      <c r="J38" s="814"/>
      <c r="K38" s="815">
        <f>K37</f>
        <v>0</v>
      </c>
      <c r="L38" s="815">
        <f t="shared" ref="L38:AB38" si="8">L37</f>
        <v>0</v>
      </c>
      <c r="M38" s="815">
        <f t="shared" si="8"/>
        <v>0</v>
      </c>
      <c r="N38" s="815">
        <f t="shared" si="8"/>
        <v>0</v>
      </c>
      <c r="O38" s="815">
        <f t="shared" si="8"/>
        <v>0</v>
      </c>
      <c r="P38" s="815">
        <f t="shared" si="8"/>
        <v>0</v>
      </c>
      <c r="Q38" s="815">
        <f t="shared" si="8"/>
        <v>0</v>
      </c>
      <c r="R38" s="815">
        <f t="shared" si="8"/>
        <v>0</v>
      </c>
      <c r="S38" s="815">
        <f t="shared" si="8"/>
        <v>0</v>
      </c>
      <c r="T38" s="815">
        <f t="shared" si="8"/>
        <v>0</v>
      </c>
      <c r="U38" s="815">
        <f t="shared" si="8"/>
        <v>0</v>
      </c>
      <c r="V38" s="815">
        <f t="shared" si="8"/>
        <v>0</v>
      </c>
      <c r="W38" s="815">
        <f t="shared" si="8"/>
        <v>0</v>
      </c>
      <c r="X38" s="815">
        <f t="shared" si="8"/>
        <v>0</v>
      </c>
      <c r="Y38" s="815">
        <f t="shared" si="8"/>
        <v>0</v>
      </c>
      <c r="Z38" s="815">
        <f t="shared" si="8"/>
        <v>0</v>
      </c>
      <c r="AA38" s="815">
        <f t="shared" si="8"/>
        <v>0</v>
      </c>
      <c r="AB38" s="815">
        <f t="shared" si="8"/>
        <v>0</v>
      </c>
      <c r="AC38" s="2262">
        <f t="shared" si="5"/>
        <v>0</v>
      </c>
      <c r="AD38" s="360"/>
      <c r="AE38" s="360"/>
      <c r="AF38" s="360"/>
    </row>
    <row r="39" spans="1:32" s="359" customFormat="1" ht="16.899999999999999" customHeight="1" thickBot="1" x14ac:dyDescent="0.45">
      <c r="A39" s="4397"/>
      <c r="B39" s="4353"/>
      <c r="C39" s="4353"/>
      <c r="D39" s="4399"/>
      <c r="E39" s="535" t="s">
        <v>39</v>
      </c>
      <c r="F39" s="536"/>
      <c r="G39" s="537"/>
      <c r="H39" s="538"/>
      <c r="I39" s="539"/>
      <c r="J39" s="540"/>
      <c r="K39" s="541">
        <f t="shared" ref="K39:AB39" si="9">K30+K36+K38</f>
        <v>0</v>
      </c>
      <c r="L39" s="541">
        <f t="shared" si="9"/>
        <v>256</v>
      </c>
      <c r="M39" s="541">
        <f t="shared" si="9"/>
        <v>0</v>
      </c>
      <c r="N39" s="541">
        <f t="shared" si="9"/>
        <v>0</v>
      </c>
      <c r="O39" s="541">
        <f t="shared" si="9"/>
        <v>0</v>
      </c>
      <c r="P39" s="541">
        <f t="shared" si="9"/>
        <v>0</v>
      </c>
      <c r="Q39" s="541">
        <f t="shared" si="9"/>
        <v>0</v>
      </c>
      <c r="R39" s="541">
        <f t="shared" si="9"/>
        <v>0</v>
      </c>
      <c r="S39" s="541">
        <f t="shared" si="9"/>
        <v>0</v>
      </c>
      <c r="T39" s="541">
        <f t="shared" si="9"/>
        <v>40</v>
      </c>
      <c r="U39" s="541">
        <f t="shared" si="9"/>
        <v>8</v>
      </c>
      <c r="V39" s="541">
        <f t="shared" si="9"/>
        <v>0</v>
      </c>
      <c r="W39" s="541">
        <f t="shared" si="9"/>
        <v>24</v>
      </c>
      <c r="X39" s="541">
        <f t="shared" si="9"/>
        <v>0</v>
      </c>
      <c r="Y39" s="541">
        <f t="shared" si="9"/>
        <v>0</v>
      </c>
      <c r="Z39" s="541">
        <f t="shared" si="9"/>
        <v>0</v>
      </c>
      <c r="AA39" s="541">
        <f t="shared" si="9"/>
        <v>0</v>
      </c>
      <c r="AB39" s="541">
        <f t="shared" si="9"/>
        <v>0</v>
      </c>
      <c r="AC39" s="3334">
        <f t="shared" si="5"/>
        <v>328</v>
      </c>
    </row>
    <row r="40" spans="1:32" s="359" customFormat="1" ht="16.899999999999999" customHeight="1" thickBot="1" x14ac:dyDescent="0.45">
      <c r="A40" s="4397"/>
      <c r="B40" s="4353"/>
      <c r="C40" s="4353"/>
      <c r="D40" s="4398"/>
      <c r="E40" s="544" t="s">
        <v>40</v>
      </c>
      <c r="F40" s="545"/>
      <c r="G40" s="546"/>
      <c r="H40" s="547"/>
      <c r="I40" s="547"/>
      <c r="J40" s="548"/>
      <c r="K40" s="549">
        <f t="shared" ref="K40:AB40" si="10">K21+K39</f>
        <v>0</v>
      </c>
      <c r="L40" s="549">
        <f t="shared" si="10"/>
        <v>504</v>
      </c>
      <c r="M40" s="549">
        <f t="shared" si="10"/>
        <v>0</v>
      </c>
      <c r="N40" s="549">
        <f t="shared" si="10"/>
        <v>0</v>
      </c>
      <c r="O40" s="549">
        <f t="shared" si="10"/>
        <v>0</v>
      </c>
      <c r="P40" s="549">
        <f t="shared" si="10"/>
        <v>0</v>
      </c>
      <c r="Q40" s="549">
        <f t="shared" si="10"/>
        <v>0</v>
      </c>
      <c r="R40" s="549">
        <f t="shared" si="10"/>
        <v>0</v>
      </c>
      <c r="S40" s="549">
        <f t="shared" si="10"/>
        <v>0</v>
      </c>
      <c r="T40" s="549">
        <f t="shared" si="10"/>
        <v>40</v>
      </c>
      <c r="U40" s="549">
        <f t="shared" si="10"/>
        <v>26</v>
      </c>
      <c r="V40" s="549">
        <f t="shared" si="10"/>
        <v>0</v>
      </c>
      <c r="W40" s="549">
        <f t="shared" si="10"/>
        <v>24</v>
      </c>
      <c r="X40" s="549">
        <f t="shared" si="10"/>
        <v>0</v>
      </c>
      <c r="Y40" s="549">
        <f t="shared" si="10"/>
        <v>0</v>
      </c>
      <c r="Z40" s="549">
        <f t="shared" si="10"/>
        <v>0</v>
      </c>
      <c r="AA40" s="549">
        <f t="shared" si="10"/>
        <v>0</v>
      </c>
      <c r="AB40" s="549">
        <f t="shared" si="10"/>
        <v>0</v>
      </c>
      <c r="AC40" s="3335">
        <f t="shared" si="5"/>
        <v>594</v>
      </c>
    </row>
    <row r="41" spans="1:32" s="346" customFormat="1" ht="13.9" x14ac:dyDescent="0.4">
      <c r="A41" s="3993" t="s">
        <v>443</v>
      </c>
      <c r="B41" s="3993"/>
      <c r="C41" s="3993"/>
      <c r="D41" s="3993"/>
      <c r="E41" s="3993"/>
      <c r="F41" s="3993"/>
      <c r="G41" s="3993"/>
      <c r="H41" s="3993"/>
      <c r="I41" s="3993"/>
      <c r="J41" s="3993"/>
      <c r="K41" s="3993"/>
      <c r="L41" s="3993"/>
      <c r="M41" s="3993"/>
      <c r="N41" s="3993"/>
      <c r="O41" s="3993"/>
      <c r="P41" s="3993"/>
      <c r="Q41" s="3993"/>
      <c r="R41" s="3993"/>
      <c r="S41" s="3993"/>
      <c r="T41" s="3993"/>
      <c r="U41" s="3993"/>
      <c r="V41" s="3993"/>
      <c r="W41" s="3993"/>
      <c r="X41" s="3993"/>
      <c r="Y41" s="3993"/>
      <c r="Z41" s="3993"/>
      <c r="AA41" s="3993"/>
      <c r="AB41" s="3993"/>
      <c r="AC41" s="3993"/>
      <c r="AD41" s="345"/>
      <c r="AE41" s="345"/>
      <c r="AF41" s="345"/>
    </row>
    <row r="42" spans="1:32" s="346" customFormat="1" ht="13.9" x14ac:dyDescent="0.4">
      <c r="A42" s="27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7" t="s">
        <v>201</v>
      </c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27"/>
      <c r="AC42" s="3336"/>
      <c r="AD42" s="345"/>
      <c r="AE42" s="345"/>
      <c r="AF42" s="345"/>
    </row>
    <row r="43" spans="1:32" s="346" customFormat="1" ht="13.9" x14ac:dyDescent="0.4">
      <c r="A43" s="27"/>
      <c r="B43" s="29"/>
      <c r="C43" s="29"/>
      <c r="D43" s="294"/>
      <c r="E43" s="29"/>
      <c r="F43" s="29"/>
      <c r="G43" s="29"/>
      <c r="H43" s="29"/>
      <c r="I43" s="29"/>
      <c r="J43" s="29"/>
      <c r="K43" s="29"/>
      <c r="L43" s="31"/>
      <c r="M43" s="31"/>
      <c r="N43" s="31"/>
      <c r="O43" s="31"/>
      <c r="P43" s="31"/>
      <c r="Q43" s="79"/>
      <c r="R43" s="79"/>
      <c r="S43" s="79"/>
      <c r="T43" s="31"/>
      <c r="U43" s="31"/>
      <c r="V43" s="31"/>
      <c r="W43" s="27"/>
      <c r="AC43" s="3336"/>
      <c r="AD43" s="345"/>
      <c r="AE43" s="345"/>
      <c r="AF43" s="345"/>
    </row>
    <row r="44" spans="1:32" s="346" customFormat="1" ht="24.75" customHeight="1" x14ac:dyDescent="0.4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160" t="s">
        <v>188</v>
      </c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80"/>
      <c r="AC44" s="3336"/>
      <c r="AD44" s="345"/>
      <c r="AE44" s="345"/>
      <c r="AF44" s="345"/>
    </row>
    <row r="45" spans="1:32" s="346" customFormat="1" ht="13.9" x14ac:dyDescent="0.4">
      <c r="A45" s="347"/>
      <c r="B45" s="347"/>
      <c r="C45" s="347"/>
      <c r="D45" s="347"/>
      <c r="E45" s="347"/>
      <c r="F45" s="347"/>
      <c r="G45" s="347"/>
      <c r="H45" s="347"/>
      <c r="I45" s="347"/>
      <c r="J45" s="347"/>
      <c r="K45" s="347"/>
      <c r="L45" s="347"/>
      <c r="M45" s="347"/>
      <c r="N45" s="347"/>
      <c r="O45" s="347"/>
      <c r="P45" s="347"/>
      <c r="Q45" s="347"/>
      <c r="R45" s="349"/>
      <c r="S45" s="349"/>
      <c r="T45" s="349"/>
      <c r="U45" s="349"/>
      <c r="V45" s="349"/>
      <c r="W45" s="349"/>
      <c r="X45" s="349"/>
      <c r="Y45" s="349"/>
      <c r="Z45" s="349"/>
      <c r="AA45" s="349"/>
      <c r="AB45" s="349"/>
      <c r="AC45" s="3336"/>
      <c r="AD45" s="345"/>
      <c r="AE45" s="345"/>
      <c r="AF45" s="345"/>
    </row>
    <row r="46" spans="1:32" s="346" customFormat="1" ht="13.9" x14ac:dyDescent="0.4">
      <c r="A46" s="347"/>
      <c r="B46" s="347"/>
      <c r="C46" s="347"/>
      <c r="D46" s="347"/>
      <c r="E46" s="347"/>
      <c r="F46" s="347"/>
      <c r="G46" s="347"/>
      <c r="H46" s="347"/>
      <c r="I46" s="347"/>
      <c r="J46" s="347"/>
      <c r="K46" s="347"/>
      <c r="L46" s="347"/>
      <c r="M46" s="347"/>
      <c r="N46" s="347"/>
      <c r="O46" s="347"/>
      <c r="P46" s="347"/>
      <c r="Q46" s="347"/>
      <c r="R46" s="350"/>
      <c r="S46" s="350"/>
      <c r="T46" s="350"/>
      <c r="U46" s="350"/>
      <c r="V46" s="350"/>
      <c r="W46" s="350"/>
      <c r="X46" s="350"/>
      <c r="Y46" s="350"/>
      <c r="Z46" s="350"/>
      <c r="AA46" s="350"/>
      <c r="AB46" s="350"/>
      <c r="AC46" s="3336"/>
      <c r="AD46" s="345"/>
      <c r="AE46" s="345"/>
      <c r="AF46" s="345"/>
    </row>
    <row r="47" spans="1:32" s="346" customFormat="1" ht="13.9" x14ac:dyDescent="0.4">
      <c r="R47" s="351"/>
      <c r="S47" s="352"/>
      <c r="T47" s="352"/>
      <c r="U47" s="4347"/>
      <c r="V47" s="4347"/>
      <c r="W47" s="4347"/>
      <c r="X47" s="4347"/>
      <c r="Y47" s="4347"/>
      <c r="Z47" s="4347"/>
      <c r="AA47" s="348"/>
      <c r="AB47" s="351"/>
      <c r="AC47" s="3336"/>
      <c r="AD47" s="345"/>
      <c r="AE47" s="345"/>
      <c r="AF47" s="345"/>
    </row>
  </sheetData>
  <sheetProtection selectLockedCells="1" selectUnlockedCells="1"/>
  <mergeCells count="26"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  <mergeCell ref="A5:AC5"/>
    <mergeCell ref="U47:Z47"/>
    <mergeCell ref="B7:B21"/>
    <mergeCell ref="A22:AC22"/>
    <mergeCell ref="A23:A40"/>
    <mergeCell ref="B23:B40"/>
    <mergeCell ref="C23:C40"/>
    <mergeCell ref="D23:D40"/>
    <mergeCell ref="A41:AC41"/>
    <mergeCell ref="A6:A21"/>
    <mergeCell ref="C6:C21"/>
    <mergeCell ref="D6:D21"/>
  </mergeCells>
  <conditionalFormatting sqref="X33:AB34">
    <cfRule type="cellIs" dxfId="7" priority="1" stopIfTrue="1" operator="equal">
      <formula>0</formula>
    </cfRule>
  </conditionalFormatting>
  <pageMargins left="0.19685039370078741" right="0.19685039370078741" top="0.78740157480314965" bottom="0.39370078740157483" header="0.51181102362204722" footer="0.39370078740157483"/>
  <pageSetup paperSize="9" scale="70" firstPageNumber="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0"/>
  <dimension ref="A1:AF111"/>
  <sheetViews>
    <sheetView view="pageLayout" topLeftCell="D14" zoomScale="75" zoomScaleNormal="85" zoomScalePageLayoutView="75" workbookViewId="0">
      <selection activeCell="H120" sqref="H120"/>
    </sheetView>
  </sheetViews>
  <sheetFormatPr defaultRowHeight="12.75" x14ac:dyDescent="0.35"/>
  <cols>
    <col min="1" max="1" width="4.1328125" style="82" customWidth="1"/>
    <col min="2" max="2" width="15.1328125" style="82" customWidth="1"/>
    <col min="3" max="3" width="11.86328125" style="82" customWidth="1"/>
    <col min="4" max="4" width="4.86328125" style="82" customWidth="1"/>
    <col min="5" max="5" width="30.73046875" style="82" customWidth="1"/>
    <col min="6" max="6" width="4.265625" style="82" bestFit="1" customWidth="1"/>
    <col min="7" max="7" width="3.3984375" style="82" customWidth="1"/>
    <col min="8" max="8" width="9" style="82" customWidth="1"/>
    <col min="9" max="10" width="4.265625" style="82" bestFit="1" customWidth="1"/>
    <col min="11" max="11" width="5.1328125" style="82" bestFit="1" customWidth="1"/>
    <col min="12" max="12" width="7.73046875" style="82" customWidth="1"/>
    <col min="13" max="13" width="3.265625" style="82" bestFit="1" customWidth="1"/>
    <col min="14" max="14" width="4.3984375" style="82" bestFit="1" customWidth="1"/>
    <col min="15" max="15" width="7.73046875" style="82" customWidth="1"/>
    <col min="16" max="16" width="3.86328125" style="82" bestFit="1" customWidth="1"/>
    <col min="17" max="17" width="5.59765625" style="82" bestFit="1" customWidth="1"/>
    <col min="18" max="18" width="4.3984375" style="82" bestFit="1" customWidth="1"/>
    <col min="19" max="23" width="7.73046875" style="82" customWidth="1"/>
    <col min="24" max="24" width="5" style="82" customWidth="1"/>
    <col min="25" max="25" width="4.1328125" style="82" customWidth="1"/>
    <col min="26" max="27" width="5.59765625" style="82" customWidth="1"/>
    <col min="28" max="28" width="6" style="82" customWidth="1"/>
    <col min="29" max="29" width="7.73046875" style="82" customWidth="1"/>
    <col min="30" max="30" width="6.1328125" style="82" customWidth="1"/>
    <col min="31" max="31" width="4.3984375" style="82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2" customFormat="1" ht="21" customHeight="1" x14ac:dyDescent="0.35">
      <c r="A1" s="4312" t="s">
        <v>89</v>
      </c>
      <c r="B1" s="4312"/>
      <c r="C1" s="4312"/>
      <c r="D1" s="4312"/>
      <c r="E1" s="4312"/>
      <c r="F1" s="4312"/>
      <c r="G1" s="4312"/>
      <c r="H1" s="4312"/>
      <c r="I1" s="4312"/>
      <c r="J1" s="4312"/>
      <c r="K1" s="4312"/>
      <c r="L1" s="4312"/>
      <c r="M1" s="4312"/>
      <c r="N1" s="4312"/>
      <c r="O1" s="4312"/>
      <c r="P1" s="4312"/>
      <c r="Q1" s="4312"/>
      <c r="R1" s="4312"/>
      <c r="S1" s="4312"/>
      <c r="T1" s="4312"/>
      <c r="U1" s="4312"/>
      <c r="V1" s="4312"/>
      <c r="W1" s="4312"/>
      <c r="X1" s="4312"/>
      <c r="Y1" s="4312"/>
      <c r="Z1" s="4312"/>
      <c r="AA1" s="4312"/>
      <c r="AB1" s="4312"/>
      <c r="AC1" s="4312"/>
    </row>
    <row r="2" spans="1:32" s="2" customFormat="1" ht="21" hidden="1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12" hidden="1" customHeigh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32" s="2" customFormat="1" ht="21" customHeight="1" x14ac:dyDescent="0.35">
      <c r="A4" s="4313" t="s">
        <v>377</v>
      </c>
      <c r="B4" s="4313"/>
      <c r="C4" s="4313"/>
      <c r="D4" s="4313"/>
      <c r="E4" s="4313"/>
      <c r="F4" s="4313"/>
      <c r="G4" s="4313"/>
      <c r="H4" s="4313"/>
      <c r="I4" s="4313"/>
      <c r="J4" s="4313"/>
      <c r="K4" s="4313"/>
      <c r="L4" s="4313"/>
      <c r="M4" s="4313"/>
      <c r="N4" s="4313"/>
      <c r="O4" s="4313"/>
      <c r="P4" s="4313"/>
      <c r="Q4" s="4313"/>
      <c r="R4" s="4313"/>
      <c r="S4" s="4313"/>
      <c r="T4" s="4313"/>
      <c r="U4" s="4313"/>
      <c r="V4" s="4313"/>
      <c r="W4" s="4313"/>
      <c r="X4" s="4313"/>
      <c r="Y4" s="4313"/>
      <c r="Z4" s="4313"/>
      <c r="AA4" s="4313"/>
      <c r="AB4" s="4313"/>
      <c r="AC4" s="4313"/>
    </row>
    <row r="5" spans="1:32" ht="6" customHeight="1" thickBot="1" x14ac:dyDescent="0.5">
      <c r="A5" s="3"/>
      <c r="B5" s="3"/>
      <c r="C5" s="3"/>
      <c r="D5" s="3"/>
      <c r="E5" s="4"/>
      <c r="F5" s="5"/>
      <c r="G5" s="5"/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6"/>
      <c r="AE5" s="6"/>
      <c r="AF5" s="6"/>
    </row>
    <row r="6" spans="1:32" ht="14.25" customHeight="1" x14ac:dyDescent="0.45">
      <c r="A6" s="4314" t="s">
        <v>8</v>
      </c>
      <c r="B6" s="4192" t="s">
        <v>9</v>
      </c>
      <c r="C6" s="4192" t="s">
        <v>10</v>
      </c>
      <c r="D6" s="4317" t="s">
        <v>11</v>
      </c>
      <c r="E6" s="4319" t="s">
        <v>7</v>
      </c>
      <c r="F6" s="4321" t="s">
        <v>0</v>
      </c>
      <c r="G6" s="4323" t="s">
        <v>3</v>
      </c>
      <c r="H6" s="4325" t="s">
        <v>12</v>
      </c>
      <c r="I6" s="4321" t="s">
        <v>1</v>
      </c>
      <c r="J6" s="4327" t="s">
        <v>13</v>
      </c>
      <c r="K6" s="4329" t="s">
        <v>14</v>
      </c>
      <c r="L6" s="4330"/>
      <c r="M6" s="4330"/>
      <c r="N6" s="4330"/>
      <c r="O6" s="4330"/>
      <c r="P6" s="4330"/>
      <c r="Q6" s="4330"/>
      <c r="R6" s="4330"/>
      <c r="S6" s="4330"/>
      <c r="T6" s="4330"/>
      <c r="U6" s="4330"/>
      <c r="V6" s="4330"/>
      <c r="W6" s="4330"/>
      <c r="X6" s="4330"/>
      <c r="Y6" s="4330"/>
      <c r="Z6" s="4330"/>
      <c r="AA6" s="4330"/>
      <c r="AB6" s="4330"/>
      <c r="AC6" s="4331" t="s">
        <v>15</v>
      </c>
      <c r="AD6" s="6"/>
      <c r="AE6" s="6"/>
      <c r="AF6" s="6"/>
    </row>
    <row r="7" spans="1:32" s="10" customFormat="1" ht="116.25" customHeight="1" thickBot="1" x14ac:dyDescent="0.35">
      <c r="A7" s="4315"/>
      <c r="B7" s="4316"/>
      <c r="C7" s="4316"/>
      <c r="D7" s="4318"/>
      <c r="E7" s="4320"/>
      <c r="F7" s="4322"/>
      <c r="G7" s="4324"/>
      <c r="H7" s="4326"/>
      <c r="I7" s="4322"/>
      <c r="J7" s="4328"/>
      <c r="K7" s="8" t="s">
        <v>16</v>
      </c>
      <c r="L7" s="7" t="s">
        <v>17</v>
      </c>
      <c r="M7" s="7" t="s">
        <v>18</v>
      </c>
      <c r="N7" s="7" t="s">
        <v>19</v>
      </c>
      <c r="O7" s="7" t="s">
        <v>20</v>
      </c>
      <c r="P7" s="7" t="s">
        <v>21</v>
      </c>
      <c r="Q7" s="7" t="s">
        <v>100</v>
      </c>
      <c r="R7" s="7" t="s">
        <v>108</v>
      </c>
      <c r="S7" s="7" t="s">
        <v>23</v>
      </c>
      <c r="T7" s="7" t="s">
        <v>24</v>
      </c>
      <c r="U7" s="7" t="s">
        <v>25</v>
      </c>
      <c r="V7" s="7" t="s">
        <v>26</v>
      </c>
      <c r="W7" s="7" t="s">
        <v>27</v>
      </c>
      <c r="X7" s="7" t="s">
        <v>28</v>
      </c>
      <c r="Y7" s="7" t="s">
        <v>29</v>
      </c>
      <c r="Z7" s="7" t="s">
        <v>30</v>
      </c>
      <c r="AA7" s="7" t="s">
        <v>31</v>
      </c>
      <c r="AB7" s="7" t="s">
        <v>32</v>
      </c>
      <c r="AC7" s="4332"/>
      <c r="AD7" s="9"/>
      <c r="AE7" s="9"/>
      <c r="AF7" s="9"/>
    </row>
    <row r="8" spans="1:32" s="10" customFormat="1" ht="13.5" customHeight="1" thickBot="1" x14ac:dyDescent="0.35">
      <c r="A8" s="125">
        <v>1</v>
      </c>
      <c r="B8" s="123">
        <v>2</v>
      </c>
      <c r="C8" s="123">
        <v>3</v>
      </c>
      <c r="D8" s="126">
        <v>4</v>
      </c>
      <c r="E8" s="124">
        <v>5</v>
      </c>
      <c r="F8" s="124">
        <v>6</v>
      </c>
      <c r="G8" s="127" t="s">
        <v>42</v>
      </c>
      <c r="H8" s="127" t="s">
        <v>93</v>
      </c>
      <c r="I8" s="124">
        <v>9</v>
      </c>
      <c r="J8" s="124">
        <v>10</v>
      </c>
      <c r="K8" s="124">
        <v>11</v>
      </c>
      <c r="L8" s="124">
        <v>12</v>
      </c>
      <c r="M8" s="124">
        <v>13</v>
      </c>
      <c r="N8" s="124">
        <v>14</v>
      </c>
      <c r="O8" s="124">
        <v>15</v>
      </c>
      <c r="P8" s="124">
        <v>16</v>
      </c>
      <c r="Q8" s="124">
        <v>17</v>
      </c>
      <c r="R8" s="124">
        <v>18</v>
      </c>
      <c r="S8" s="124">
        <v>19</v>
      </c>
      <c r="T8" s="124">
        <v>20</v>
      </c>
      <c r="U8" s="124">
        <v>21</v>
      </c>
      <c r="V8" s="124">
        <v>22</v>
      </c>
      <c r="W8" s="124">
        <v>23</v>
      </c>
      <c r="X8" s="124">
        <v>24</v>
      </c>
      <c r="Y8" s="124">
        <v>25</v>
      </c>
      <c r="Z8" s="124">
        <v>26</v>
      </c>
      <c r="AA8" s="124">
        <v>27</v>
      </c>
      <c r="AB8" s="124">
        <v>28</v>
      </c>
      <c r="AC8" s="128">
        <v>29</v>
      </c>
      <c r="AD8" s="9"/>
      <c r="AE8" s="9"/>
      <c r="AF8" s="9"/>
    </row>
    <row r="9" spans="1:32" s="12" customFormat="1" ht="13.5" customHeight="1" thickBot="1" x14ac:dyDescent="0.4">
      <c r="A9" s="4577" t="s">
        <v>33</v>
      </c>
      <c r="B9" s="4578"/>
      <c r="C9" s="4578"/>
      <c r="D9" s="4578"/>
      <c r="E9" s="4578"/>
      <c r="F9" s="4578"/>
      <c r="G9" s="4578"/>
      <c r="H9" s="4578"/>
      <c r="I9" s="4578"/>
      <c r="J9" s="4578"/>
      <c r="K9" s="4578"/>
      <c r="L9" s="4578"/>
      <c r="M9" s="4578"/>
      <c r="N9" s="4578"/>
      <c r="O9" s="4578"/>
      <c r="P9" s="4578"/>
      <c r="Q9" s="4578"/>
      <c r="R9" s="4578"/>
      <c r="S9" s="4578"/>
      <c r="T9" s="4578"/>
      <c r="U9" s="4578"/>
      <c r="V9" s="4578"/>
      <c r="W9" s="4578"/>
      <c r="X9" s="4578"/>
      <c r="Y9" s="4578"/>
      <c r="Z9" s="4578"/>
      <c r="AA9" s="4578"/>
      <c r="AB9" s="4578"/>
      <c r="AC9" s="4579"/>
      <c r="AD9" s="11"/>
      <c r="AE9" s="11"/>
      <c r="AF9" s="11"/>
    </row>
    <row r="10" spans="1:32" s="170" customFormat="1" ht="18.75" hidden="1" customHeight="1" thickBot="1" x14ac:dyDescent="0.4">
      <c r="A10" s="4580">
        <v>23</v>
      </c>
      <c r="B10" s="4408" t="s">
        <v>118</v>
      </c>
      <c r="C10" s="4415" t="s">
        <v>116</v>
      </c>
      <c r="D10" s="4573">
        <v>1</v>
      </c>
      <c r="E10" s="176"/>
      <c r="F10" s="177"/>
      <c r="G10" s="177"/>
      <c r="H10" s="177"/>
      <c r="I10" s="177"/>
      <c r="J10" s="177"/>
      <c r="K10" s="232"/>
      <c r="L10" s="232"/>
      <c r="M10" s="233"/>
      <c r="N10" s="232"/>
      <c r="O10" s="232"/>
      <c r="P10" s="233"/>
      <c r="Q10" s="233"/>
      <c r="R10" s="233"/>
      <c r="S10" s="233"/>
      <c r="T10" s="233"/>
      <c r="U10" s="233"/>
      <c r="V10" s="232"/>
      <c r="W10" s="234"/>
      <c r="X10" s="234"/>
      <c r="Y10" s="234"/>
      <c r="Z10" s="234"/>
      <c r="AA10" s="234"/>
      <c r="AB10" s="267"/>
      <c r="AC10" s="174">
        <f t="shared" ref="AC10:AC19" si="0">SUM(K10:AB10)</f>
        <v>0</v>
      </c>
    </row>
    <row r="11" spans="1:32" s="170" customFormat="1" ht="18.75" hidden="1" customHeight="1" thickBot="1" x14ac:dyDescent="0.4">
      <c r="A11" s="4581"/>
      <c r="B11" s="4409"/>
      <c r="C11" s="4416"/>
      <c r="D11" s="4574"/>
      <c r="E11" s="261"/>
      <c r="F11" s="136"/>
      <c r="G11" s="136"/>
      <c r="H11" s="136"/>
      <c r="I11" s="136"/>
      <c r="J11" s="136"/>
      <c r="K11" s="173"/>
      <c r="L11" s="173"/>
      <c r="M11" s="172"/>
      <c r="N11" s="173"/>
      <c r="O11" s="173"/>
      <c r="P11" s="235"/>
      <c r="Q11" s="235"/>
      <c r="R11" s="235"/>
      <c r="S11" s="235"/>
      <c r="T11" s="235"/>
      <c r="U11" s="235"/>
      <c r="V11" s="236"/>
      <c r="W11" s="237"/>
      <c r="X11" s="237"/>
      <c r="Y11" s="237"/>
      <c r="Z11" s="237"/>
      <c r="AA11" s="237"/>
      <c r="AB11" s="238"/>
      <c r="AC11" s="174">
        <f t="shared" si="0"/>
        <v>0</v>
      </c>
    </row>
    <row r="12" spans="1:32" s="170" customFormat="1" ht="18.75" hidden="1" customHeight="1" thickBot="1" x14ac:dyDescent="0.4">
      <c r="A12" s="4581"/>
      <c r="B12" s="4409"/>
      <c r="C12" s="4416"/>
      <c r="D12" s="4574"/>
      <c r="E12" s="828"/>
      <c r="F12" s="246"/>
      <c r="G12" s="246"/>
      <c r="H12" s="246"/>
      <c r="I12" s="246"/>
      <c r="J12" s="246"/>
      <c r="K12" s="830"/>
      <c r="L12" s="831"/>
      <c r="M12" s="832"/>
      <c r="N12" s="833"/>
      <c r="O12" s="833"/>
      <c r="P12" s="832"/>
      <c r="Q12" s="832"/>
      <c r="R12" s="832"/>
      <c r="S12" s="832"/>
      <c r="T12" s="832"/>
      <c r="U12" s="832"/>
      <c r="V12" s="833"/>
      <c r="W12" s="834"/>
      <c r="X12" s="834"/>
      <c r="Y12" s="834"/>
      <c r="Z12" s="834"/>
      <c r="AA12" s="834"/>
      <c r="AB12" s="835"/>
      <c r="AC12" s="209">
        <f t="shared" si="0"/>
        <v>0</v>
      </c>
    </row>
    <row r="13" spans="1:32" s="170" customFormat="1" ht="18.75" customHeight="1" x14ac:dyDescent="0.35">
      <c r="A13" s="4581"/>
      <c r="B13" s="4409"/>
      <c r="C13" s="4416"/>
      <c r="D13" s="4574"/>
      <c r="E13" s="829" t="s">
        <v>76</v>
      </c>
      <c r="F13" s="177" t="s">
        <v>5</v>
      </c>
      <c r="G13" s="177" t="s">
        <v>94</v>
      </c>
      <c r="H13" s="1707" t="s">
        <v>338</v>
      </c>
      <c r="I13" s="177" t="s">
        <v>36</v>
      </c>
      <c r="J13" s="1708" t="s">
        <v>238</v>
      </c>
      <c r="K13" s="2046"/>
      <c r="L13" s="165">
        <v>216</v>
      </c>
      <c r="M13" s="199"/>
      <c r="N13" s="165"/>
      <c r="O13" s="165"/>
      <c r="P13" s="199"/>
      <c r="Q13" s="199"/>
      <c r="R13" s="199"/>
      <c r="S13" s="199"/>
      <c r="T13" s="199"/>
      <c r="U13" s="199">
        <v>16</v>
      </c>
      <c r="V13" s="165"/>
      <c r="W13" s="234"/>
      <c r="X13" s="234"/>
      <c r="Y13" s="234"/>
      <c r="Z13" s="234"/>
      <c r="AA13" s="234"/>
      <c r="AB13" s="3084"/>
      <c r="AC13" s="140">
        <f t="shared" si="0"/>
        <v>232</v>
      </c>
    </row>
    <row r="14" spans="1:32" s="11" customFormat="1" ht="18.75" customHeight="1" x14ac:dyDescent="0.35">
      <c r="A14" s="4581"/>
      <c r="B14" s="4409"/>
      <c r="C14" s="4416"/>
      <c r="D14" s="4574"/>
      <c r="E14" s="1589" t="s">
        <v>76</v>
      </c>
      <c r="F14" s="76" t="s">
        <v>5</v>
      </c>
      <c r="G14" s="76" t="s">
        <v>70</v>
      </c>
      <c r="H14" s="76" t="s">
        <v>339</v>
      </c>
      <c r="I14" s="76" t="s">
        <v>36</v>
      </c>
      <c r="J14" s="152" t="s">
        <v>341</v>
      </c>
      <c r="K14" s="1232"/>
      <c r="L14" s="110">
        <v>24</v>
      </c>
      <c r="M14" s="111"/>
      <c r="N14" s="110"/>
      <c r="O14" s="110"/>
      <c r="P14" s="111"/>
      <c r="Q14" s="111"/>
      <c r="R14" s="111"/>
      <c r="S14" s="111"/>
      <c r="T14" s="111"/>
      <c r="U14" s="111">
        <v>1</v>
      </c>
      <c r="V14" s="110"/>
      <c r="W14" s="171"/>
      <c r="X14" s="171"/>
      <c r="Y14" s="171"/>
      <c r="Z14" s="171"/>
      <c r="AA14" s="171"/>
      <c r="AB14" s="3085"/>
      <c r="AC14" s="22">
        <f t="shared" si="0"/>
        <v>25</v>
      </c>
    </row>
    <row r="15" spans="1:32" s="11" customFormat="1" ht="13.5" hidden="1" customHeight="1" x14ac:dyDescent="0.35">
      <c r="A15" s="4581"/>
      <c r="B15" s="4409"/>
      <c r="C15" s="4416"/>
      <c r="D15" s="4574"/>
      <c r="E15" s="1589"/>
      <c r="F15" s="76"/>
      <c r="G15" s="76"/>
      <c r="H15" s="76"/>
      <c r="I15" s="76"/>
      <c r="J15" s="152"/>
      <c r="K15" s="1681"/>
      <c r="L15" s="110"/>
      <c r="M15" s="111"/>
      <c r="N15" s="110"/>
      <c r="O15" s="110"/>
      <c r="P15" s="111"/>
      <c r="Q15" s="111"/>
      <c r="R15" s="111"/>
      <c r="S15" s="111"/>
      <c r="T15" s="111"/>
      <c r="U15" s="110"/>
      <c r="V15" s="110"/>
      <c r="W15" s="1590"/>
      <c r="X15" s="1590"/>
      <c r="Y15" s="1590"/>
      <c r="Z15" s="1590"/>
      <c r="AA15" s="1590"/>
      <c r="AB15" s="2047"/>
      <c r="AC15" s="22">
        <f t="shared" si="0"/>
        <v>0</v>
      </c>
    </row>
    <row r="16" spans="1:32" s="11" customFormat="1" ht="13.5" hidden="1" customHeight="1" x14ac:dyDescent="0.35">
      <c r="A16" s="4581"/>
      <c r="B16" s="4409"/>
      <c r="C16" s="4416"/>
      <c r="D16" s="4574"/>
      <c r="E16" s="1791"/>
      <c r="F16" s="76"/>
      <c r="G16" s="76"/>
      <c r="H16" s="76"/>
      <c r="I16" s="76"/>
      <c r="J16" s="152"/>
      <c r="K16" s="243"/>
      <c r="L16" s="145"/>
      <c r="M16" s="146"/>
      <c r="N16" s="145"/>
      <c r="O16" s="145"/>
      <c r="P16" s="146"/>
      <c r="Q16" s="146"/>
      <c r="R16" s="146"/>
      <c r="S16" s="146"/>
      <c r="T16" s="146"/>
      <c r="U16" s="145"/>
      <c r="V16" s="145"/>
      <c r="W16" s="1590"/>
      <c r="X16" s="1590"/>
      <c r="Y16" s="1590"/>
      <c r="Z16" s="1590"/>
      <c r="AA16" s="1590"/>
      <c r="AB16" s="2047"/>
      <c r="AC16" s="22">
        <f t="shared" si="0"/>
        <v>0</v>
      </c>
    </row>
    <row r="17" spans="1:29" s="11" customFormat="1" ht="13.5" hidden="1" customHeight="1" x14ac:dyDescent="0.35">
      <c r="A17" s="4581"/>
      <c r="B17" s="4409"/>
      <c r="C17" s="4416"/>
      <c r="D17" s="4574"/>
      <c r="E17" s="1589"/>
      <c r="F17" s="76"/>
      <c r="G17" s="76"/>
      <c r="H17" s="76"/>
      <c r="I17" s="76"/>
      <c r="J17" s="152"/>
      <c r="K17" s="243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590"/>
      <c r="X17" s="1590"/>
      <c r="Y17" s="1590"/>
      <c r="Z17" s="1590"/>
      <c r="AA17" s="1590"/>
      <c r="AB17" s="2047"/>
      <c r="AC17" s="22">
        <f t="shared" si="0"/>
        <v>0</v>
      </c>
    </row>
    <row r="18" spans="1:29" s="11" customFormat="1" ht="15.75" hidden="1" customHeight="1" thickBot="1" x14ac:dyDescent="0.4">
      <c r="A18" s="4581"/>
      <c r="B18" s="4409"/>
      <c r="C18" s="4416"/>
      <c r="D18" s="4574"/>
      <c r="E18" s="2048"/>
      <c r="F18" s="75"/>
      <c r="G18" s="75"/>
      <c r="H18" s="75"/>
      <c r="I18" s="75"/>
      <c r="J18" s="148"/>
      <c r="K18" s="2049"/>
      <c r="L18" s="2050"/>
      <c r="M18" s="2051"/>
      <c r="N18" s="2050"/>
      <c r="O18" s="2050"/>
      <c r="P18" s="2051"/>
      <c r="Q18" s="2051"/>
      <c r="R18" s="2051"/>
      <c r="S18" s="2051"/>
      <c r="T18" s="2051"/>
      <c r="U18" s="2050"/>
      <c r="V18" s="2052"/>
      <c r="W18" s="2053"/>
      <c r="X18" s="2053"/>
      <c r="Y18" s="2053"/>
      <c r="Z18" s="2053"/>
      <c r="AA18" s="2053"/>
      <c r="AB18" s="2054"/>
      <c r="AC18" s="22">
        <f t="shared" si="0"/>
        <v>0</v>
      </c>
    </row>
    <row r="19" spans="1:29" s="11" customFormat="1" ht="13.5" hidden="1" customHeight="1" thickBot="1" x14ac:dyDescent="0.4">
      <c r="A19" s="4581"/>
      <c r="B19" s="4409"/>
      <c r="C19" s="4416"/>
      <c r="D19" s="4574"/>
      <c r="E19" s="2055"/>
      <c r="F19" s="2056"/>
      <c r="G19" s="2056"/>
      <c r="H19" s="2056"/>
      <c r="I19" s="2056"/>
      <c r="J19" s="2057"/>
      <c r="K19" s="2058"/>
      <c r="L19" s="1591"/>
      <c r="M19" s="2056"/>
      <c r="N19" s="2056"/>
      <c r="O19" s="2056"/>
      <c r="P19" s="2056"/>
      <c r="Q19" s="2056"/>
      <c r="R19" s="2056"/>
      <c r="S19" s="2056"/>
      <c r="T19" s="2056"/>
      <c r="U19" s="1591"/>
      <c r="V19" s="2056"/>
      <c r="W19" s="2056"/>
      <c r="X19" s="2056"/>
      <c r="Y19" s="2056"/>
      <c r="Z19" s="2056"/>
      <c r="AA19" s="2056"/>
      <c r="AB19" s="2059"/>
      <c r="AC19" s="22">
        <f t="shared" si="0"/>
        <v>0</v>
      </c>
    </row>
    <row r="20" spans="1:29" s="11" customFormat="1" ht="13.5" customHeight="1" thickBot="1" x14ac:dyDescent="0.4">
      <c r="A20" s="4581"/>
      <c r="B20" s="4409"/>
      <c r="C20" s="4416"/>
      <c r="D20" s="4574"/>
      <c r="E20" s="661" t="s">
        <v>38</v>
      </c>
      <c r="F20" s="2060"/>
      <c r="G20" s="2061"/>
      <c r="H20" s="2061"/>
      <c r="I20" s="2061"/>
      <c r="J20" s="2062"/>
      <c r="K20" s="96">
        <f t="shared" ref="K20:AB20" si="1">SUM(K10:K19)</f>
        <v>0</v>
      </c>
      <c r="L20" s="96">
        <f t="shared" si="1"/>
        <v>240</v>
      </c>
      <c r="M20" s="96">
        <f t="shared" si="1"/>
        <v>0</v>
      </c>
      <c r="N20" s="96">
        <f t="shared" si="1"/>
        <v>0</v>
      </c>
      <c r="O20" s="96">
        <f t="shared" si="1"/>
        <v>0</v>
      </c>
      <c r="P20" s="96">
        <f t="shared" si="1"/>
        <v>0</v>
      </c>
      <c r="Q20" s="96">
        <f t="shared" si="1"/>
        <v>0</v>
      </c>
      <c r="R20" s="96">
        <f t="shared" si="1"/>
        <v>0</v>
      </c>
      <c r="S20" s="96">
        <f t="shared" si="1"/>
        <v>0</v>
      </c>
      <c r="T20" s="96">
        <f t="shared" si="1"/>
        <v>0</v>
      </c>
      <c r="U20" s="96">
        <f t="shared" si="1"/>
        <v>17</v>
      </c>
      <c r="V20" s="96">
        <f t="shared" si="1"/>
        <v>0</v>
      </c>
      <c r="W20" s="96">
        <f t="shared" si="1"/>
        <v>0</v>
      </c>
      <c r="X20" s="96">
        <f t="shared" si="1"/>
        <v>0</v>
      </c>
      <c r="Y20" s="96">
        <f t="shared" si="1"/>
        <v>0</v>
      </c>
      <c r="Z20" s="96">
        <f t="shared" si="1"/>
        <v>0</v>
      </c>
      <c r="AA20" s="96">
        <f t="shared" si="1"/>
        <v>0</v>
      </c>
      <c r="AB20" s="2063">
        <f t="shared" si="1"/>
        <v>0</v>
      </c>
      <c r="AC20" s="22">
        <f t="shared" ref="AC20:AC28" si="2">SUM(K20:AB20)</f>
        <v>257</v>
      </c>
    </row>
    <row r="21" spans="1:29" s="11" customFormat="1" ht="13.5" hidden="1" customHeight="1" x14ac:dyDescent="0.35">
      <c r="A21" s="4581"/>
      <c r="B21" s="4409"/>
      <c r="C21" s="4416"/>
      <c r="D21" s="4574"/>
      <c r="E21" s="2064"/>
      <c r="F21" s="18"/>
      <c r="G21" s="18"/>
      <c r="H21" s="18"/>
      <c r="I21" s="18"/>
      <c r="J21" s="2065"/>
      <c r="K21" s="2066"/>
      <c r="L21" s="1742"/>
      <c r="M21" s="1742"/>
      <c r="N21" s="1742"/>
      <c r="O21" s="1742"/>
      <c r="P21" s="1742"/>
      <c r="Q21" s="1742"/>
      <c r="R21" s="1742"/>
      <c r="S21" s="1742"/>
      <c r="T21" s="1742"/>
      <c r="U21" s="1742"/>
      <c r="V21" s="1742"/>
      <c r="W21" s="1742"/>
      <c r="X21" s="1742"/>
      <c r="Y21" s="1742"/>
      <c r="Z21" s="1742"/>
      <c r="AA21" s="1742"/>
      <c r="AB21" s="2067"/>
      <c r="AC21" s="22">
        <f t="shared" si="2"/>
        <v>0</v>
      </c>
    </row>
    <row r="22" spans="1:29" s="11" customFormat="1" ht="13.5" hidden="1" customHeight="1" thickBot="1" x14ac:dyDescent="0.4">
      <c r="A22" s="4581"/>
      <c r="B22" s="4409"/>
      <c r="C22" s="4416"/>
      <c r="D22" s="4574"/>
      <c r="E22" s="2068"/>
      <c r="F22" s="2060"/>
      <c r="G22" s="2061"/>
      <c r="H22" s="2061"/>
      <c r="I22" s="2061"/>
      <c r="J22" s="2069"/>
      <c r="K22" s="2070"/>
      <c r="L22" s="2070"/>
      <c r="M22" s="2070"/>
      <c r="N22" s="2070"/>
      <c r="O22" s="2070"/>
      <c r="P22" s="2070"/>
      <c r="Q22" s="2070"/>
      <c r="R22" s="2070"/>
      <c r="S22" s="2070"/>
      <c r="T22" s="2070"/>
      <c r="U22" s="2070"/>
      <c r="V22" s="2070"/>
      <c r="W22" s="2070"/>
      <c r="X22" s="2070"/>
      <c r="Y22" s="2070"/>
      <c r="Z22" s="2070"/>
      <c r="AA22" s="2070"/>
      <c r="AB22" s="2071"/>
      <c r="AC22" s="22">
        <f t="shared" si="2"/>
        <v>0</v>
      </c>
    </row>
    <row r="23" spans="1:29" s="11" customFormat="1" ht="13.5" hidden="1" customHeight="1" thickBot="1" x14ac:dyDescent="0.4">
      <c r="A23" s="4581"/>
      <c r="B23" s="4409"/>
      <c r="C23" s="4416"/>
      <c r="D23" s="4574"/>
      <c r="E23" s="2068"/>
      <c r="F23" s="2060"/>
      <c r="G23" s="2061"/>
      <c r="H23" s="2061"/>
      <c r="I23" s="2061"/>
      <c r="J23" s="2069"/>
      <c r="K23" s="2070"/>
      <c r="L23" s="2070"/>
      <c r="M23" s="2070"/>
      <c r="N23" s="2070"/>
      <c r="O23" s="2070"/>
      <c r="P23" s="2070"/>
      <c r="Q23" s="2070"/>
      <c r="R23" s="2070"/>
      <c r="S23" s="2070"/>
      <c r="T23" s="2070"/>
      <c r="U23" s="2070"/>
      <c r="V23" s="2070"/>
      <c r="W23" s="2070"/>
      <c r="X23" s="2070"/>
      <c r="Y23" s="2070"/>
      <c r="Z23" s="2070"/>
      <c r="AA23" s="2070"/>
      <c r="AB23" s="2071"/>
      <c r="AC23" s="22">
        <f t="shared" si="2"/>
        <v>0</v>
      </c>
    </row>
    <row r="24" spans="1:29" s="11" customFormat="1" ht="13.5" customHeight="1" thickBot="1" x14ac:dyDescent="0.4">
      <c r="A24" s="4581"/>
      <c r="B24" s="4409"/>
      <c r="C24" s="4416"/>
      <c r="D24" s="4574"/>
      <c r="E24" s="661" t="s">
        <v>34</v>
      </c>
      <c r="F24" s="184"/>
      <c r="G24" s="72"/>
      <c r="H24" s="72"/>
      <c r="I24" s="72"/>
      <c r="J24" s="2072"/>
      <c r="K24" s="96">
        <f>SUM(K22:K23)</f>
        <v>0</v>
      </c>
      <c r="L24" s="96">
        <f t="shared" ref="L24:AB24" si="3">SUM(L22:L23)</f>
        <v>0</v>
      </c>
      <c r="M24" s="96">
        <f t="shared" si="3"/>
        <v>0</v>
      </c>
      <c r="N24" s="96">
        <f t="shared" si="3"/>
        <v>0</v>
      </c>
      <c r="O24" s="96">
        <f t="shared" si="3"/>
        <v>0</v>
      </c>
      <c r="P24" s="96">
        <f t="shared" si="3"/>
        <v>0</v>
      </c>
      <c r="Q24" s="96">
        <f t="shared" si="3"/>
        <v>0</v>
      </c>
      <c r="R24" s="96">
        <f t="shared" si="3"/>
        <v>0</v>
      </c>
      <c r="S24" s="96">
        <f t="shared" si="3"/>
        <v>0</v>
      </c>
      <c r="T24" s="96">
        <f t="shared" si="3"/>
        <v>0</v>
      </c>
      <c r="U24" s="96">
        <f t="shared" si="3"/>
        <v>0</v>
      </c>
      <c r="V24" s="96">
        <f t="shared" si="3"/>
        <v>0</v>
      </c>
      <c r="W24" s="96">
        <f t="shared" si="3"/>
        <v>0</v>
      </c>
      <c r="X24" s="96">
        <f t="shared" si="3"/>
        <v>0</v>
      </c>
      <c r="Y24" s="96">
        <f t="shared" si="3"/>
        <v>0</v>
      </c>
      <c r="Z24" s="96">
        <f t="shared" si="3"/>
        <v>0</v>
      </c>
      <c r="AA24" s="96">
        <f t="shared" si="3"/>
        <v>0</v>
      </c>
      <c r="AB24" s="2063">
        <f t="shared" si="3"/>
        <v>0</v>
      </c>
      <c r="AC24" s="22">
        <f t="shared" si="2"/>
        <v>0</v>
      </c>
    </row>
    <row r="25" spans="1:29" s="11" customFormat="1" ht="13.5" hidden="1" customHeight="1" x14ac:dyDescent="0.4">
      <c r="A25" s="4581"/>
      <c r="B25" s="4409"/>
      <c r="C25" s="4416"/>
      <c r="D25" s="4574"/>
      <c r="E25" s="2073"/>
      <c r="F25" s="76"/>
      <c r="G25" s="76"/>
      <c r="H25" s="249"/>
      <c r="I25" s="249"/>
      <c r="J25" s="266"/>
      <c r="K25" s="1232"/>
      <c r="L25" s="110"/>
      <c r="M25" s="1742"/>
      <c r="N25" s="1742"/>
      <c r="O25" s="1742"/>
      <c r="P25" s="1742"/>
      <c r="Q25" s="1742"/>
      <c r="R25" s="1742"/>
      <c r="S25" s="1742"/>
      <c r="T25" s="1742"/>
      <c r="U25" s="1742"/>
      <c r="V25" s="1742"/>
      <c r="W25" s="1742"/>
      <c r="X25" s="1742"/>
      <c r="Y25" s="1742"/>
      <c r="Z25" s="1742"/>
      <c r="AA25" s="1742"/>
      <c r="AB25" s="2067"/>
      <c r="AC25" s="22">
        <f t="shared" si="2"/>
        <v>0</v>
      </c>
    </row>
    <row r="26" spans="1:29" s="11" customFormat="1" ht="13.5" hidden="1" customHeight="1" thickBot="1" x14ac:dyDescent="0.45">
      <c r="A26" s="4581"/>
      <c r="B26" s="4409"/>
      <c r="C26" s="4416"/>
      <c r="D26" s="4574"/>
      <c r="E26" s="2073"/>
      <c r="F26" s="1737"/>
      <c r="G26" s="1737"/>
      <c r="H26" s="2074"/>
      <c r="I26" s="2074"/>
      <c r="J26" s="2075"/>
      <c r="K26" s="2076"/>
      <c r="L26" s="2077"/>
      <c r="M26" s="2078"/>
      <c r="N26" s="2078"/>
      <c r="O26" s="2078"/>
      <c r="P26" s="2078"/>
      <c r="Q26" s="2078"/>
      <c r="R26" s="2078"/>
      <c r="S26" s="2078"/>
      <c r="T26" s="2078"/>
      <c r="U26" s="2078"/>
      <c r="V26" s="2078"/>
      <c r="W26" s="2078"/>
      <c r="X26" s="2078"/>
      <c r="Y26" s="2078"/>
      <c r="Z26" s="2078"/>
      <c r="AA26" s="2078"/>
      <c r="AB26" s="2079"/>
      <c r="AC26" s="22">
        <f t="shared" si="2"/>
        <v>0</v>
      </c>
    </row>
    <row r="27" spans="1:29" s="11" customFormat="1" ht="13.5" hidden="1" customHeight="1" thickBot="1" x14ac:dyDescent="0.4">
      <c r="A27" s="4581"/>
      <c r="B27" s="4409"/>
      <c r="C27" s="4416"/>
      <c r="D27" s="4574"/>
      <c r="E27" s="661" t="s">
        <v>35</v>
      </c>
      <c r="F27" s="184"/>
      <c r="G27" s="72"/>
      <c r="H27" s="72"/>
      <c r="I27" s="72"/>
      <c r="J27" s="95"/>
      <c r="K27" s="96">
        <f>SUM(K25:K26)</f>
        <v>0</v>
      </c>
      <c r="L27" s="96">
        <f t="shared" ref="L27:AB27" si="4">SUM(L25:L26)</f>
        <v>0</v>
      </c>
      <c r="M27" s="96">
        <f t="shared" si="4"/>
        <v>0</v>
      </c>
      <c r="N27" s="96">
        <f t="shared" si="4"/>
        <v>0</v>
      </c>
      <c r="O27" s="96">
        <f t="shared" si="4"/>
        <v>0</v>
      </c>
      <c r="P27" s="96">
        <f t="shared" si="4"/>
        <v>0</v>
      </c>
      <c r="Q27" s="96">
        <f t="shared" si="4"/>
        <v>0</v>
      </c>
      <c r="R27" s="96">
        <f t="shared" si="4"/>
        <v>0</v>
      </c>
      <c r="S27" s="96">
        <f t="shared" si="4"/>
        <v>0</v>
      </c>
      <c r="T27" s="96">
        <f t="shared" si="4"/>
        <v>0</v>
      </c>
      <c r="U27" s="96">
        <f t="shared" si="4"/>
        <v>0</v>
      </c>
      <c r="V27" s="96">
        <f t="shared" si="4"/>
        <v>0</v>
      </c>
      <c r="W27" s="96">
        <f t="shared" si="4"/>
        <v>0</v>
      </c>
      <c r="X27" s="96">
        <f t="shared" si="4"/>
        <v>0</v>
      </c>
      <c r="Y27" s="96">
        <f t="shared" si="4"/>
        <v>0</v>
      </c>
      <c r="Z27" s="96">
        <f t="shared" si="4"/>
        <v>0</v>
      </c>
      <c r="AA27" s="96">
        <f t="shared" si="4"/>
        <v>0</v>
      </c>
      <c r="AB27" s="2063">
        <f t="shared" si="4"/>
        <v>0</v>
      </c>
      <c r="AC27" s="22">
        <f t="shared" si="2"/>
        <v>0</v>
      </c>
    </row>
    <row r="28" spans="1:29" s="11" customFormat="1" ht="13.5" customHeight="1" thickBot="1" x14ac:dyDescent="0.4">
      <c r="A28" s="4581"/>
      <c r="B28" s="4409"/>
      <c r="C28" s="4416"/>
      <c r="D28" s="4574"/>
      <c r="E28" s="2080" t="s">
        <v>92</v>
      </c>
      <c r="F28" s="2081"/>
      <c r="G28" s="2082"/>
      <c r="H28" s="2082"/>
      <c r="I28" s="2082"/>
      <c r="J28" s="2082"/>
      <c r="K28" s="2083">
        <f t="shared" ref="K28:AB28" si="5">K20+K24+K27</f>
        <v>0</v>
      </c>
      <c r="L28" s="2083">
        <f t="shared" si="5"/>
        <v>240</v>
      </c>
      <c r="M28" s="2083">
        <f t="shared" si="5"/>
        <v>0</v>
      </c>
      <c r="N28" s="2083">
        <f t="shared" si="5"/>
        <v>0</v>
      </c>
      <c r="O28" s="2083">
        <f t="shared" si="5"/>
        <v>0</v>
      </c>
      <c r="P28" s="2083">
        <f t="shared" si="5"/>
        <v>0</v>
      </c>
      <c r="Q28" s="2083">
        <f t="shared" si="5"/>
        <v>0</v>
      </c>
      <c r="R28" s="2083">
        <f t="shared" si="5"/>
        <v>0</v>
      </c>
      <c r="S28" s="2083">
        <f t="shared" si="5"/>
        <v>0</v>
      </c>
      <c r="T28" s="2083">
        <f t="shared" si="5"/>
        <v>0</v>
      </c>
      <c r="U28" s="2083">
        <f t="shared" si="5"/>
        <v>17</v>
      </c>
      <c r="V28" s="2083">
        <f t="shared" si="5"/>
        <v>0</v>
      </c>
      <c r="W28" s="2083">
        <f t="shared" si="5"/>
        <v>0</v>
      </c>
      <c r="X28" s="2083">
        <f t="shared" si="5"/>
        <v>0</v>
      </c>
      <c r="Y28" s="2083">
        <f t="shared" si="5"/>
        <v>0</v>
      </c>
      <c r="Z28" s="2083">
        <f t="shared" si="5"/>
        <v>0</v>
      </c>
      <c r="AA28" s="2083">
        <f t="shared" si="5"/>
        <v>0</v>
      </c>
      <c r="AB28" s="2084">
        <f t="shared" si="5"/>
        <v>0</v>
      </c>
      <c r="AC28" s="722">
        <f t="shared" si="2"/>
        <v>257</v>
      </c>
    </row>
    <row r="29" spans="1:29" s="11" customFormat="1" ht="13.5" customHeight="1" thickBot="1" x14ac:dyDescent="0.4">
      <c r="A29" s="4582"/>
      <c r="B29" s="4425"/>
      <c r="C29" s="4417"/>
      <c r="D29" s="4583"/>
      <c r="E29" s="2085"/>
      <c r="F29" s="116"/>
      <c r="G29" s="116"/>
      <c r="H29" s="116"/>
      <c r="I29" s="116"/>
      <c r="J29" s="116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2086"/>
      <c r="AC29" s="150"/>
    </row>
    <row r="30" spans="1:29" s="11" customFormat="1" ht="13.5" hidden="1" customHeight="1" x14ac:dyDescent="0.35">
      <c r="A30" s="2087"/>
      <c r="B30" s="2088"/>
      <c r="C30" s="2088"/>
      <c r="D30" s="2089"/>
      <c r="E30" s="2090"/>
      <c r="F30" s="2091"/>
      <c r="G30" s="2091"/>
      <c r="H30" s="2091"/>
      <c r="I30" s="2091"/>
      <c r="J30" s="2091"/>
      <c r="K30" s="2092"/>
      <c r="L30" s="2092"/>
      <c r="M30" s="2092"/>
      <c r="N30" s="2092"/>
      <c r="O30" s="2092"/>
      <c r="P30" s="2092"/>
      <c r="Q30" s="2092"/>
      <c r="R30" s="2092"/>
      <c r="S30" s="2092"/>
      <c r="T30" s="2092"/>
      <c r="U30" s="2092"/>
      <c r="V30" s="2092"/>
      <c r="W30" s="2092"/>
      <c r="X30" s="2092"/>
      <c r="Y30" s="2092"/>
      <c r="Z30" s="2092"/>
      <c r="AA30" s="2092"/>
      <c r="AB30" s="2092"/>
      <c r="AC30" s="2045"/>
    </row>
    <row r="31" spans="1:29" s="11" customFormat="1" ht="13.5" hidden="1" customHeight="1" x14ac:dyDescent="0.35">
      <c r="A31" s="2087"/>
      <c r="B31" s="2088"/>
      <c r="C31" s="2088"/>
      <c r="D31" s="2089"/>
      <c r="E31" s="2090"/>
      <c r="F31" s="2091"/>
      <c r="G31" s="2091"/>
      <c r="H31" s="2091"/>
      <c r="I31" s="2091"/>
      <c r="J31" s="2091"/>
      <c r="K31" s="2092"/>
      <c r="L31" s="2092"/>
      <c r="M31" s="2092"/>
      <c r="N31" s="2092"/>
      <c r="O31" s="2092"/>
      <c r="P31" s="2092"/>
      <c r="Q31" s="2092"/>
      <c r="R31" s="2092"/>
      <c r="S31" s="2092"/>
      <c r="T31" s="2092"/>
      <c r="U31" s="2092"/>
      <c r="V31" s="2092"/>
      <c r="W31" s="2092"/>
      <c r="X31" s="2092"/>
      <c r="Y31" s="2092"/>
      <c r="Z31" s="2092"/>
      <c r="AA31" s="2092"/>
      <c r="AB31" s="2092"/>
      <c r="AC31" s="2045"/>
    </row>
    <row r="32" spans="1:29" s="11" customFormat="1" ht="13.5" customHeight="1" thickBot="1" x14ac:dyDescent="0.4">
      <c r="A32" s="4568" t="s">
        <v>4</v>
      </c>
      <c r="B32" s="4569"/>
      <c r="C32" s="4569"/>
      <c r="D32" s="4569"/>
      <c r="E32" s="4569"/>
      <c r="F32" s="4569"/>
      <c r="G32" s="4569"/>
      <c r="H32" s="4569"/>
      <c r="I32" s="4569"/>
      <c r="J32" s="4569"/>
      <c r="K32" s="4569"/>
      <c r="L32" s="4569"/>
      <c r="M32" s="4569"/>
      <c r="N32" s="4569"/>
      <c r="O32" s="4569"/>
      <c r="P32" s="4569"/>
      <c r="Q32" s="4569"/>
      <c r="R32" s="4569"/>
      <c r="S32" s="4569"/>
      <c r="T32" s="4569"/>
      <c r="U32" s="4569"/>
      <c r="V32" s="4569"/>
      <c r="W32" s="4569"/>
      <c r="X32" s="4569"/>
      <c r="Y32" s="4569"/>
      <c r="Z32" s="4569"/>
      <c r="AA32" s="4569"/>
      <c r="AB32" s="4569"/>
      <c r="AC32" s="4570"/>
    </row>
    <row r="33" spans="1:29" s="11" customFormat="1" ht="17.25" customHeight="1" thickBot="1" x14ac:dyDescent="0.4">
      <c r="A33" s="4410">
        <v>23</v>
      </c>
      <c r="B33" s="4424" t="s">
        <v>118</v>
      </c>
      <c r="C33" s="4415" t="s">
        <v>116</v>
      </c>
      <c r="D33" s="4573">
        <v>1</v>
      </c>
      <c r="E33" s="3712" t="s">
        <v>76</v>
      </c>
      <c r="F33" s="18" t="s">
        <v>5</v>
      </c>
      <c r="G33" s="18" t="s">
        <v>70</v>
      </c>
      <c r="H33" s="18" t="s">
        <v>339</v>
      </c>
      <c r="I33" s="18" t="s">
        <v>36</v>
      </c>
      <c r="J33" s="2065" t="s">
        <v>304</v>
      </c>
      <c r="K33" s="3711"/>
      <c r="L33" s="1720">
        <v>16</v>
      </c>
      <c r="M33" s="1782"/>
      <c r="N33" s="1720"/>
      <c r="O33" s="1720"/>
      <c r="P33" s="1782"/>
      <c r="Q33" s="1782"/>
      <c r="R33" s="1782"/>
      <c r="S33" s="1782"/>
      <c r="T33" s="1782"/>
      <c r="U33" s="1782">
        <v>1</v>
      </c>
      <c r="V33" s="1720"/>
      <c r="W33" s="260"/>
      <c r="X33" s="3086"/>
      <c r="Y33" s="3086"/>
      <c r="Z33" s="3086"/>
      <c r="AA33" s="3086"/>
      <c r="AB33" s="3087"/>
      <c r="AC33" s="153">
        <f>SUM(X33:AB33)</f>
        <v>0</v>
      </c>
    </row>
    <row r="34" spans="1:29" s="11" customFormat="1" ht="16.5" customHeight="1" thickBot="1" x14ac:dyDescent="0.4">
      <c r="A34" s="4411"/>
      <c r="B34" s="4426"/>
      <c r="C34" s="4416"/>
      <c r="D34" s="4574"/>
      <c r="E34" s="1589" t="s">
        <v>81</v>
      </c>
      <c r="F34" s="76" t="s">
        <v>5</v>
      </c>
      <c r="G34" s="76" t="s">
        <v>70</v>
      </c>
      <c r="H34" s="76" t="s">
        <v>305</v>
      </c>
      <c r="I34" s="76" t="s">
        <v>37</v>
      </c>
      <c r="J34" s="152" t="s">
        <v>65</v>
      </c>
      <c r="K34" s="1232"/>
      <c r="L34" s="110"/>
      <c r="M34" s="111"/>
      <c r="N34" s="110"/>
      <c r="O34" s="110"/>
      <c r="P34" s="111"/>
      <c r="Q34" s="111"/>
      <c r="R34" s="111"/>
      <c r="S34" s="111"/>
      <c r="T34" s="111"/>
      <c r="U34" s="111"/>
      <c r="V34" s="110"/>
      <c r="W34" s="171">
        <v>12</v>
      </c>
      <c r="X34" s="171"/>
      <c r="Y34" s="171"/>
      <c r="Z34" s="171"/>
      <c r="AA34" s="171"/>
      <c r="AB34" s="3088"/>
      <c r="AC34" s="153">
        <f t="shared" ref="AC34:AC43" si="6">SUM(K34:AB34)</f>
        <v>12</v>
      </c>
    </row>
    <row r="35" spans="1:29" s="11" customFormat="1" ht="16.5" customHeight="1" thickBot="1" x14ac:dyDescent="0.4">
      <c r="A35" s="4411"/>
      <c r="B35" s="4426"/>
      <c r="C35" s="4416"/>
      <c r="D35" s="4574"/>
      <c r="E35" s="261" t="s">
        <v>76</v>
      </c>
      <c r="F35" s="136" t="s">
        <v>5</v>
      </c>
      <c r="G35" s="751" t="s">
        <v>70</v>
      </c>
      <c r="H35" s="751" t="s">
        <v>432</v>
      </c>
      <c r="I35" s="136" t="s">
        <v>36</v>
      </c>
      <c r="J35" s="677" t="s">
        <v>351</v>
      </c>
      <c r="K35" s="283"/>
      <c r="L35" s="173">
        <v>144</v>
      </c>
      <c r="M35" s="111"/>
      <c r="N35" s="110"/>
      <c r="O35" s="110"/>
      <c r="P35" s="111"/>
      <c r="Q35" s="111"/>
      <c r="R35" s="111"/>
      <c r="S35" s="111"/>
      <c r="T35" s="111"/>
      <c r="U35" s="111">
        <v>3</v>
      </c>
      <c r="V35" s="110"/>
      <c r="W35" s="171"/>
      <c r="X35" s="171"/>
      <c r="Y35" s="171"/>
      <c r="Z35" s="171"/>
      <c r="AA35" s="171"/>
      <c r="AB35" s="3088"/>
      <c r="AC35" s="153">
        <f t="shared" si="6"/>
        <v>147</v>
      </c>
    </row>
    <row r="36" spans="1:29" s="11" customFormat="1" ht="16.5" hidden="1" customHeight="1" thickBot="1" x14ac:dyDescent="0.4">
      <c r="A36" s="4411"/>
      <c r="B36" s="4426"/>
      <c r="C36" s="4416"/>
      <c r="D36" s="4574"/>
      <c r="E36" s="3713"/>
      <c r="F36" s="3714"/>
      <c r="G36" s="3714"/>
      <c r="H36" s="3714"/>
      <c r="I36" s="3714"/>
      <c r="J36" s="3715"/>
      <c r="K36" s="3716"/>
      <c r="L36" s="3714"/>
      <c r="M36" s="3714"/>
      <c r="N36" s="3714"/>
      <c r="O36" s="3714"/>
      <c r="P36" s="3714"/>
      <c r="Q36" s="3714"/>
      <c r="R36" s="3714"/>
      <c r="S36" s="3714"/>
      <c r="T36" s="3714"/>
      <c r="U36" s="3714"/>
      <c r="V36" s="3714"/>
      <c r="W36" s="3714"/>
      <c r="X36" s="1214"/>
      <c r="Y36" s="1214"/>
      <c r="Z36" s="1214"/>
      <c r="AA36" s="1214"/>
      <c r="AB36" s="3717"/>
      <c r="AC36" s="153">
        <f t="shared" si="6"/>
        <v>0</v>
      </c>
    </row>
    <row r="37" spans="1:29" s="756" customFormat="1" ht="13.5" customHeight="1" thickBot="1" x14ac:dyDescent="0.4">
      <c r="A37" s="4411"/>
      <c r="B37" s="4409"/>
      <c r="C37" s="4416"/>
      <c r="D37" s="4575"/>
      <c r="E37" s="775" t="s">
        <v>38</v>
      </c>
      <c r="F37" s="776"/>
      <c r="G37" s="776"/>
      <c r="H37" s="776" t="s">
        <v>63</v>
      </c>
      <c r="I37" s="776"/>
      <c r="J37" s="777"/>
      <c r="K37" s="778">
        <f t="shared" ref="K37:AB37" si="7">SUM(K33:K36)</f>
        <v>0</v>
      </c>
      <c r="L37" s="778">
        <f t="shared" si="7"/>
        <v>160</v>
      </c>
      <c r="M37" s="778">
        <f t="shared" si="7"/>
        <v>0</v>
      </c>
      <c r="N37" s="778">
        <f t="shared" si="7"/>
        <v>0</v>
      </c>
      <c r="O37" s="778">
        <f t="shared" si="7"/>
        <v>0</v>
      </c>
      <c r="P37" s="778">
        <f t="shared" si="7"/>
        <v>0</v>
      </c>
      <c r="Q37" s="778">
        <f t="shared" si="7"/>
        <v>0</v>
      </c>
      <c r="R37" s="778">
        <f t="shared" si="7"/>
        <v>0</v>
      </c>
      <c r="S37" s="778">
        <f t="shared" si="7"/>
        <v>0</v>
      </c>
      <c r="T37" s="778">
        <f t="shared" si="7"/>
        <v>0</v>
      </c>
      <c r="U37" s="778">
        <f t="shared" si="7"/>
        <v>4</v>
      </c>
      <c r="V37" s="778">
        <f t="shared" si="7"/>
        <v>0</v>
      </c>
      <c r="W37" s="778">
        <f t="shared" si="7"/>
        <v>12</v>
      </c>
      <c r="X37" s="778">
        <f t="shared" si="7"/>
        <v>0</v>
      </c>
      <c r="Y37" s="778">
        <f t="shared" si="7"/>
        <v>0</v>
      </c>
      <c r="Z37" s="778">
        <f t="shared" si="7"/>
        <v>0</v>
      </c>
      <c r="AA37" s="778">
        <f t="shared" si="7"/>
        <v>0</v>
      </c>
      <c r="AB37" s="779">
        <f t="shared" si="7"/>
        <v>0</v>
      </c>
      <c r="AC37" s="780">
        <f t="shared" si="6"/>
        <v>176</v>
      </c>
    </row>
    <row r="38" spans="1:29" s="756" customFormat="1" ht="13.5" customHeight="1" thickBot="1" x14ac:dyDescent="0.45">
      <c r="A38" s="4411"/>
      <c r="B38" s="4409"/>
      <c r="C38" s="4416"/>
      <c r="D38" s="4574"/>
      <c r="E38" s="1831" t="s">
        <v>374</v>
      </c>
      <c r="F38" s="1832" t="s">
        <v>6</v>
      </c>
      <c r="G38" s="1833" t="s">
        <v>70</v>
      </c>
      <c r="H38" s="2748" t="s">
        <v>230</v>
      </c>
      <c r="I38" s="1832">
        <v>2</v>
      </c>
      <c r="J38" s="1834">
        <v>30</v>
      </c>
      <c r="K38" s="1835"/>
      <c r="L38" s="1836"/>
      <c r="M38" s="1832"/>
      <c r="N38" s="1837"/>
      <c r="O38" s="1837"/>
      <c r="P38" s="1832"/>
      <c r="Q38" s="1832"/>
      <c r="R38" s="1832"/>
      <c r="S38" s="1832"/>
      <c r="T38" s="1832">
        <v>40</v>
      </c>
      <c r="U38" s="781"/>
      <c r="V38" s="781"/>
      <c r="W38" s="781"/>
      <c r="X38" s="782"/>
      <c r="Y38" s="782"/>
      <c r="Z38" s="782"/>
      <c r="AA38" s="782"/>
      <c r="AB38" s="783"/>
      <c r="AC38" s="784">
        <f t="shared" si="6"/>
        <v>40</v>
      </c>
    </row>
    <row r="39" spans="1:29" s="756" customFormat="1" ht="13.5" hidden="1" customHeight="1" thickBot="1" x14ac:dyDescent="0.4">
      <c r="A39" s="4411"/>
      <c r="B39" s="4409"/>
      <c r="C39" s="4416"/>
      <c r="D39" s="4574"/>
      <c r="E39" s="785"/>
      <c r="F39" s="758"/>
      <c r="G39" s="758"/>
      <c r="H39" s="758"/>
      <c r="I39" s="758"/>
      <c r="J39" s="786"/>
      <c r="K39" s="787"/>
      <c r="L39" s="679"/>
      <c r="M39" s="679"/>
      <c r="N39" s="679"/>
      <c r="O39" s="679"/>
      <c r="P39" s="679"/>
      <c r="Q39" s="679"/>
      <c r="R39" s="679"/>
      <c r="S39" s="679"/>
      <c r="T39" s="679"/>
      <c r="U39" s="679"/>
      <c r="V39" s="679"/>
      <c r="W39" s="679"/>
      <c r="X39" s="679"/>
      <c r="Y39" s="679"/>
      <c r="Z39" s="679"/>
      <c r="AA39" s="679"/>
      <c r="AB39" s="788"/>
      <c r="AC39" s="789">
        <f t="shared" si="6"/>
        <v>0</v>
      </c>
    </row>
    <row r="40" spans="1:29" s="756" customFormat="1" ht="13.5" hidden="1" customHeight="1" thickBot="1" x14ac:dyDescent="0.4">
      <c r="A40" s="4411"/>
      <c r="B40" s="4409"/>
      <c r="C40" s="4416"/>
      <c r="D40" s="4574"/>
      <c r="E40" s="785"/>
      <c r="F40" s="790"/>
      <c r="G40" s="790"/>
      <c r="H40" s="790"/>
      <c r="I40" s="790"/>
      <c r="J40" s="791"/>
      <c r="K40" s="794"/>
      <c r="L40" s="792"/>
      <c r="M40" s="792"/>
      <c r="N40" s="792"/>
      <c r="O40" s="792"/>
      <c r="P40" s="792"/>
      <c r="Q40" s="792"/>
      <c r="R40" s="792"/>
      <c r="S40" s="792"/>
      <c r="T40" s="792"/>
      <c r="U40" s="792"/>
      <c r="V40" s="792"/>
      <c r="W40" s="679"/>
      <c r="X40" s="792"/>
      <c r="Y40" s="792"/>
      <c r="Z40" s="792"/>
      <c r="AA40" s="792"/>
      <c r="AB40" s="793"/>
      <c r="AC40" s="774">
        <f t="shared" si="6"/>
        <v>0</v>
      </c>
    </row>
    <row r="41" spans="1:29" s="170" customFormat="1" ht="13.5" customHeight="1" thickBot="1" x14ac:dyDescent="0.4">
      <c r="A41" s="4411"/>
      <c r="B41" s="4409"/>
      <c r="C41" s="4416"/>
      <c r="D41" s="4575"/>
      <c r="E41" s="205" t="s">
        <v>34</v>
      </c>
      <c r="F41" s="141"/>
      <c r="G41" s="141"/>
      <c r="H41" s="141"/>
      <c r="I41" s="141"/>
      <c r="J41" s="142"/>
      <c r="K41" s="183">
        <f t="shared" ref="K41:AB41" si="8">SUM(K38:K40)</f>
        <v>0</v>
      </c>
      <c r="L41" s="183">
        <f t="shared" si="8"/>
        <v>0</v>
      </c>
      <c r="M41" s="183">
        <f t="shared" si="8"/>
        <v>0</v>
      </c>
      <c r="N41" s="183">
        <f t="shared" si="8"/>
        <v>0</v>
      </c>
      <c r="O41" s="183">
        <f t="shared" si="8"/>
        <v>0</v>
      </c>
      <c r="P41" s="183">
        <f t="shared" si="8"/>
        <v>0</v>
      </c>
      <c r="Q41" s="183">
        <f t="shared" si="8"/>
        <v>0</v>
      </c>
      <c r="R41" s="183">
        <f t="shared" si="8"/>
        <v>0</v>
      </c>
      <c r="S41" s="183">
        <f t="shared" si="8"/>
        <v>0</v>
      </c>
      <c r="T41" s="183">
        <f t="shared" si="8"/>
        <v>40</v>
      </c>
      <c r="U41" s="183">
        <f t="shared" si="8"/>
        <v>0</v>
      </c>
      <c r="V41" s="183">
        <f t="shared" si="8"/>
        <v>0</v>
      </c>
      <c r="W41" s="183">
        <f t="shared" si="8"/>
        <v>0</v>
      </c>
      <c r="X41" s="183">
        <f t="shared" si="8"/>
        <v>0</v>
      </c>
      <c r="Y41" s="183">
        <f t="shared" si="8"/>
        <v>0</v>
      </c>
      <c r="Z41" s="183">
        <f t="shared" si="8"/>
        <v>0</v>
      </c>
      <c r="AA41" s="183">
        <f t="shared" si="8"/>
        <v>0</v>
      </c>
      <c r="AB41" s="183">
        <f t="shared" si="8"/>
        <v>0</v>
      </c>
      <c r="AC41" s="210">
        <f t="shared" si="6"/>
        <v>40</v>
      </c>
    </row>
    <row r="42" spans="1:29" s="170" customFormat="1" ht="13.5" hidden="1" customHeight="1" thickBot="1" x14ac:dyDescent="0.4">
      <c r="A42" s="4411"/>
      <c r="B42" s="4409"/>
      <c r="C42" s="4416"/>
      <c r="D42" s="4575"/>
      <c r="E42" s="176"/>
      <c r="F42" s="177"/>
      <c r="G42" s="177"/>
      <c r="H42" s="177"/>
      <c r="I42" s="177"/>
      <c r="J42" s="211"/>
      <c r="K42" s="139"/>
      <c r="L42" s="139"/>
      <c r="M42" s="139"/>
      <c r="N42" s="139"/>
      <c r="O42" s="139"/>
      <c r="P42" s="139" t="s">
        <v>63</v>
      </c>
      <c r="Q42" s="139"/>
      <c r="R42" s="139"/>
      <c r="S42" s="139"/>
      <c r="T42" s="139"/>
      <c r="U42" s="139" t="s">
        <v>63</v>
      </c>
      <c r="V42" s="139" t="s">
        <v>63</v>
      </c>
      <c r="W42" s="139"/>
      <c r="X42" s="139"/>
      <c r="Y42" s="139"/>
      <c r="Z42" s="139"/>
      <c r="AA42" s="139"/>
      <c r="AB42" s="139"/>
      <c r="AC42" s="210">
        <f t="shared" si="6"/>
        <v>0</v>
      </c>
    </row>
    <row r="43" spans="1:29" s="170" customFormat="1" ht="13.5" hidden="1" customHeight="1" thickBot="1" x14ac:dyDescent="0.4">
      <c r="A43" s="4411"/>
      <c r="B43" s="4409"/>
      <c r="C43" s="4416"/>
      <c r="D43" s="4575"/>
      <c r="E43" s="135"/>
      <c r="F43" s="136"/>
      <c r="G43" s="136"/>
      <c r="H43" s="136"/>
      <c r="I43" s="136"/>
      <c r="J43" s="169"/>
      <c r="K43" s="255"/>
      <c r="L43" s="255"/>
      <c r="M43" s="255"/>
      <c r="N43" s="255"/>
      <c r="O43" s="255"/>
      <c r="P43" s="255" t="s">
        <v>63</v>
      </c>
      <c r="Q43" s="255"/>
      <c r="R43" s="255"/>
      <c r="S43" s="255"/>
      <c r="T43" s="255"/>
      <c r="U43" s="255"/>
      <c r="V43" s="255" t="s">
        <v>63</v>
      </c>
      <c r="W43" s="255"/>
      <c r="X43" s="255"/>
      <c r="Y43" s="255"/>
      <c r="Z43" s="255"/>
      <c r="AA43" s="255"/>
      <c r="AB43" s="255"/>
      <c r="AC43" s="210">
        <f t="shared" si="6"/>
        <v>0</v>
      </c>
    </row>
    <row r="44" spans="1:29" s="170" customFormat="1" ht="13.5" hidden="1" customHeight="1" thickBot="1" x14ac:dyDescent="0.4">
      <c r="A44" s="4411"/>
      <c r="B44" s="4409"/>
      <c r="C44" s="4416"/>
      <c r="D44" s="4575"/>
      <c r="E44" s="201" t="s">
        <v>35</v>
      </c>
      <c r="F44" s="202"/>
      <c r="G44" s="202"/>
      <c r="H44" s="202"/>
      <c r="I44" s="202"/>
      <c r="J44" s="206"/>
      <c r="K44" s="203">
        <f>SUM(K42:K43)</f>
        <v>0</v>
      </c>
      <c r="L44" s="203">
        <f t="shared" ref="L44:AB44" si="9">SUM(L42:L43)</f>
        <v>0</v>
      </c>
      <c r="M44" s="203">
        <f t="shared" si="9"/>
        <v>0</v>
      </c>
      <c r="N44" s="203">
        <f t="shared" si="9"/>
        <v>0</v>
      </c>
      <c r="O44" s="203">
        <f t="shared" si="9"/>
        <v>0</v>
      </c>
      <c r="P44" s="203">
        <f t="shared" si="9"/>
        <v>0</v>
      </c>
      <c r="Q44" s="203">
        <f t="shared" si="9"/>
        <v>0</v>
      </c>
      <c r="R44" s="203">
        <f t="shared" si="9"/>
        <v>0</v>
      </c>
      <c r="S44" s="203">
        <f t="shared" si="9"/>
        <v>0</v>
      </c>
      <c r="T44" s="203">
        <f t="shared" si="9"/>
        <v>0</v>
      </c>
      <c r="U44" s="203">
        <f t="shared" si="9"/>
        <v>0</v>
      </c>
      <c r="V44" s="203">
        <f t="shared" si="9"/>
        <v>0</v>
      </c>
      <c r="W44" s="203">
        <f t="shared" si="9"/>
        <v>0</v>
      </c>
      <c r="X44" s="203">
        <f t="shared" si="9"/>
        <v>0</v>
      </c>
      <c r="Y44" s="203">
        <f t="shared" si="9"/>
        <v>0</v>
      </c>
      <c r="Z44" s="203">
        <f t="shared" si="9"/>
        <v>0</v>
      </c>
      <c r="AA44" s="203">
        <f t="shared" si="9"/>
        <v>0</v>
      </c>
      <c r="AB44" s="203">
        <f t="shared" si="9"/>
        <v>0</v>
      </c>
      <c r="AC44" s="210">
        <f>SUM(K44:AB44)</f>
        <v>0</v>
      </c>
    </row>
    <row r="45" spans="1:29" s="170" customFormat="1" ht="13.5" customHeight="1" thickBot="1" x14ac:dyDescent="0.4">
      <c r="A45" s="4411"/>
      <c r="B45" s="4409"/>
      <c r="C45" s="4416"/>
      <c r="D45" s="4575"/>
      <c r="E45" s="207" t="s">
        <v>39</v>
      </c>
      <c r="F45" s="141"/>
      <c r="G45" s="141"/>
      <c r="H45" s="141"/>
      <c r="I45" s="141"/>
      <c r="J45" s="142"/>
      <c r="K45" s="183">
        <f t="shared" ref="K45:AB45" si="10">K37+K41+K44</f>
        <v>0</v>
      </c>
      <c r="L45" s="183">
        <f t="shared" si="10"/>
        <v>160</v>
      </c>
      <c r="M45" s="183">
        <f t="shared" si="10"/>
        <v>0</v>
      </c>
      <c r="N45" s="183">
        <f t="shared" si="10"/>
        <v>0</v>
      </c>
      <c r="O45" s="183">
        <f t="shared" si="10"/>
        <v>0</v>
      </c>
      <c r="P45" s="183">
        <f t="shared" si="10"/>
        <v>0</v>
      </c>
      <c r="Q45" s="183">
        <f t="shared" si="10"/>
        <v>0</v>
      </c>
      <c r="R45" s="183">
        <f t="shared" si="10"/>
        <v>0</v>
      </c>
      <c r="S45" s="183">
        <f t="shared" si="10"/>
        <v>0</v>
      </c>
      <c r="T45" s="183">
        <f t="shared" si="10"/>
        <v>40</v>
      </c>
      <c r="U45" s="183">
        <f t="shared" si="10"/>
        <v>4</v>
      </c>
      <c r="V45" s="183">
        <f t="shared" si="10"/>
        <v>0</v>
      </c>
      <c r="W45" s="183">
        <f t="shared" si="10"/>
        <v>12</v>
      </c>
      <c r="X45" s="183">
        <f t="shared" si="10"/>
        <v>0</v>
      </c>
      <c r="Y45" s="183">
        <f t="shared" si="10"/>
        <v>0</v>
      </c>
      <c r="Z45" s="183">
        <f t="shared" si="10"/>
        <v>0</v>
      </c>
      <c r="AA45" s="183">
        <f t="shared" si="10"/>
        <v>0</v>
      </c>
      <c r="AB45" s="183">
        <f t="shared" si="10"/>
        <v>0</v>
      </c>
      <c r="AC45" s="140">
        <f>SUM(K45:AB45)</f>
        <v>216</v>
      </c>
    </row>
    <row r="46" spans="1:29" s="170" customFormat="1" ht="13.5" hidden="1" customHeight="1" thickBot="1" x14ac:dyDescent="0.4">
      <c r="A46" s="4411"/>
      <c r="B46" s="4409"/>
      <c r="C46" s="4416"/>
      <c r="D46" s="4575"/>
      <c r="E46" s="207"/>
      <c r="F46" s="141"/>
      <c r="G46" s="141"/>
      <c r="H46" s="141"/>
      <c r="I46" s="141"/>
      <c r="J46" s="142"/>
      <c r="K46" s="183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  <c r="W46" s="229"/>
      <c r="X46" s="229"/>
      <c r="Y46" s="229"/>
      <c r="Z46" s="229"/>
      <c r="AA46" s="229"/>
      <c r="AB46" s="229"/>
      <c r="AC46" s="230"/>
    </row>
    <row r="47" spans="1:29" s="170" customFormat="1" ht="13.5" customHeight="1" thickBot="1" x14ac:dyDescent="0.4">
      <c r="A47" s="4423"/>
      <c r="B47" s="4425"/>
      <c r="C47" s="4417"/>
      <c r="D47" s="4576"/>
      <c r="E47" s="190" t="s">
        <v>40</v>
      </c>
      <c r="F47" s="191"/>
      <c r="G47" s="191"/>
      <c r="H47" s="191"/>
      <c r="I47" s="192"/>
      <c r="J47" s="193"/>
      <c r="K47" s="183">
        <f t="shared" ref="K47:AB47" si="11">K28+K45</f>
        <v>0</v>
      </c>
      <c r="L47" s="183">
        <f t="shared" si="11"/>
        <v>400</v>
      </c>
      <c r="M47" s="183">
        <f t="shared" si="11"/>
        <v>0</v>
      </c>
      <c r="N47" s="183">
        <f t="shared" si="11"/>
        <v>0</v>
      </c>
      <c r="O47" s="183">
        <f t="shared" si="11"/>
        <v>0</v>
      </c>
      <c r="P47" s="183">
        <f t="shared" si="11"/>
        <v>0</v>
      </c>
      <c r="Q47" s="183">
        <f t="shared" si="11"/>
        <v>0</v>
      </c>
      <c r="R47" s="183">
        <f t="shared" si="11"/>
        <v>0</v>
      </c>
      <c r="S47" s="183">
        <f t="shared" si="11"/>
        <v>0</v>
      </c>
      <c r="T47" s="183">
        <f t="shared" si="11"/>
        <v>40</v>
      </c>
      <c r="U47" s="183">
        <f t="shared" si="11"/>
        <v>21</v>
      </c>
      <c r="V47" s="183">
        <f t="shared" si="11"/>
        <v>0</v>
      </c>
      <c r="W47" s="183">
        <f t="shared" si="11"/>
        <v>12</v>
      </c>
      <c r="X47" s="183">
        <f t="shared" si="11"/>
        <v>0</v>
      </c>
      <c r="Y47" s="183">
        <f t="shared" si="11"/>
        <v>0</v>
      </c>
      <c r="Z47" s="183">
        <f t="shared" si="11"/>
        <v>0</v>
      </c>
      <c r="AA47" s="183">
        <f t="shared" si="11"/>
        <v>0</v>
      </c>
      <c r="AB47" s="183">
        <f t="shared" si="11"/>
        <v>0</v>
      </c>
      <c r="AC47" s="140">
        <f>SUM(K47:AB47)</f>
        <v>473</v>
      </c>
    </row>
    <row r="48" spans="1:29" hidden="1" x14ac:dyDescent="0.35"/>
    <row r="49" spans="1:32" s="29" customFormat="1" ht="13.9" x14ac:dyDescent="0.4">
      <c r="A49" s="3993" t="s">
        <v>443</v>
      </c>
      <c r="B49" s="3993"/>
      <c r="C49" s="3993"/>
      <c r="D49" s="3993"/>
      <c r="E49" s="3993"/>
      <c r="F49" s="3993"/>
      <c r="G49" s="3993"/>
      <c r="H49" s="3993"/>
      <c r="I49" s="3993"/>
      <c r="J49" s="3993"/>
      <c r="K49" s="3993"/>
      <c r="L49" s="3993"/>
      <c r="M49" s="3993"/>
      <c r="N49" s="3993"/>
      <c r="O49" s="3993"/>
      <c r="P49" s="3993"/>
      <c r="Q49" s="3993"/>
      <c r="R49" s="3993"/>
      <c r="S49" s="3993"/>
      <c r="T49" s="3993"/>
      <c r="U49" s="3993"/>
      <c r="V49" s="3993"/>
      <c r="W49" s="3993"/>
      <c r="X49" s="3993"/>
      <c r="Y49" s="3993"/>
      <c r="Z49" s="3993"/>
      <c r="AA49" s="3993"/>
      <c r="AB49" s="3993"/>
      <c r="AC49" s="3993"/>
      <c r="AD49" s="28"/>
      <c r="AE49" s="28"/>
      <c r="AF49" s="28"/>
    </row>
    <row r="50" spans="1:32" s="29" customFormat="1" ht="13.9" x14ac:dyDescent="0.4">
      <c r="A50" s="27"/>
      <c r="N50" s="27"/>
      <c r="O50" s="27"/>
      <c r="P50" s="27"/>
      <c r="Q50" s="27"/>
      <c r="R50" s="27" t="s">
        <v>201</v>
      </c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8"/>
      <c r="AE50" s="28"/>
      <c r="AF50" s="28"/>
    </row>
    <row r="51" spans="1:32" s="29" customFormat="1" ht="13.9" hidden="1" x14ac:dyDescent="0.4">
      <c r="A51" s="27"/>
      <c r="B51" s="4571"/>
      <c r="C51" s="4571"/>
      <c r="D51" s="4571"/>
      <c r="E51" s="4571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926"/>
      <c r="S51" s="926"/>
      <c r="T51" s="926"/>
      <c r="U51" s="926"/>
      <c r="V51" s="926"/>
      <c r="W51" s="79"/>
      <c r="X51" s="79"/>
      <c r="Y51" s="79"/>
      <c r="Z51" s="926"/>
      <c r="AA51" s="926"/>
      <c r="AB51" s="926"/>
      <c r="AC51" s="27"/>
      <c r="AD51" s="28"/>
      <c r="AE51" s="28"/>
      <c r="AF51" s="28"/>
    </row>
    <row r="52" spans="1:32" s="29" customFormat="1" ht="13.9" hidden="1" x14ac:dyDescent="0.4">
      <c r="A52" s="27"/>
      <c r="B52" s="4572"/>
      <c r="C52" s="4572"/>
      <c r="D52" s="4572"/>
      <c r="E52" s="4572"/>
      <c r="F52" s="4572"/>
      <c r="G52" s="4572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32"/>
      <c r="S52" s="32"/>
      <c r="T52" s="4572"/>
      <c r="U52" s="4572"/>
      <c r="V52" s="4572"/>
      <c r="W52" s="4572"/>
      <c r="X52" s="4572"/>
      <c r="Y52" s="4572"/>
      <c r="Z52" s="4572"/>
      <c r="AA52" s="80"/>
      <c r="AB52" s="32"/>
      <c r="AC52" s="27"/>
      <c r="AD52" s="28"/>
      <c r="AE52" s="28"/>
      <c r="AF52" s="28"/>
    </row>
    <row r="53" spans="1:32" s="29" customFormat="1" ht="13.9" hidden="1" x14ac:dyDescent="0.4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27"/>
      <c r="AD53" s="28"/>
      <c r="AE53" s="28"/>
      <c r="AF53" s="28"/>
    </row>
    <row r="54" spans="1:32" s="29" customFormat="1" ht="13.9" hidden="1" x14ac:dyDescent="0.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27"/>
      <c r="AD54" s="28"/>
      <c r="AE54" s="28"/>
      <c r="AF54" s="28"/>
    </row>
    <row r="55" spans="1:32" s="29" customFormat="1" ht="13.9" hidden="1" x14ac:dyDescent="0.4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AD55" s="28"/>
      <c r="AE55" s="28"/>
      <c r="AF55" s="28"/>
    </row>
    <row r="56" spans="1:32" s="29" customFormat="1" ht="13.9" hidden="1" x14ac:dyDescent="0.4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160"/>
      <c r="S56" s="160"/>
      <c r="T56" s="160"/>
      <c r="U56" s="160"/>
      <c r="Z56" s="160"/>
      <c r="AA56" s="160"/>
      <c r="AB56" s="160"/>
      <c r="AC56" s="27"/>
      <c r="AD56" s="28"/>
      <c r="AE56" s="28"/>
      <c r="AF56" s="28"/>
    </row>
    <row r="57" spans="1:32" s="29" customFormat="1" ht="13.9" hidden="1" x14ac:dyDescent="0.4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160"/>
      <c r="S57" s="160"/>
      <c r="T57" s="160"/>
      <c r="U57" s="160"/>
      <c r="V57" s="160"/>
      <c r="W57" s="160"/>
      <c r="X57" s="160"/>
      <c r="Y57" s="160"/>
      <c r="Z57" s="160"/>
      <c r="AA57" s="160"/>
      <c r="AB57" s="160"/>
      <c r="AC57" s="27"/>
      <c r="AD57" s="28"/>
      <c r="AE57" s="28"/>
      <c r="AF57" s="28"/>
    </row>
    <row r="58" spans="1:32" s="29" customFormat="1" ht="13.9" hidden="1" x14ac:dyDescent="0.4">
      <c r="R58" s="941"/>
      <c r="S58" s="938"/>
      <c r="T58" s="938"/>
      <c r="AA58" s="79"/>
      <c r="AB58" s="941"/>
      <c r="AD58" s="28"/>
      <c r="AE58" s="28"/>
      <c r="AF58" s="28"/>
    </row>
    <row r="59" spans="1:32" hidden="1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</row>
    <row r="60" spans="1:32" hidden="1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</row>
    <row r="61" spans="1:32" hidden="1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</row>
    <row r="62" spans="1:32" hidden="1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</row>
    <row r="63" spans="1:32" hidden="1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</row>
    <row r="64" spans="1:32" hidden="1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</row>
    <row r="65" customFormat="1" hidden="1" x14ac:dyDescent="0.35"/>
    <row r="66" customFormat="1" hidden="1" x14ac:dyDescent="0.35"/>
    <row r="67" customFormat="1" hidden="1" x14ac:dyDescent="0.35"/>
    <row r="68" customFormat="1" hidden="1" x14ac:dyDescent="0.35"/>
    <row r="69" customFormat="1" hidden="1" x14ac:dyDescent="0.35"/>
    <row r="70" customFormat="1" hidden="1" x14ac:dyDescent="0.35"/>
    <row r="71" customFormat="1" hidden="1" x14ac:dyDescent="0.35"/>
    <row r="72" customFormat="1" hidden="1" x14ac:dyDescent="0.35"/>
    <row r="73" customFormat="1" hidden="1" x14ac:dyDescent="0.35"/>
    <row r="74" customFormat="1" hidden="1" x14ac:dyDescent="0.35"/>
    <row r="75" customFormat="1" hidden="1" x14ac:dyDescent="0.35"/>
    <row r="76" customFormat="1" hidden="1" x14ac:dyDescent="0.35"/>
    <row r="77" customFormat="1" hidden="1" x14ac:dyDescent="0.35"/>
    <row r="78" customFormat="1" hidden="1" x14ac:dyDescent="0.35"/>
    <row r="79" customFormat="1" hidden="1" x14ac:dyDescent="0.35"/>
    <row r="80" customFormat="1" hidden="1" x14ac:dyDescent="0.35"/>
    <row r="81" customFormat="1" hidden="1" x14ac:dyDescent="0.35"/>
    <row r="82" customFormat="1" hidden="1" x14ac:dyDescent="0.35"/>
    <row r="83" customFormat="1" hidden="1" x14ac:dyDescent="0.35"/>
    <row r="84" customFormat="1" hidden="1" x14ac:dyDescent="0.35"/>
    <row r="85" customFormat="1" hidden="1" x14ac:dyDescent="0.35"/>
    <row r="86" customFormat="1" hidden="1" x14ac:dyDescent="0.35"/>
    <row r="87" customFormat="1" hidden="1" x14ac:dyDescent="0.35"/>
    <row r="88" customFormat="1" hidden="1" x14ac:dyDescent="0.35"/>
    <row r="89" customFormat="1" hidden="1" x14ac:dyDescent="0.35"/>
    <row r="90" customFormat="1" hidden="1" x14ac:dyDescent="0.35"/>
    <row r="91" customFormat="1" hidden="1" x14ac:dyDescent="0.35"/>
    <row r="92" customFormat="1" hidden="1" x14ac:dyDescent="0.35"/>
    <row r="93" customFormat="1" hidden="1" x14ac:dyDescent="0.35"/>
    <row r="94" customFormat="1" hidden="1" x14ac:dyDescent="0.35"/>
    <row r="95" customFormat="1" hidden="1" x14ac:dyDescent="0.35"/>
    <row r="96" customFormat="1" hidden="1" x14ac:dyDescent="0.35"/>
    <row r="97" spans="1:31" customFormat="1" hidden="1" x14ac:dyDescent="0.35"/>
    <row r="98" spans="1:31" customFormat="1" hidden="1" x14ac:dyDescent="0.35"/>
    <row r="99" spans="1:31" customFormat="1" hidden="1" x14ac:dyDescent="0.35"/>
    <row r="100" spans="1:31" customFormat="1" hidden="1" x14ac:dyDescent="0.35"/>
    <row r="101" spans="1:31" customFormat="1" hidden="1" x14ac:dyDescent="0.35"/>
    <row r="102" spans="1:31" customFormat="1" hidden="1" x14ac:dyDescent="0.35"/>
    <row r="103" spans="1:31" customFormat="1" hidden="1" x14ac:dyDescent="0.35"/>
    <row r="104" spans="1:31" customFormat="1" hidden="1" x14ac:dyDescent="0.35"/>
    <row r="105" spans="1:31" customFormat="1" hidden="1" x14ac:dyDescent="0.35"/>
    <row r="106" spans="1:31" customFormat="1" hidden="1" x14ac:dyDescent="0.35"/>
    <row r="107" spans="1:31" hidden="1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AD107"/>
      <c r="AE107"/>
    </row>
    <row r="108" spans="1:31" hidden="1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AD108"/>
      <c r="AE108"/>
    </row>
    <row r="109" spans="1:31" hidden="1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AD109"/>
      <c r="AE109"/>
    </row>
    <row r="111" spans="1:31" customFormat="1" ht="13.9" x14ac:dyDescent="0.4">
      <c r="R111" s="3994" t="s">
        <v>187</v>
      </c>
      <c r="S111" s="3994"/>
      <c r="T111" s="3994"/>
      <c r="U111" s="3994"/>
      <c r="V111" s="3994"/>
      <c r="W111" s="3994"/>
      <c r="X111" s="3994"/>
      <c r="Y111" s="3994"/>
      <c r="Z111" s="3994"/>
      <c r="AA111" s="3994"/>
      <c r="AB111" s="3994"/>
      <c r="AC111" s="4428"/>
    </row>
  </sheetData>
  <mergeCells count="29">
    <mergeCell ref="A1:AC1"/>
    <mergeCell ref="A4:AC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  <mergeCell ref="A9:AC9"/>
    <mergeCell ref="A10:A29"/>
    <mergeCell ref="B10:B29"/>
    <mergeCell ref="C10:C29"/>
    <mergeCell ref="D10:D29"/>
    <mergeCell ref="A32:AC32"/>
    <mergeCell ref="R111:AC111"/>
    <mergeCell ref="B51:E51"/>
    <mergeCell ref="B52:G52"/>
    <mergeCell ref="A33:A47"/>
    <mergeCell ref="B33:B47"/>
    <mergeCell ref="C33:C47"/>
    <mergeCell ref="D33:D47"/>
    <mergeCell ref="A49:AC49"/>
    <mergeCell ref="T52:Z52"/>
  </mergeCells>
  <phoneticPr fontId="40" type="noConversion"/>
  <printOptions horizontalCentered="1" verticalCentered="1"/>
  <pageMargins left="0.19685039370078741" right="0.19685039370078741" top="0.59055118110236227" bottom="0.39370078740157483" header="0.31496062992125984" footer="0.31496062992125984"/>
  <pageSetup paperSize="9" scale="7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F110"/>
  <sheetViews>
    <sheetView view="pageLayout" topLeftCell="F20" zoomScale="75" zoomScaleNormal="85" zoomScalePageLayoutView="75" workbookViewId="0">
      <selection activeCell="M120" sqref="M120"/>
    </sheetView>
  </sheetViews>
  <sheetFormatPr defaultRowHeight="12.75" x14ac:dyDescent="0.35"/>
  <cols>
    <col min="1" max="1" width="4.1328125" style="82" customWidth="1"/>
    <col min="2" max="2" width="15.1328125" style="82" customWidth="1"/>
    <col min="3" max="3" width="11.86328125" style="82" customWidth="1"/>
    <col min="4" max="4" width="4.86328125" style="82" customWidth="1"/>
    <col min="5" max="5" width="30.73046875" style="82" customWidth="1"/>
    <col min="6" max="6" width="4.265625" style="82" bestFit="1" customWidth="1"/>
    <col min="7" max="7" width="3.3984375" style="82" customWidth="1"/>
    <col min="8" max="8" width="9" style="82" customWidth="1"/>
    <col min="9" max="10" width="4.265625" style="82" bestFit="1" customWidth="1"/>
    <col min="11" max="11" width="5.1328125" style="82" bestFit="1" customWidth="1"/>
    <col min="12" max="12" width="7.73046875" style="82" customWidth="1"/>
    <col min="13" max="13" width="3.265625" style="82" bestFit="1" customWidth="1"/>
    <col min="14" max="14" width="4.3984375" style="82" bestFit="1" customWidth="1"/>
    <col min="15" max="15" width="7.73046875" style="82" customWidth="1"/>
    <col min="16" max="16" width="3.86328125" style="82" bestFit="1" customWidth="1"/>
    <col min="17" max="17" width="5.59765625" style="82" bestFit="1" customWidth="1"/>
    <col min="18" max="18" width="4.3984375" style="82" bestFit="1" customWidth="1"/>
    <col min="19" max="23" width="7.73046875" style="82" customWidth="1"/>
    <col min="24" max="24" width="5" style="82" customWidth="1"/>
    <col min="25" max="25" width="4.1328125" style="82" customWidth="1"/>
    <col min="26" max="27" width="5.59765625" style="82" customWidth="1"/>
    <col min="28" max="28" width="6" style="82" customWidth="1"/>
    <col min="29" max="29" width="7.73046875" style="82" customWidth="1"/>
    <col min="30" max="30" width="6.1328125" style="82" customWidth="1"/>
    <col min="31" max="31" width="4.3984375" style="82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2" customFormat="1" ht="21" customHeight="1" x14ac:dyDescent="0.35">
      <c r="A1" s="4312" t="s">
        <v>89</v>
      </c>
      <c r="B1" s="4312"/>
      <c r="C1" s="4312"/>
      <c r="D1" s="4312"/>
      <c r="E1" s="4312"/>
      <c r="F1" s="4312"/>
      <c r="G1" s="4312"/>
      <c r="H1" s="4312"/>
      <c r="I1" s="4312"/>
      <c r="J1" s="4312"/>
      <c r="K1" s="4312"/>
      <c r="L1" s="4312"/>
      <c r="M1" s="4312"/>
      <c r="N1" s="4312"/>
      <c r="O1" s="4312"/>
      <c r="P1" s="4312"/>
      <c r="Q1" s="4312"/>
      <c r="R1" s="4312"/>
      <c r="S1" s="4312"/>
      <c r="T1" s="4312"/>
      <c r="U1" s="4312"/>
      <c r="V1" s="4312"/>
      <c r="W1" s="4312"/>
      <c r="X1" s="4312"/>
      <c r="Y1" s="4312"/>
      <c r="Z1" s="4312"/>
      <c r="AA1" s="4312"/>
      <c r="AB1" s="4312"/>
      <c r="AC1" s="4312"/>
    </row>
    <row r="2" spans="1:32" s="2" customFormat="1" ht="21" hidden="1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12" hidden="1" customHeigh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32" s="2" customFormat="1" ht="21" customHeight="1" x14ac:dyDescent="0.35">
      <c r="A4" s="4313" t="s">
        <v>377</v>
      </c>
      <c r="B4" s="4313"/>
      <c r="C4" s="4313"/>
      <c r="D4" s="4313"/>
      <c r="E4" s="4313"/>
      <c r="F4" s="4313"/>
      <c r="G4" s="4313"/>
      <c r="H4" s="4313"/>
      <c r="I4" s="4313"/>
      <c r="J4" s="4313"/>
      <c r="K4" s="4313"/>
      <c r="L4" s="4313"/>
      <c r="M4" s="4313"/>
      <c r="N4" s="4313"/>
      <c r="O4" s="4313"/>
      <c r="P4" s="4313"/>
      <c r="Q4" s="4313"/>
      <c r="R4" s="4313"/>
      <c r="S4" s="4313"/>
      <c r="T4" s="4313"/>
      <c r="U4" s="4313"/>
      <c r="V4" s="4313"/>
      <c r="W4" s="4313"/>
      <c r="X4" s="4313"/>
      <c r="Y4" s="4313"/>
      <c r="Z4" s="4313"/>
      <c r="AA4" s="4313"/>
      <c r="AB4" s="4313"/>
      <c r="AC4" s="4313"/>
    </row>
    <row r="5" spans="1:32" ht="6" customHeight="1" thickBot="1" x14ac:dyDescent="0.5">
      <c r="A5" s="3"/>
      <c r="B5" s="3"/>
      <c r="C5" s="3"/>
      <c r="D5" s="3"/>
      <c r="E5" s="4"/>
      <c r="F5" s="5"/>
      <c r="G5" s="5"/>
      <c r="H5" s="5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6"/>
      <c r="AE5" s="6"/>
      <c r="AF5" s="6"/>
    </row>
    <row r="6" spans="1:32" ht="14.25" customHeight="1" x14ac:dyDescent="0.45">
      <c r="A6" s="4314" t="s">
        <v>8</v>
      </c>
      <c r="B6" s="4192" t="s">
        <v>9</v>
      </c>
      <c r="C6" s="4192" t="s">
        <v>10</v>
      </c>
      <c r="D6" s="4317" t="s">
        <v>11</v>
      </c>
      <c r="E6" s="4319" t="s">
        <v>7</v>
      </c>
      <c r="F6" s="4321" t="s">
        <v>0</v>
      </c>
      <c r="G6" s="4323" t="s">
        <v>3</v>
      </c>
      <c r="H6" s="4325" t="s">
        <v>12</v>
      </c>
      <c r="I6" s="4321" t="s">
        <v>1</v>
      </c>
      <c r="J6" s="4327" t="s">
        <v>13</v>
      </c>
      <c r="K6" s="4329" t="s">
        <v>14</v>
      </c>
      <c r="L6" s="4330"/>
      <c r="M6" s="4330"/>
      <c r="N6" s="4330"/>
      <c r="O6" s="4330"/>
      <c r="P6" s="4330"/>
      <c r="Q6" s="4330"/>
      <c r="R6" s="4330"/>
      <c r="S6" s="4330"/>
      <c r="T6" s="4330"/>
      <c r="U6" s="4330"/>
      <c r="V6" s="4330"/>
      <c r="W6" s="4330"/>
      <c r="X6" s="4330"/>
      <c r="Y6" s="4330"/>
      <c r="Z6" s="4330"/>
      <c r="AA6" s="4330"/>
      <c r="AB6" s="4330"/>
      <c r="AC6" s="4331" t="s">
        <v>15</v>
      </c>
      <c r="AD6" s="6"/>
      <c r="AE6" s="6"/>
      <c r="AF6" s="6"/>
    </row>
    <row r="7" spans="1:32" s="10" customFormat="1" ht="116.25" customHeight="1" thickBot="1" x14ac:dyDescent="0.35">
      <c r="A7" s="4315"/>
      <c r="B7" s="4316"/>
      <c r="C7" s="4316"/>
      <c r="D7" s="4318"/>
      <c r="E7" s="4320"/>
      <c r="F7" s="4322"/>
      <c r="G7" s="4324"/>
      <c r="H7" s="4326"/>
      <c r="I7" s="4322"/>
      <c r="J7" s="4328"/>
      <c r="K7" s="8" t="s">
        <v>16</v>
      </c>
      <c r="L7" s="7" t="s">
        <v>17</v>
      </c>
      <c r="M7" s="7" t="s">
        <v>18</v>
      </c>
      <c r="N7" s="7" t="s">
        <v>19</v>
      </c>
      <c r="O7" s="7" t="s">
        <v>20</v>
      </c>
      <c r="P7" s="7" t="s">
        <v>21</v>
      </c>
      <c r="Q7" s="7" t="s">
        <v>100</v>
      </c>
      <c r="R7" s="7" t="s">
        <v>108</v>
      </c>
      <c r="S7" s="7" t="s">
        <v>23</v>
      </c>
      <c r="T7" s="7" t="s">
        <v>24</v>
      </c>
      <c r="U7" s="7" t="s">
        <v>25</v>
      </c>
      <c r="V7" s="7" t="s">
        <v>26</v>
      </c>
      <c r="W7" s="7" t="s">
        <v>27</v>
      </c>
      <c r="X7" s="7" t="s">
        <v>28</v>
      </c>
      <c r="Y7" s="7" t="s">
        <v>29</v>
      </c>
      <c r="Z7" s="7" t="s">
        <v>30</v>
      </c>
      <c r="AA7" s="7" t="s">
        <v>31</v>
      </c>
      <c r="AB7" s="7" t="s">
        <v>32</v>
      </c>
      <c r="AC7" s="4332"/>
      <c r="AD7" s="9"/>
      <c r="AE7" s="9"/>
      <c r="AF7" s="9"/>
    </row>
    <row r="8" spans="1:32" s="10" customFormat="1" ht="13.5" customHeight="1" thickBot="1" x14ac:dyDescent="0.35">
      <c r="A8" s="125">
        <v>1</v>
      </c>
      <c r="B8" s="123">
        <v>2</v>
      </c>
      <c r="C8" s="123">
        <v>3</v>
      </c>
      <c r="D8" s="126">
        <v>4</v>
      </c>
      <c r="E8" s="124">
        <v>5</v>
      </c>
      <c r="F8" s="124">
        <v>6</v>
      </c>
      <c r="G8" s="127" t="s">
        <v>42</v>
      </c>
      <c r="H8" s="127" t="s">
        <v>93</v>
      </c>
      <c r="I8" s="124">
        <v>9</v>
      </c>
      <c r="J8" s="124">
        <v>10</v>
      </c>
      <c r="K8" s="124">
        <v>11</v>
      </c>
      <c r="L8" s="124">
        <v>12</v>
      </c>
      <c r="M8" s="124">
        <v>13</v>
      </c>
      <c r="N8" s="124">
        <v>14</v>
      </c>
      <c r="O8" s="124">
        <v>15</v>
      </c>
      <c r="P8" s="124">
        <v>16</v>
      </c>
      <c r="Q8" s="124">
        <v>17</v>
      </c>
      <c r="R8" s="124">
        <v>18</v>
      </c>
      <c r="S8" s="124">
        <v>19</v>
      </c>
      <c r="T8" s="124">
        <v>20</v>
      </c>
      <c r="U8" s="124">
        <v>21</v>
      </c>
      <c r="V8" s="124">
        <v>22</v>
      </c>
      <c r="W8" s="124">
        <v>23</v>
      </c>
      <c r="X8" s="124">
        <v>24</v>
      </c>
      <c r="Y8" s="124">
        <v>25</v>
      </c>
      <c r="Z8" s="124">
        <v>26</v>
      </c>
      <c r="AA8" s="124">
        <v>27</v>
      </c>
      <c r="AB8" s="124">
        <v>28</v>
      </c>
      <c r="AC8" s="128">
        <v>29</v>
      </c>
      <c r="AD8" s="9"/>
      <c r="AE8" s="9"/>
      <c r="AF8" s="9"/>
    </row>
    <row r="9" spans="1:32" s="12" customFormat="1" ht="13.5" customHeight="1" thickBot="1" x14ac:dyDescent="0.4">
      <c r="A9" s="4577" t="s">
        <v>33</v>
      </c>
      <c r="B9" s="4578"/>
      <c r="C9" s="4578"/>
      <c r="D9" s="4578"/>
      <c r="E9" s="4578"/>
      <c r="F9" s="4578"/>
      <c r="G9" s="4578"/>
      <c r="H9" s="4578"/>
      <c r="I9" s="4578"/>
      <c r="J9" s="4578"/>
      <c r="K9" s="4578"/>
      <c r="L9" s="4578"/>
      <c r="M9" s="4578"/>
      <c r="N9" s="4578"/>
      <c r="O9" s="4578"/>
      <c r="P9" s="4578"/>
      <c r="Q9" s="4578"/>
      <c r="R9" s="4578"/>
      <c r="S9" s="4578"/>
      <c r="T9" s="4578"/>
      <c r="U9" s="4578"/>
      <c r="V9" s="4578"/>
      <c r="W9" s="4578"/>
      <c r="X9" s="4578"/>
      <c r="Y9" s="4578"/>
      <c r="Z9" s="4578"/>
      <c r="AA9" s="4578"/>
      <c r="AB9" s="4578"/>
      <c r="AC9" s="4579"/>
      <c r="AD9" s="11"/>
      <c r="AE9" s="11"/>
      <c r="AF9" s="11"/>
    </row>
    <row r="10" spans="1:32" s="170" customFormat="1" ht="18.75" hidden="1" customHeight="1" thickBot="1" x14ac:dyDescent="0.4">
      <c r="A10" s="4580">
        <v>27</v>
      </c>
      <c r="B10" s="4408" t="s">
        <v>118</v>
      </c>
      <c r="C10" s="4427" t="s">
        <v>404</v>
      </c>
      <c r="D10" s="4573">
        <v>0.5</v>
      </c>
      <c r="E10" s="176"/>
      <c r="F10" s="177"/>
      <c r="G10" s="177"/>
      <c r="H10" s="177"/>
      <c r="I10" s="177"/>
      <c r="J10" s="177"/>
      <c r="K10" s="232"/>
      <c r="L10" s="232"/>
      <c r="M10" s="233"/>
      <c r="N10" s="232"/>
      <c r="O10" s="232"/>
      <c r="P10" s="233"/>
      <c r="Q10" s="233"/>
      <c r="R10" s="233"/>
      <c r="S10" s="233"/>
      <c r="T10" s="233"/>
      <c r="U10" s="233"/>
      <c r="V10" s="232"/>
      <c r="W10" s="234"/>
      <c r="X10" s="234"/>
      <c r="Y10" s="234"/>
      <c r="Z10" s="234"/>
      <c r="AA10" s="234"/>
      <c r="AB10" s="267"/>
      <c r="AC10" s="174">
        <f t="shared" ref="AC10:AC28" si="0">SUM(K10:AB10)</f>
        <v>0</v>
      </c>
    </row>
    <row r="11" spans="1:32" s="170" customFormat="1" ht="18.75" hidden="1" customHeight="1" thickBot="1" x14ac:dyDescent="0.4">
      <c r="A11" s="4581"/>
      <c r="B11" s="4409"/>
      <c r="C11" s="4416"/>
      <c r="D11" s="4574"/>
      <c r="E11" s="261"/>
      <c r="F11" s="136"/>
      <c r="G11" s="136"/>
      <c r="H11" s="136"/>
      <c r="I11" s="136"/>
      <c r="J11" s="136"/>
      <c r="K11" s="173"/>
      <c r="L11" s="173"/>
      <c r="M11" s="172"/>
      <c r="N11" s="173"/>
      <c r="O11" s="173"/>
      <c r="P11" s="235"/>
      <c r="Q11" s="235"/>
      <c r="R11" s="235"/>
      <c r="S11" s="235"/>
      <c r="T11" s="235"/>
      <c r="U11" s="235"/>
      <c r="V11" s="236"/>
      <c r="W11" s="237"/>
      <c r="X11" s="237"/>
      <c r="Y11" s="237"/>
      <c r="Z11" s="237"/>
      <c r="AA11" s="237"/>
      <c r="AB11" s="238"/>
      <c r="AC11" s="174">
        <f t="shared" si="0"/>
        <v>0</v>
      </c>
    </row>
    <row r="12" spans="1:32" s="170" customFormat="1" ht="18.75" hidden="1" customHeight="1" thickBot="1" x14ac:dyDescent="0.4">
      <c r="A12" s="4581"/>
      <c r="B12" s="4409"/>
      <c r="C12" s="4416"/>
      <c r="D12" s="4574"/>
      <c r="E12" s="828"/>
      <c r="F12" s="246"/>
      <c r="G12" s="246"/>
      <c r="H12" s="246"/>
      <c r="I12" s="246"/>
      <c r="J12" s="246"/>
      <c r="K12" s="830"/>
      <c r="L12" s="831"/>
      <c r="M12" s="832"/>
      <c r="N12" s="833"/>
      <c r="O12" s="833"/>
      <c r="P12" s="832"/>
      <c r="Q12" s="832"/>
      <c r="R12" s="832"/>
      <c r="S12" s="832"/>
      <c r="T12" s="832"/>
      <c r="U12" s="832"/>
      <c r="V12" s="833"/>
      <c r="W12" s="834"/>
      <c r="X12" s="834"/>
      <c r="Y12" s="834"/>
      <c r="Z12" s="834"/>
      <c r="AA12" s="834"/>
      <c r="AB12" s="835"/>
      <c r="AC12" s="209">
        <f t="shared" si="0"/>
        <v>0</v>
      </c>
    </row>
    <row r="13" spans="1:32" s="170" customFormat="1" ht="18.75" hidden="1" customHeight="1" x14ac:dyDescent="0.35">
      <c r="A13" s="4581"/>
      <c r="B13" s="4409"/>
      <c r="C13" s="4416"/>
      <c r="D13" s="4574"/>
      <c r="E13" s="829"/>
      <c r="F13" s="177"/>
      <c r="G13" s="177"/>
      <c r="H13" s="1707"/>
      <c r="I13" s="177"/>
      <c r="J13" s="1708"/>
      <c r="K13" s="2046"/>
      <c r="L13" s="165"/>
      <c r="M13" s="199"/>
      <c r="N13" s="165"/>
      <c r="O13" s="165"/>
      <c r="P13" s="199"/>
      <c r="Q13" s="199"/>
      <c r="R13" s="199"/>
      <c r="S13" s="199"/>
      <c r="T13" s="199"/>
      <c r="U13" s="199"/>
      <c r="V13" s="165"/>
      <c r="W13" s="234"/>
      <c r="X13" s="234"/>
      <c r="Y13" s="234"/>
      <c r="Z13" s="234"/>
      <c r="AA13" s="234"/>
      <c r="AB13" s="3084"/>
      <c r="AC13" s="140">
        <f t="shared" si="0"/>
        <v>0</v>
      </c>
    </row>
    <row r="14" spans="1:32" s="11" customFormat="1" ht="18.75" hidden="1" customHeight="1" x14ac:dyDescent="0.35">
      <c r="A14" s="4581"/>
      <c r="B14" s="4409"/>
      <c r="C14" s="4416"/>
      <c r="D14" s="4574"/>
      <c r="E14" s="3089"/>
      <c r="F14" s="1737"/>
      <c r="G14" s="1737"/>
      <c r="H14" s="1737"/>
      <c r="I14" s="1737"/>
      <c r="J14" s="2756"/>
      <c r="K14" s="1232"/>
      <c r="L14" s="110"/>
      <c r="M14" s="111"/>
      <c r="N14" s="110"/>
      <c r="O14" s="110"/>
      <c r="P14" s="111"/>
      <c r="Q14" s="111"/>
      <c r="R14" s="111"/>
      <c r="S14" s="111"/>
      <c r="T14" s="111"/>
      <c r="U14" s="111"/>
      <c r="V14" s="110"/>
      <c r="W14" s="171"/>
      <c r="X14" s="171"/>
      <c r="Y14" s="171"/>
      <c r="Z14" s="171"/>
      <c r="AA14" s="171"/>
      <c r="AB14" s="3085"/>
      <c r="AC14" s="22">
        <f t="shared" si="0"/>
        <v>0</v>
      </c>
    </row>
    <row r="15" spans="1:32" s="11" customFormat="1" ht="13.5" customHeight="1" thickBot="1" x14ac:dyDescent="0.4">
      <c r="A15" s="4581"/>
      <c r="B15" s="4409"/>
      <c r="C15" s="4416"/>
      <c r="D15" s="4574"/>
      <c r="E15" s="3091" t="s">
        <v>76</v>
      </c>
      <c r="F15" s="3092" t="s">
        <v>5</v>
      </c>
      <c r="G15" s="3092" t="s">
        <v>94</v>
      </c>
      <c r="H15" s="3327" t="s">
        <v>408</v>
      </c>
      <c r="I15" s="3092" t="s">
        <v>36</v>
      </c>
      <c r="J15" s="3093" t="s">
        <v>351</v>
      </c>
      <c r="K15" s="1681"/>
      <c r="L15" s="110">
        <v>140</v>
      </c>
      <c r="M15" s="111"/>
      <c r="N15" s="110"/>
      <c r="O15" s="110"/>
      <c r="P15" s="111"/>
      <c r="Q15" s="111"/>
      <c r="R15" s="111"/>
      <c r="S15" s="111"/>
      <c r="T15" s="111"/>
      <c r="U15" s="110">
        <v>12</v>
      </c>
      <c r="V15" s="110"/>
      <c r="W15" s="1590"/>
      <c r="X15" s="1590"/>
      <c r="Y15" s="1590"/>
      <c r="Z15" s="1590"/>
      <c r="AA15" s="1590"/>
      <c r="AB15" s="2047"/>
      <c r="AC15" s="22">
        <f t="shared" si="0"/>
        <v>152</v>
      </c>
    </row>
    <row r="16" spans="1:32" s="11" customFormat="1" ht="13.5" hidden="1" customHeight="1" x14ac:dyDescent="0.35">
      <c r="A16" s="4581"/>
      <c r="B16" s="4409"/>
      <c r="C16" s="4416"/>
      <c r="D16" s="4574"/>
      <c r="E16" s="3090"/>
      <c r="F16" s="20"/>
      <c r="G16" s="20"/>
      <c r="H16" s="20"/>
      <c r="I16" s="20"/>
      <c r="J16" s="1907"/>
      <c r="K16" s="243"/>
      <c r="L16" s="145"/>
      <c r="M16" s="146"/>
      <c r="N16" s="145"/>
      <c r="O16" s="145"/>
      <c r="P16" s="146"/>
      <c r="Q16" s="146"/>
      <c r="R16" s="146"/>
      <c r="S16" s="146"/>
      <c r="T16" s="146"/>
      <c r="U16" s="145"/>
      <c r="V16" s="145"/>
      <c r="W16" s="1590"/>
      <c r="X16" s="1590"/>
      <c r="Y16" s="1590"/>
      <c r="Z16" s="1590"/>
      <c r="AA16" s="1590"/>
      <c r="AB16" s="2047"/>
      <c r="AC16" s="22">
        <f t="shared" si="0"/>
        <v>0</v>
      </c>
    </row>
    <row r="17" spans="1:29" s="11" customFormat="1" ht="13.5" hidden="1" customHeight="1" x14ac:dyDescent="0.35">
      <c r="A17" s="4581"/>
      <c r="B17" s="4409"/>
      <c r="C17" s="4416"/>
      <c r="D17" s="4574"/>
      <c r="E17" s="1589"/>
      <c r="F17" s="76"/>
      <c r="G17" s="76"/>
      <c r="H17" s="76"/>
      <c r="I17" s="76"/>
      <c r="J17" s="152"/>
      <c r="K17" s="243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590"/>
      <c r="X17" s="1590"/>
      <c r="Y17" s="1590"/>
      <c r="Z17" s="1590"/>
      <c r="AA17" s="1590"/>
      <c r="AB17" s="2047"/>
      <c r="AC17" s="22">
        <f t="shared" si="0"/>
        <v>0</v>
      </c>
    </row>
    <row r="18" spans="1:29" s="11" customFormat="1" ht="15.75" hidden="1" customHeight="1" thickBot="1" x14ac:dyDescent="0.4">
      <c r="A18" s="4581"/>
      <c r="B18" s="4409"/>
      <c r="C18" s="4416"/>
      <c r="D18" s="4574"/>
      <c r="E18" s="2048"/>
      <c r="F18" s="75"/>
      <c r="G18" s="75"/>
      <c r="H18" s="75"/>
      <c r="I18" s="75"/>
      <c r="J18" s="148"/>
      <c r="K18" s="2049"/>
      <c r="L18" s="2050"/>
      <c r="M18" s="2051"/>
      <c r="N18" s="2050"/>
      <c r="O18" s="2050"/>
      <c r="P18" s="2051"/>
      <c r="Q18" s="2051"/>
      <c r="R18" s="2051"/>
      <c r="S18" s="2051"/>
      <c r="T18" s="2051"/>
      <c r="U18" s="2050"/>
      <c r="V18" s="2052"/>
      <c r="W18" s="2053"/>
      <c r="X18" s="2053"/>
      <c r="Y18" s="2053"/>
      <c r="Z18" s="2053"/>
      <c r="AA18" s="2053"/>
      <c r="AB18" s="2054"/>
      <c r="AC18" s="22">
        <f t="shared" si="0"/>
        <v>0</v>
      </c>
    </row>
    <row r="19" spans="1:29" s="11" customFormat="1" ht="13.5" hidden="1" customHeight="1" thickBot="1" x14ac:dyDescent="0.4">
      <c r="A19" s="4581"/>
      <c r="B19" s="4409"/>
      <c r="C19" s="4416"/>
      <c r="D19" s="4574"/>
      <c r="E19" s="2055"/>
      <c r="F19" s="2056"/>
      <c r="G19" s="2056"/>
      <c r="H19" s="2056"/>
      <c r="I19" s="2056"/>
      <c r="J19" s="2057"/>
      <c r="K19" s="2058"/>
      <c r="L19" s="1591"/>
      <c r="M19" s="2056"/>
      <c r="N19" s="2056"/>
      <c r="O19" s="2056"/>
      <c r="P19" s="2056"/>
      <c r="Q19" s="2056"/>
      <c r="R19" s="2056"/>
      <c r="S19" s="2056"/>
      <c r="T19" s="2056"/>
      <c r="U19" s="1591"/>
      <c r="V19" s="2056"/>
      <c r="W19" s="2056"/>
      <c r="X19" s="2056"/>
      <c r="Y19" s="2056"/>
      <c r="Z19" s="2056"/>
      <c r="AA19" s="2056"/>
      <c r="AB19" s="2059"/>
      <c r="AC19" s="22">
        <f t="shared" si="0"/>
        <v>0</v>
      </c>
    </row>
    <row r="20" spans="1:29" s="11" customFormat="1" ht="13.5" customHeight="1" thickBot="1" x14ac:dyDescent="0.4">
      <c r="A20" s="4581"/>
      <c r="B20" s="4409"/>
      <c r="C20" s="4416"/>
      <c r="D20" s="4574"/>
      <c r="E20" s="661" t="s">
        <v>38</v>
      </c>
      <c r="F20" s="2060"/>
      <c r="G20" s="2061"/>
      <c r="H20" s="2061"/>
      <c r="I20" s="2061"/>
      <c r="J20" s="2062"/>
      <c r="K20" s="96">
        <f t="shared" ref="K20:AB20" si="1">SUM(K10:K19)</f>
        <v>0</v>
      </c>
      <c r="L20" s="96">
        <f t="shared" si="1"/>
        <v>140</v>
      </c>
      <c r="M20" s="96">
        <f t="shared" si="1"/>
        <v>0</v>
      </c>
      <c r="N20" s="96">
        <f t="shared" si="1"/>
        <v>0</v>
      </c>
      <c r="O20" s="96">
        <f t="shared" si="1"/>
        <v>0</v>
      </c>
      <c r="P20" s="96">
        <f t="shared" si="1"/>
        <v>0</v>
      </c>
      <c r="Q20" s="96">
        <f t="shared" si="1"/>
        <v>0</v>
      </c>
      <c r="R20" s="96">
        <f t="shared" si="1"/>
        <v>0</v>
      </c>
      <c r="S20" s="96">
        <f t="shared" si="1"/>
        <v>0</v>
      </c>
      <c r="T20" s="96">
        <f t="shared" si="1"/>
        <v>0</v>
      </c>
      <c r="U20" s="96">
        <f t="shared" si="1"/>
        <v>12</v>
      </c>
      <c r="V20" s="96">
        <f t="shared" si="1"/>
        <v>0</v>
      </c>
      <c r="W20" s="96">
        <f t="shared" si="1"/>
        <v>0</v>
      </c>
      <c r="X20" s="96">
        <f t="shared" si="1"/>
        <v>0</v>
      </c>
      <c r="Y20" s="96">
        <f t="shared" si="1"/>
        <v>0</v>
      </c>
      <c r="Z20" s="96">
        <f t="shared" si="1"/>
        <v>0</v>
      </c>
      <c r="AA20" s="96">
        <f t="shared" si="1"/>
        <v>0</v>
      </c>
      <c r="AB20" s="2063">
        <f t="shared" si="1"/>
        <v>0</v>
      </c>
      <c r="AC20" s="22">
        <f t="shared" si="0"/>
        <v>152</v>
      </c>
    </row>
    <row r="21" spans="1:29" s="11" customFormat="1" ht="13.5" hidden="1" customHeight="1" x14ac:dyDescent="0.35">
      <c r="A21" s="4581"/>
      <c r="B21" s="4409"/>
      <c r="C21" s="4416"/>
      <c r="D21" s="4574"/>
      <c r="E21" s="2064"/>
      <c r="F21" s="18"/>
      <c r="G21" s="18"/>
      <c r="H21" s="18"/>
      <c r="I21" s="18"/>
      <c r="J21" s="2065"/>
      <c r="K21" s="2066"/>
      <c r="L21" s="1742"/>
      <c r="M21" s="1742"/>
      <c r="N21" s="1742"/>
      <c r="O21" s="1742"/>
      <c r="P21" s="1742"/>
      <c r="Q21" s="1742"/>
      <c r="R21" s="1742"/>
      <c r="S21" s="1742"/>
      <c r="T21" s="1742"/>
      <c r="U21" s="1742"/>
      <c r="V21" s="1742"/>
      <c r="W21" s="1742"/>
      <c r="X21" s="1742"/>
      <c r="Y21" s="1742"/>
      <c r="Z21" s="1742"/>
      <c r="AA21" s="1742"/>
      <c r="AB21" s="2067"/>
      <c r="AC21" s="22">
        <f t="shared" si="0"/>
        <v>0</v>
      </c>
    </row>
    <row r="22" spans="1:29" s="11" customFormat="1" ht="13.5" hidden="1" customHeight="1" thickBot="1" x14ac:dyDescent="0.4">
      <c r="A22" s="4581"/>
      <c r="B22" s="4409"/>
      <c r="C22" s="4416"/>
      <c r="D22" s="4574"/>
      <c r="E22" s="2068"/>
      <c r="F22" s="2060"/>
      <c r="G22" s="2061"/>
      <c r="H22" s="2061"/>
      <c r="I22" s="2061"/>
      <c r="J22" s="2069"/>
      <c r="K22" s="2070"/>
      <c r="L22" s="2070"/>
      <c r="M22" s="2070"/>
      <c r="N22" s="2070"/>
      <c r="O22" s="2070"/>
      <c r="P22" s="2070"/>
      <c r="Q22" s="2070"/>
      <c r="R22" s="2070"/>
      <c r="S22" s="2070"/>
      <c r="T22" s="2070"/>
      <c r="U22" s="2070"/>
      <c r="V22" s="2070"/>
      <c r="W22" s="2070"/>
      <c r="X22" s="2070"/>
      <c r="Y22" s="2070"/>
      <c r="Z22" s="2070"/>
      <c r="AA22" s="2070"/>
      <c r="AB22" s="2071"/>
      <c r="AC22" s="22">
        <f t="shared" si="0"/>
        <v>0</v>
      </c>
    </row>
    <row r="23" spans="1:29" s="11" customFormat="1" ht="13.5" hidden="1" customHeight="1" thickBot="1" x14ac:dyDescent="0.4">
      <c r="A23" s="4581"/>
      <c r="B23" s="4409"/>
      <c r="C23" s="4416"/>
      <c r="D23" s="4574"/>
      <c r="E23" s="2068"/>
      <c r="F23" s="2060"/>
      <c r="G23" s="2061"/>
      <c r="H23" s="2061"/>
      <c r="I23" s="2061"/>
      <c r="J23" s="2069"/>
      <c r="K23" s="2070"/>
      <c r="L23" s="2070"/>
      <c r="M23" s="2070"/>
      <c r="N23" s="2070"/>
      <c r="O23" s="2070"/>
      <c r="P23" s="2070"/>
      <c r="Q23" s="2070"/>
      <c r="R23" s="2070"/>
      <c r="S23" s="2070"/>
      <c r="T23" s="2070"/>
      <c r="U23" s="2070"/>
      <c r="V23" s="2070"/>
      <c r="W23" s="2070"/>
      <c r="X23" s="2070"/>
      <c r="Y23" s="2070"/>
      <c r="Z23" s="2070"/>
      <c r="AA23" s="2070"/>
      <c r="AB23" s="2071"/>
      <c r="AC23" s="22">
        <f t="shared" si="0"/>
        <v>0</v>
      </c>
    </row>
    <row r="24" spans="1:29" s="11" customFormat="1" ht="13.5" customHeight="1" thickBot="1" x14ac:dyDescent="0.4">
      <c r="A24" s="4581"/>
      <c r="B24" s="4409"/>
      <c r="C24" s="4416"/>
      <c r="D24" s="4574"/>
      <c r="E24" s="661" t="s">
        <v>34</v>
      </c>
      <c r="F24" s="184"/>
      <c r="G24" s="72"/>
      <c r="H24" s="72"/>
      <c r="I24" s="72"/>
      <c r="J24" s="2072"/>
      <c r="K24" s="96">
        <f>SUM(K22:K23)</f>
        <v>0</v>
      </c>
      <c r="L24" s="96">
        <f t="shared" ref="L24:AB24" si="2">SUM(L22:L23)</f>
        <v>0</v>
      </c>
      <c r="M24" s="96">
        <f t="shared" si="2"/>
        <v>0</v>
      </c>
      <c r="N24" s="96">
        <f t="shared" si="2"/>
        <v>0</v>
      </c>
      <c r="O24" s="96">
        <f t="shared" si="2"/>
        <v>0</v>
      </c>
      <c r="P24" s="96">
        <f t="shared" si="2"/>
        <v>0</v>
      </c>
      <c r="Q24" s="96">
        <f t="shared" si="2"/>
        <v>0</v>
      </c>
      <c r="R24" s="96">
        <f t="shared" si="2"/>
        <v>0</v>
      </c>
      <c r="S24" s="96">
        <f t="shared" si="2"/>
        <v>0</v>
      </c>
      <c r="T24" s="96">
        <f t="shared" si="2"/>
        <v>0</v>
      </c>
      <c r="U24" s="96">
        <f t="shared" si="2"/>
        <v>0</v>
      </c>
      <c r="V24" s="96">
        <f t="shared" si="2"/>
        <v>0</v>
      </c>
      <c r="W24" s="96">
        <f t="shared" si="2"/>
        <v>0</v>
      </c>
      <c r="X24" s="96">
        <f t="shared" si="2"/>
        <v>0</v>
      </c>
      <c r="Y24" s="96">
        <f t="shared" si="2"/>
        <v>0</v>
      </c>
      <c r="Z24" s="96">
        <f t="shared" si="2"/>
        <v>0</v>
      </c>
      <c r="AA24" s="96">
        <f t="shared" si="2"/>
        <v>0</v>
      </c>
      <c r="AB24" s="2063">
        <f t="shared" si="2"/>
        <v>0</v>
      </c>
      <c r="AC24" s="22">
        <f t="shared" si="0"/>
        <v>0</v>
      </c>
    </row>
    <row r="25" spans="1:29" s="11" customFormat="1" ht="13.5" hidden="1" customHeight="1" x14ac:dyDescent="0.4">
      <c r="A25" s="4581"/>
      <c r="B25" s="4409"/>
      <c r="C25" s="4416"/>
      <c r="D25" s="4574"/>
      <c r="E25" s="2073"/>
      <c r="F25" s="76"/>
      <c r="G25" s="76"/>
      <c r="H25" s="249"/>
      <c r="I25" s="249"/>
      <c r="J25" s="266"/>
      <c r="K25" s="1232"/>
      <c r="L25" s="110"/>
      <c r="M25" s="1742"/>
      <c r="N25" s="1742"/>
      <c r="O25" s="1742"/>
      <c r="P25" s="1742"/>
      <c r="Q25" s="1742"/>
      <c r="R25" s="1742"/>
      <c r="S25" s="1742"/>
      <c r="T25" s="1742"/>
      <c r="U25" s="1742"/>
      <c r="V25" s="1742"/>
      <c r="W25" s="1742"/>
      <c r="X25" s="1742"/>
      <c r="Y25" s="1742"/>
      <c r="Z25" s="1742"/>
      <c r="AA25" s="1742"/>
      <c r="AB25" s="2067"/>
      <c r="AC25" s="22">
        <f t="shared" si="0"/>
        <v>0</v>
      </c>
    </row>
    <row r="26" spans="1:29" s="11" customFormat="1" ht="13.5" hidden="1" customHeight="1" thickBot="1" x14ac:dyDescent="0.45">
      <c r="A26" s="4581"/>
      <c r="B26" s="4409"/>
      <c r="C26" s="4416"/>
      <c r="D26" s="4574"/>
      <c r="E26" s="2073"/>
      <c r="F26" s="1737"/>
      <c r="G26" s="1737"/>
      <c r="H26" s="2074"/>
      <c r="I26" s="2074"/>
      <c r="J26" s="2075"/>
      <c r="K26" s="2076"/>
      <c r="L26" s="2077"/>
      <c r="M26" s="2078"/>
      <c r="N26" s="2078"/>
      <c r="O26" s="2078"/>
      <c r="P26" s="2078"/>
      <c r="Q26" s="2078"/>
      <c r="R26" s="2078"/>
      <c r="S26" s="2078"/>
      <c r="T26" s="2078"/>
      <c r="U26" s="2078"/>
      <c r="V26" s="2078"/>
      <c r="W26" s="2078"/>
      <c r="X26" s="2078"/>
      <c r="Y26" s="2078"/>
      <c r="Z26" s="2078"/>
      <c r="AA26" s="2078"/>
      <c r="AB26" s="2079"/>
      <c r="AC26" s="22">
        <f t="shared" si="0"/>
        <v>0</v>
      </c>
    </row>
    <row r="27" spans="1:29" s="11" customFormat="1" ht="13.5" hidden="1" customHeight="1" thickBot="1" x14ac:dyDescent="0.4">
      <c r="A27" s="4581"/>
      <c r="B27" s="4409"/>
      <c r="C27" s="4416"/>
      <c r="D27" s="4574"/>
      <c r="E27" s="661" t="s">
        <v>35</v>
      </c>
      <c r="F27" s="184"/>
      <c r="G27" s="72"/>
      <c r="H27" s="72"/>
      <c r="I27" s="72"/>
      <c r="J27" s="95"/>
      <c r="K27" s="96">
        <f>SUM(K25:K26)</f>
        <v>0</v>
      </c>
      <c r="L27" s="96">
        <f t="shared" ref="L27:AB27" si="3">SUM(L25:L26)</f>
        <v>0</v>
      </c>
      <c r="M27" s="96">
        <f t="shared" si="3"/>
        <v>0</v>
      </c>
      <c r="N27" s="96">
        <f t="shared" si="3"/>
        <v>0</v>
      </c>
      <c r="O27" s="96">
        <f t="shared" si="3"/>
        <v>0</v>
      </c>
      <c r="P27" s="96">
        <f t="shared" si="3"/>
        <v>0</v>
      </c>
      <c r="Q27" s="96">
        <f t="shared" si="3"/>
        <v>0</v>
      </c>
      <c r="R27" s="96">
        <f t="shared" si="3"/>
        <v>0</v>
      </c>
      <c r="S27" s="96">
        <f t="shared" si="3"/>
        <v>0</v>
      </c>
      <c r="T27" s="96">
        <f t="shared" si="3"/>
        <v>0</v>
      </c>
      <c r="U27" s="96">
        <f t="shared" si="3"/>
        <v>0</v>
      </c>
      <c r="V27" s="96">
        <f t="shared" si="3"/>
        <v>0</v>
      </c>
      <c r="W27" s="96">
        <f t="shared" si="3"/>
        <v>0</v>
      </c>
      <c r="X27" s="96">
        <f t="shared" si="3"/>
        <v>0</v>
      </c>
      <c r="Y27" s="96">
        <f t="shared" si="3"/>
        <v>0</v>
      </c>
      <c r="Z27" s="96">
        <f t="shared" si="3"/>
        <v>0</v>
      </c>
      <c r="AA27" s="96">
        <f t="shared" si="3"/>
        <v>0</v>
      </c>
      <c r="AB27" s="2063">
        <f t="shared" si="3"/>
        <v>0</v>
      </c>
      <c r="AC27" s="22">
        <f t="shared" si="0"/>
        <v>0</v>
      </c>
    </row>
    <row r="28" spans="1:29" s="11" customFormat="1" ht="13.5" customHeight="1" thickBot="1" x14ac:dyDescent="0.4">
      <c r="A28" s="4581"/>
      <c r="B28" s="4409"/>
      <c r="C28" s="4416"/>
      <c r="D28" s="4574"/>
      <c r="E28" s="2080" t="s">
        <v>92</v>
      </c>
      <c r="F28" s="2081"/>
      <c r="G28" s="2082"/>
      <c r="H28" s="2082"/>
      <c r="I28" s="2082"/>
      <c r="J28" s="2082"/>
      <c r="K28" s="2083">
        <f t="shared" ref="K28:AB28" si="4">K20+K24+K27</f>
        <v>0</v>
      </c>
      <c r="L28" s="2083">
        <f t="shared" si="4"/>
        <v>140</v>
      </c>
      <c r="M28" s="2083">
        <f t="shared" si="4"/>
        <v>0</v>
      </c>
      <c r="N28" s="2083">
        <f t="shared" si="4"/>
        <v>0</v>
      </c>
      <c r="O28" s="2083">
        <f t="shared" si="4"/>
        <v>0</v>
      </c>
      <c r="P28" s="2083">
        <f t="shared" si="4"/>
        <v>0</v>
      </c>
      <c r="Q28" s="2083">
        <f t="shared" si="4"/>
        <v>0</v>
      </c>
      <c r="R28" s="2083">
        <f t="shared" si="4"/>
        <v>0</v>
      </c>
      <c r="S28" s="2083">
        <f t="shared" si="4"/>
        <v>0</v>
      </c>
      <c r="T28" s="2083">
        <f t="shared" si="4"/>
        <v>0</v>
      </c>
      <c r="U28" s="2083">
        <f t="shared" si="4"/>
        <v>12</v>
      </c>
      <c r="V28" s="2083">
        <f t="shared" si="4"/>
        <v>0</v>
      </c>
      <c r="W28" s="2083">
        <f t="shared" si="4"/>
        <v>0</v>
      </c>
      <c r="X28" s="2083">
        <f t="shared" si="4"/>
        <v>0</v>
      </c>
      <c r="Y28" s="2083">
        <f t="shared" si="4"/>
        <v>0</v>
      </c>
      <c r="Z28" s="2083">
        <f t="shared" si="4"/>
        <v>0</v>
      </c>
      <c r="AA28" s="2083">
        <f t="shared" si="4"/>
        <v>0</v>
      </c>
      <c r="AB28" s="2084">
        <f t="shared" si="4"/>
        <v>0</v>
      </c>
      <c r="AC28" s="722">
        <f t="shared" si="0"/>
        <v>152</v>
      </c>
    </row>
    <row r="29" spans="1:29" s="11" customFormat="1" ht="13.5" customHeight="1" thickBot="1" x14ac:dyDescent="0.4">
      <c r="A29" s="4582"/>
      <c r="B29" s="4425"/>
      <c r="C29" s="4417"/>
      <c r="D29" s="4583"/>
      <c r="E29" s="2085"/>
      <c r="F29" s="116"/>
      <c r="G29" s="116"/>
      <c r="H29" s="116"/>
      <c r="I29" s="116"/>
      <c r="J29" s="116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2086"/>
      <c r="AC29" s="150"/>
    </row>
    <row r="30" spans="1:29" s="11" customFormat="1" ht="13.5" hidden="1" customHeight="1" x14ac:dyDescent="0.35">
      <c r="A30" s="2087"/>
      <c r="B30" s="2088"/>
      <c r="C30" s="2088"/>
      <c r="D30" s="2089"/>
      <c r="E30" s="2090"/>
      <c r="F30" s="2091"/>
      <c r="G30" s="2091"/>
      <c r="H30" s="2091"/>
      <c r="I30" s="2091"/>
      <c r="J30" s="2091"/>
      <c r="K30" s="2092"/>
      <c r="L30" s="2092"/>
      <c r="M30" s="2092"/>
      <c r="N30" s="2092"/>
      <c r="O30" s="2092"/>
      <c r="P30" s="2092"/>
      <c r="Q30" s="2092"/>
      <c r="R30" s="2092"/>
      <c r="S30" s="2092"/>
      <c r="T30" s="2092"/>
      <c r="U30" s="2092"/>
      <c r="V30" s="2092"/>
      <c r="W30" s="2092"/>
      <c r="X30" s="2092"/>
      <c r="Y30" s="2092"/>
      <c r="Z30" s="2092"/>
      <c r="AA30" s="2092"/>
      <c r="AB30" s="2092"/>
      <c r="AC30" s="2045"/>
    </row>
    <row r="31" spans="1:29" s="11" customFormat="1" ht="13.5" hidden="1" customHeight="1" x14ac:dyDescent="0.35">
      <c r="A31" s="2087"/>
      <c r="B31" s="2088"/>
      <c r="C31" s="2088"/>
      <c r="D31" s="2089"/>
      <c r="E31" s="2090"/>
      <c r="F31" s="2091"/>
      <c r="G31" s="2091"/>
      <c r="H31" s="2091"/>
      <c r="I31" s="2091"/>
      <c r="J31" s="2091"/>
      <c r="K31" s="2092"/>
      <c r="L31" s="2092"/>
      <c r="M31" s="2092"/>
      <c r="N31" s="2092"/>
      <c r="O31" s="2092"/>
      <c r="P31" s="2092"/>
      <c r="Q31" s="2092"/>
      <c r="R31" s="2092"/>
      <c r="S31" s="2092"/>
      <c r="T31" s="2092"/>
      <c r="U31" s="2092"/>
      <c r="V31" s="2092"/>
      <c r="W31" s="2092"/>
      <c r="X31" s="2092"/>
      <c r="Y31" s="2092"/>
      <c r="Z31" s="2092"/>
      <c r="AA31" s="2092"/>
      <c r="AB31" s="2092"/>
      <c r="AC31" s="2045"/>
    </row>
    <row r="32" spans="1:29" s="11" customFormat="1" ht="13.5" customHeight="1" thickBot="1" x14ac:dyDescent="0.4">
      <c r="A32" s="4568" t="s">
        <v>4</v>
      </c>
      <c r="B32" s="4569"/>
      <c r="C32" s="4569"/>
      <c r="D32" s="4569"/>
      <c r="E32" s="4569"/>
      <c r="F32" s="4569"/>
      <c r="G32" s="4569"/>
      <c r="H32" s="4569"/>
      <c r="I32" s="4569"/>
      <c r="J32" s="4569"/>
      <c r="K32" s="4569"/>
      <c r="L32" s="4569"/>
      <c r="M32" s="4569"/>
      <c r="N32" s="4569"/>
      <c r="O32" s="4569"/>
      <c r="P32" s="4569"/>
      <c r="Q32" s="4569"/>
      <c r="R32" s="4569"/>
      <c r="S32" s="4569"/>
      <c r="T32" s="4569"/>
      <c r="U32" s="4569"/>
      <c r="V32" s="4569"/>
      <c r="W32" s="4569"/>
      <c r="X32" s="4569"/>
      <c r="Y32" s="4569"/>
      <c r="Z32" s="4569"/>
      <c r="AA32" s="4569"/>
      <c r="AB32" s="4569"/>
      <c r="AC32" s="4570"/>
    </row>
    <row r="33" spans="1:32" s="11" customFormat="1" ht="17.25" customHeight="1" thickBot="1" x14ac:dyDescent="0.4">
      <c r="A33" s="4410">
        <v>27</v>
      </c>
      <c r="B33" s="4424" t="s">
        <v>118</v>
      </c>
      <c r="C33" s="4415" t="s">
        <v>404</v>
      </c>
      <c r="D33" s="4573">
        <v>0.5</v>
      </c>
      <c r="E33" s="829" t="s">
        <v>76</v>
      </c>
      <c r="F33" s="177" t="s">
        <v>5</v>
      </c>
      <c r="G33" s="177" t="s">
        <v>94</v>
      </c>
      <c r="H33" s="1707" t="s">
        <v>433</v>
      </c>
      <c r="I33" s="177" t="s">
        <v>36</v>
      </c>
      <c r="J33" s="2845" t="s">
        <v>237</v>
      </c>
      <c r="K33" s="2854"/>
      <c r="L33" s="165">
        <v>96</v>
      </c>
      <c r="M33" s="1782"/>
      <c r="N33" s="1720"/>
      <c r="O33" s="1720"/>
      <c r="P33" s="1782"/>
      <c r="Q33" s="1782"/>
      <c r="R33" s="1782"/>
      <c r="S33" s="1782"/>
      <c r="T33" s="1782"/>
      <c r="U33" s="1782">
        <v>11</v>
      </c>
      <c r="V33" s="1720"/>
      <c r="W33" s="3086"/>
      <c r="X33" s="3086"/>
      <c r="Y33" s="3086"/>
      <c r="Z33" s="3086"/>
      <c r="AA33" s="3086"/>
      <c r="AB33" s="3087"/>
      <c r="AC33" s="153">
        <f t="shared" ref="AC33:AC42" si="5">SUM(K33:AB33)</f>
        <v>107</v>
      </c>
    </row>
    <row r="34" spans="1:32" s="11" customFormat="1" ht="16.5" customHeight="1" thickBot="1" x14ac:dyDescent="0.4">
      <c r="A34" s="4411"/>
      <c r="B34" s="4426"/>
      <c r="C34" s="4416"/>
      <c r="D34" s="4574"/>
      <c r="E34" s="1589" t="s">
        <v>81</v>
      </c>
      <c r="F34" s="76" t="s">
        <v>5</v>
      </c>
      <c r="G34" s="76" t="s">
        <v>70</v>
      </c>
      <c r="H34" s="76" t="s">
        <v>305</v>
      </c>
      <c r="I34" s="76" t="s">
        <v>37</v>
      </c>
      <c r="J34" s="144" t="s">
        <v>341</v>
      </c>
      <c r="K34" s="1681"/>
      <c r="L34" s="110"/>
      <c r="M34" s="111"/>
      <c r="N34" s="110"/>
      <c r="O34" s="110"/>
      <c r="P34" s="111"/>
      <c r="Q34" s="111"/>
      <c r="R34" s="111"/>
      <c r="S34" s="111"/>
      <c r="T34" s="111"/>
      <c r="U34" s="111"/>
      <c r="V34" s="110"/>
      <c r="W34" s="171">
        <v>27</v>
      </c>
      <c r="X34" s="171"/>
      <c r="Y34" s="171"/>
      <c r="Z34" s="171"/>
      <c r="AA34" s="171"/>
      <c r="AB34" s="3088"/>
      <c r="AC34" s="153">
        <f t="shared" si="5"/>
        <v>27</v>
      </c>
    </row>
    <row r="35" spans="1:32" s="756" customFormat="1" ht="16.5" hidden="1" customHeight="1" thickBot="1" x14ac:dyDescent="0.4">
      <c r="A35" s="4411"/>
      <c r="B35" s="4409"/>
      <c r="C35" s="4416"/>
      <c r="D35" s="4574"/>
      <c r="E35" s="765"/>
      <c r="F35" s="766"/>
      <c r="G35" s="766"/>
      <c r="H35" s="766"/>
      <c r="I35" s="766"/>
      <c r="J35" s="767"/>
      <c r="K35" s="768"/>
      <c r="L35" s="769"/>
      <c r="M35" s="770"/>
      <c r="N35" s="770"/>
      <c r="O35" s="770"/>
      <c r="P35" s="769"/>
      <c r="Q35" s="770"/>
      <c r="R35" s="770"/>
      <c r="S35" s="770"/>
      <c r="T35" s="770"/>
      <c r="U35" s="769"/>
      <c r="V35" s="771"/>
      <c r="W35" s="772"/>
      <c r="X35" s="772"/>
      <c r="Y35" s="772"/>
      <c r="Z35" s="772"/>
      <c r="AA35" s="772"/>
      <c r="AB35" s="773"/>
      <c r="AC35" s="755"/>
    </row>
    <row r="36" spans="1:32" s="756" customFormat="1" ht="13.5" customHeight="1" thickBot="1" x14ac:dyDescent="0.4">
      <c r="A36" s="4411"/>
      <c r="B36" s="4409"/>
      <c r="C36" s="4416"/>
      <c r="D36" s="4575"/>
      <c r="E36" s="3516" t="s">
        <v>38</v>
      </c>
      <c r="F36" s="3517"/>
      <c r="G36" s="3517"/>
      <c r="H36" s="3517" t="s">
        <v>63</v>
      </c>
      <c r="I36" s="3517"/>
      <c r="J36" s="3518"/>
      <c r="K36" s="2721">
        <f t="shared" ref="K36:AB36" si="6">SUM(K33:K35)</f>
        <v>0</v>
      </c>
      <c r="L36" s="2721">
        <f t="shared" si="6"/>
        <v>96</v>
      </c>
      <c r="M36" s="2721">
        <f t="shared" si="6"/>
        <v>0</v>
      </c>
      <c r="N36" s="2721">
        <f t="shared" si="6"/>
        <v>0</v>
      </c>
      <c r="O36" s="2721">
        <f t="shared" si="6"/>
        <v>0</v>
      </c>
      <c r="P36" s="2721">
        <f t="shared" si="6"/>
        <v>0</v>
      </c>
      <c r="Q36" s="2721">
        <f t="shared" si="6"/>
        <v>0</v>
      </c>
      <c r="R36" s="2721">
        <f t="shared" si="6"/>
        <v>0</v>
      </c>
      <c r="S36" s="2721">
        <f t="shared" si="6"/>
        <v>0</v>
      </c>
      <c r="T36" s="2721">
        <f t="shared" si="6"/>
        <v>0</v>
      </c>
      <c r="U36" s="2721">
        <f t="shared" si="6"/>
        <v>11</v>
      </c>
      <c r="V36" s="2721">
        <f t="shared" si="6"/>
        <v>0</v>
      </c>
      <c r="W36" s="2721">
        <f t="shared" si="6"/>
        <v>27</v>
      </c>
      <c r="X36" s="2721">
        <f t="shared" si="6"/>
        <v>0</v>
      </c>
      <c r="Y36" s="2721">
        <f t="shared" si="6"/>
        <v>0</v>
      </c>
      <c r="Z36" s="2721">
        <f t="shared" si="6"/>
        <v>0</v>
      </c>
      <c r="AA36" s="2721">
        <f t="shared" si="6"/>
        <v>0</v>
      </c>
      <c r="AB36" s="3519">
        <f t="shared" si="6"/>
        <v>0</v>
      </c>
      <c r="AC36" s="780">
        <f t="shared" si="5"/>
        <v>134</v>
      </c>
    </row>
    <row r="37" spans="1:32" s="756" customFormat="1" ht="13.5" hidden="1" customHeight="1" thickBot="1" x14ac:dyDescent="0.45">
      <c r="A37" s="4411"/>
      <c r="B37" s="4409"/>
      <c r="C37" s="4416"/>
      <c r="D37" s="4574"/>
      <c r="E37" s="1831"/>
      <c r="F37" s="1832"/>
      <c r="G37" s="1833"/>
      <c r="H37" s="1833"/>
      <c r="I37" s="1832"/>
      <c r="J37" s="1834"/>
      <c r="K37" s="1835"/>
      <c r="L37" s="1836"/>
      <c r="M37" s="1832"/>
      <c r="N37" s="1837"/>
      <c r="O37" s="1837"/>
      <c r="P37" s="1832"/>
      <c r="Q37" s="1832"/>
      <c r="R37" s="1832"/>
      <c r="S37" s="1832"/>
      <c r="T37" s="1832"/>
      <c r="U37" s="781"/>
      <c r="V37" s="781"/>
      <c r="W37" s="781"/>
      <c r="X37" s="782"/>
      <c r="Y37" s="782"/>
      <c r="Z37" s="782"/>
      <c r="AA37" s="782"/>
      <c r="AB37" s="783"/>
      <c r="AC37" s="784">
        <f t="shared" si="5"/>
        <v>0</v>
      </c>
    </row>
    <row r="38" spans="1:32" s="756" customFormat="1" ht="13.5" hidden="1" customHeight="1" thickBot="1" x14ac:dyDescent="0.4">
      <c r="A38" s="4411"/>
      <c r="B38" s="4409"/>
      <c r="C38" s="4416"/>
      <c r="D38" s="4574"/>
      <c r="E38" s="785"/>
      <c r="F38" s="758"/>
      <c r="G38" s="758"/>
      <c r="H38" s="758"/>
      <c r="I38" s="758"/>
      <c r="J38" s="786"/>
      <c r="K38" s="787"/>
      <c r="L38" s="679"/>
      <c r="M38" s="679"/>
      <c r="N38" s="679"/>
      <c r="O38" s="679"/>
      <c r="P38" s="679"/>
      <c r="Q38" s="679"/>
      <c r="R38" s="679"/>
      <c r="S38" s="679"/>
      <c r="T38" s="679"/>
      <c r="U38" s="679"/>
      <c r="V38" s="679"/>
      <c r="W38" s="679"/>
      <c r="X38" s="679"/>
      <c r="Y38" s="679"/>
      <c r="Z38" s="679"/>
      <c r="AA38" s="679"/>
      <c r="AB38" s="788"/>
      <c r="AC38" s="789">
        <f t="shared" si="5"/>
        <v>0</v>
      </c>
    </row>
    <row r="39" spans="1:32" s="756" customFormat="1" ht="13.5" hidden="1" customHeight="1" thickBot="1" x14ac:dyDescent="0.4">
      <c r="A39" s="4411"/>
      <c r="B39" s="4409"/>
      <c r="C39" s="4416"/>
      <c r="D39" s="4574"/>
      <c r="E39" s="785"/>
      <c r="F39" s="790"/>
      <c r="G39" s="790"/>
      <c r="H39" s="790"/>
      <c r="I39" s="790"/>
      <c r="J39" s="791"/>
      <c r="K39" s="794"/>
      <c r="L39" s="792"/>
      <c r="M39" s="792"/>
      <c r="N39" s="792"/>
      <c r="O39" s="792"/>
      <c r="P39" s="792"/>
      <c r="Q39" s="792"/>
      <c r="R39" s="792"/>
      <c r="S39" s="792"/>
      <c r="T39" s="792"/>
      <c r="U39" s="792"/>
      <c r="V39" s="792"/>
      <c r="W39" s="679"/>
      <c r="X39" s="792"/>
      <c r="Y39" s="792"/>
      <c r="Z39" s="792"/>
      <c r="AA39" s="792"/>
      <c r="AB39" s="793"/>
      <c r="AC39" s="774">
        <f t="shared" si="5"/>
        <v>0</v>
      </c>
    </row>
    <row r="40" spans="1:32" s="170" customFormat="1" ht="13.5" customHeight="1" thickBot="1" x14ac:dyDescent="0.4">
      <c r="A40" s="4411"/>
      <c r="B40" s="4409"/>
      <c r="C40" s="4416"/>
      <c r="D40" s="4575"/>
      <c r="E40" s="205" t="s">
        <v>34</v>
      </c>
      <c r="F40" s="141"/>
      <c r="G40" s="141"/>
      <c r="H40" s="141"/>
      <c r="I40" s="141"/>
      <c r="J40" s="142"/>
      <c r="K40" s="183">
        <f t="shared" ref="K40:AB40" si="7">SUM(K37:K39)</f>
        <v>0</v>
      </c>
      <c r="L40" s="183">
        <f t="shared" si="7"/>
        <v>0</v>
      </c>
      <c r="M40" s="183">
        <f t="shared" si="7"/>
        <v>0</v>
      </c>
      <c r="N40" s="183">
        <f t="shared" si="7"/>
        <v>0</v>
      </c>
      <c r="O40" s="183">
        <f t="shared" si="7"/>
        <v>0</v>
      </c>
      <c r="P40" s="183">
        <f t="shared" si="7"/>
        <v>0</v>
      </c>
      <c r="Q40" s="183">
        <f t="shared" si="7"/>
        <v>0</v>
      </c>
      <c r="R40" s="183">
        <f t="shared" si="7"/>
        <v>0</v>
      </c>
      <c r="S40" s="183">
        <f t="shared" si="7"/>
        <v>0</v>
      </c>
      <c r="T40" s="183">
        <f t="shared" si="7"/>
        <v>0</v>
      </c>
      <c r="U40" s="183">
        <f t="shared" si="7"/>
        <v>0</v>
      </c>
      <c r="V40" s="183">
        <f t="shared" si="7"/>
        <v>0</v>
      </c>
      <c r="W40" s="183">
        <f t="shared" si="7"/>
        <v>0</v>
      </c>
      <c r="X40" s="183">
        <f t="shared" si="7"/>
        <v>0</v>
      </c>
      <c r="Y40" s="183">
        <f t="shared" si="7"/>
        <v>0</v>
      </c>
      <c r="Z40" s="183">
        <f t="shared" si="7"/>
        <v>0</v>
      </c>
      <c r="AA40" s="183">
        <f t="shared" si="7"/>
        <v>0</v>
      </c>
      <c r="AB40" s="183">
        <f t="shared" si="7"/>
        <v>0</v>
      </c>
      <c r="AC40" s="210">
        <f t="shared" si="5"/>
        <v>0</v>
      </c>
    </row>
    <row r="41" spans="1:32" s="170" customFormat="1" ht="13.5" hidden="1" customHeight="1" thickBot="1" x14ac:dyDescent="0.4">
      <c r="A41" s="4411"/>
      <c r="B41" s="4409"/>
      <c r="C41" s="4416"/>
      <c r="D41" s="4575"/>
      <c r="E41" s="176"/>
      <c r="F41" s="177"/>
      <c r="G41" s="177"/>
      <c r="H41" s="177"/>
      <c r="I41" s="177"/>
      <c r="J41" s="211"/>
      <c r="K41" s="139"/>
      <c r="L41" s="139"/>
      <c r="M41" s="139"/>
      <c r="N41" s="139"/>
      <c r="O41" s="139"/>
      <c r="P41" s="139" t="s">
        <v>63</v>
      </c>
      <c r="Q41" s="139"/>
      <c r="R41" s="139"/>
      <c r="S41" s="139"/>
      <c r="T41" s="139"/>
      <c r="U41" s="139" t="s">
        <v>63</v>
      </c>
      <c r="V41" s="139" t="s">
        <v>63</v>
      </c>
      <c r="W41" s="139"/>
      <c r="X41" s="139"/>
      <c r="Y41" s="139"/>
      <c r="Z41" s="139"/>
      <c r="AA41" s="139"/>
      <c r="AB41" s="139"/>
      <c r="AC41" s="210">
        <f t="shared" si="5"/>
        <v>0</v>
      </c>
    </row>
    <row r="42" spans="1:32" s="170" customFormat="1" ht="13.5" hidden="1" customHeight="1" thickBot="1" x14ac:dyDescent="0.4">
      <c r="A42" s="4411"/>
      <c r="B42" s="4409"/>
      <c r="C42" s="4416"/>
      <c r="D42" s="4575"/>
      <c r="E42" s="135"/>
      <c r="F42" s="136"/>
      <c r="G42" s="136"/>
      <c r="H42" s="136"/>
      <c r="I42" s="136"/>
      <c r="J42" s="169"/>
      <c r="K42" s="255"/>
      <c r="L42" s="255"/>
      <c r="M42" s="255"/>
      <c r="N42" s="255"/>
      <c r="O42" s="255"/>
      <c r="P42" s="255" t="s">
        <v>63</v>
      </c>
      <c r="Q42" s="255"/>
      <c r="R42" s="255"/>
      <c r="S42" s="255"/>
      <c r="T42" s="255"/>
      <c r="U42" s="255"/>
      <c r="V42" s="255" t="s">
        <v>63</v>
      </c>
      <c r="W42" s="255"/>
      <c r="X42" s="255"/>
      <c r="Y42" s="255"/>
      <c r="Z42" s="255"/>
      <c r="AA42" s="255"/>
      <c r="AB42" s="255"/>
      <c r="AC42" s="210">
        <f t="shared" si="5"/>
        <v>0</v>
      </c>
    </row>
    <row r="43" spans="1:32" s="170" customFormat="1" ht="13.5" hidden="1" customHeight="1" thickBot="1" x14ac:dyDescent="0.4">
      <c r="A43" s="4411"/>
      <c r="B43" s="4409"/>
      <c r="C43" s="4416"/>
      <c r="D43" s="4575"/>
      <c r="E43" s="201" t="s">
        <v>35</v>
      </c>
      <c r="F43" s="202"/>
      <c r="G43" s="202"/>
      <c r="H43" s="202"/>
      <c r="I43" s="202"/>
      <c r="J43" s="206"/>
      <c r="K43" s="203">
        <f>SUM(K41:K42)</f>
        <v>0</v>
      </c>
      <c r="L43" s="203">
        <f t="shared" ref="L43:AB43" si="8">SUM(L41:L42)</f>
        <v>0</v>
      </c>
      <c r="M43" s="203">
        <f t="shared" si="8"/>
        <v>0</v>
      </c>
      <c r="N43" s="203">
        <f t="shared" si="8"/>
        <v>0</v>
      </c>
      <c r="O43" s="203">
        <f t="shared" si="8"/>
        <v>0</v>
      </c>
      <c r="P43" s="203">
        <f t="shared" si="8"/>
        <v>0</v>
      </c>
      <c r="Q43" s="203">
        <f t="shared" si="8"/>
        <v>0</v>
      </c>
      <c r="R43" s="203">
        <f t="shared" si="8"/>
        <v>0</v>
      </c>
      <c r="S43" s="203">
        <f t="shared" si="8"/>
        <v>0</v>
      </c>
      <c r="T43" s="203">
        <f t="shared" si="8"/>
        <v>0</v>
      </c>
      <c r="U43" s="203">
        <f t="shared" si="8"/>
        <v>0</v>
      </c>
      <c r="V43" s="203">
        <f t="shared" si="8"/>
        <v>0</v>
      </c>
      <c r="W43" s="203">
        <f t="shared" si="8"/>
        <v>0</v>
      </c>
      <c r="X43" s="203">
        <f t="shared" si="8"/>
        <v>0</v>
      </c>
      <c r="Y43" s="203">
        <f t="shared" si="8"/>
        <v>0</v>
      </c>
      <c r="Z43" s="203">
        <f t="shared" si="8"/>
        <v>0</v>
      </c>
      <c r="AA43" s="203">
        <f t="shared" si="8"/>
        <v>0</v>
      </c>
      <c r="AB43" s="203">
        <f t="shared" si="8"/>
        <v>0</v>
      </c>
      <c r="AC43" s="210">
        <f>SUM(K43:AB43)</f>
        <v>0</v>
      </c>
    </row>
    <row r="44" spans="1:32" s="170" customFormat="1" ht="13.5" customHeight="1" thickBot="1" x14ac:dyDescent="0.4">
      <c r="A44" s="4411"/>
      <c r="B44" s="4409"/>
      <c r="C44" s="4416"/>
      <c r="D44" s="4575"/>
      <c r="E44" s="207" t="s">
        <v>39</v>
      </c>
      <c r="F44" s="141"/>
      <c r="G44" s="141"/>
      <c r="H44" s="141"/>
      <c r="I44" s="141"/>
      <c r="J44" s="142"/>
      <c r="K44" s="183">
        <f t="shared" ref="K44:AB44" si="9">K36+K40+K43</f>
        <v>0</v>
      </c>
      <c r="L44" s="183">
        <f t="shared" si="9"/>
        <v>96</v>
      </c>
      <c r="M44" s="183">
        <f t="shared" si="9"/>
        <v>0</v>
      </c>
      <c r="N44" s="183">
        <f t="shared" si="9"/>
        <v>0</v>
      </c>
      <c r="O44" s="183">
        <f t="shared" si="9"/>
        <v>0</v>
      </c>
      <c r="P44" s="183">
        <f t="shared" si="9"/>
        <v>0</v>
      </c>
      <c r="Q44" s="183">
        <f t="shared" si="9"/>
        <v>0</v>
      </c>
      <c r="R44" s="183">
        <f t="shared" si="9"/>
        <v>0</v>
      </c>
      <c r="S44" s="183">
        <f t="shared" si="9"/>
        <v>0</v>
      </c>
      <c r="T44" s="183">
        <f t="shared" si="9"/>
        <v>0</v>
      </c>
      <c r="U44" s="183">
        <f t="shared" si="9"/>
        <v>11</v>
      </c>
      <c r="V44" s="183">
        <f t="shared" si="9"/>
        <v>0</v>
      </c>
      <c r="W44" s="183">
        <f t="shared" si="9"/>
        <v>27</v>
      </c>
      <c r="X44" s="183">
        <f t="shared" si="9"/>
        <v>0</v>
      </c>
      <c r="Y44" s="183">
        <f t="shared" si="9"/>
        <v>0</v>
      </c>
      <c r="Z44" s="183">
        <f t="shared" si="9"/>
        <v>0</v>
      </c>
      <c r="AA44" s="183">
        <f t="shared" si="9"/>
        <v>0</v>
      </c>
      <c r="AB44" s="183">
        <f t="shared" si="9"/>
        <v>0</v>
      </c>
      <c r="AC44" s="140">
        <f>SUM(K44:AB44)</f>
        <v>134</v>
      </c>
    </row>
    <row r="45" spans="1:32" s="170" customFormat="1" ht="13.5" hidden="1" customHeight="1" thickBot="1" x14ac:dyDescent="0.4">
      <c r="A45" s="4411"/>
      <c r="B45" s="4409"/>
      <c r="C45" s="4416"/>
      <c r="D45" s="4575"/>
      <c r="E45" s="207"/>
      <c r="F45" s="141"/>
      <c r="G45" s="141"/>
      <c r="H45" s="141"/>
      <c r="I45" s="141"/>
      <c r="J45" s="142"/>
      <c r="K45" s="183"/>
      <c r="L45" s="229"/>
      <c r="M45" s="229"/>
      <c r="N45" s="229"/>
      <c r="O45" s="229"/>
      <c r="P45" s="229"/>
      <c r="Q45" s="229"/>
      <c r="R45" s="229"/>
      <c r="S45" s="229"/>
      <c r="T45" s="229"/>
      <c r="U45" s="229"/>
      <c r="V45" s="229"/>
      <c r="W45" s="229"/>
      <c r="X45" s="229"/>
      <c r="Y45" s="229"/>
      <c r="Z45" s="229"/>
      <c r="AA45" s="229"/>
      <c r="AB45" s="229"/>
      <c r="AC45" s="230"/>
    </row>
    <row r="46" spans="1:32" s="170" customFormat="1" ht="13.5" customHeight="1" thickBot="1" x14ac:dyDescent="0.4">
      <c r="A46" s="4423"/>
      <c r="B46" s="4425"/>
      <c r="C46" s="4417"/>
      <c r="D46" s="4576"/>
      <c r="E46" s="190" t="s">
        <v>40</v>
      </c>
      <c r="F46" s="191"/>
      <c r="G46" s="191"/>
      <c r="H46" s="191"/>
      <c r="I46" s="192"/>
      <c r="J46" s="193"/>
      <c r="K46" s="183">
        <f t="shared" ref="K46:AB46" si="10">K28+K44</f>
        <v>0</v>
      </c>
      <c r="L46" s="183">
        <f t="shared" si="10"/>
        <v>236</v>
      </c>
      <c r="M46" s="183">
        <f t="shared" si="10"/>
        <v>0</v>
      </c>
      <c r="N46" s="183">
        <f t="shared" si="10"/>
        <v>0</v>
      </c>
      <c r="O46" s="183">
        <f t="shared" si="10"/>
        <v>0</v>
      </c>
      <c r="P46" s="183">
        <f t="shared" si="10"/>
        <v>0</v>
      </c>
      <c r="Q46" s="183">
        <f t="shared" si="10"/>
        <v>0</v>
      </c>
      <c r="R46" s="183">
        <f t="shared" si="10"/>
        <v>0</v>
      </c>
      <c r="S46" s="183">
        <f t="shared" si="10"/>
        <v>0</v>
      </c>
      <c r="T46" s="183">
        <f t="shared" si="10"/>
        <v>0</v>
      </c>
      <c r="U46" s="183">
        <f t="shared" si="10"/>
        <v>23</v>
      </c>
      <c r="V46" s="183">
        <f t="shared" si="10"/>
        <v>0</v>
      </c>
      <c r="W46" s="183">
        <f t="shared" si="10"/>
        <v>27</v>
      </c>
      <c r="X46" s="183">
        <f t="shared" si="10"/>
        <v>0</v>
      </c>
      <c r="Y46" s="183">
        <f t="shared" si="10"/>
        <v>0</v>
      </c>
      <c r="Z46" s="183">
        <f t="shared" si="10"/>
        <v>0</v>
      </c>
      <c r="AA46" s="183">
        <f t="shared" si="10"/>
        <v>0</v>
      </c>
      <c r="AB46" s="183">
        <f t="shared" si="10"/>
        <v>0</v>
      </c>
      <c r="AC46" s="140">
        <f>SUM(K46:AB46)</f>
        <v>286</v>
      </c>
    </row>
    <row r="47" spans="1:32" hidden="1" x14ac:dyDescent="0.35"/>
    <row r="48" spans="1:32" s="29" customFormat="1" ht="13.9" x14ac:dyDescent="0.4">
      <c r="A48" s="3993" t="s">
        <v>443</v>
      </c>
      <c r="B48" s="3993"/>
      <c r="C48" s="3993"/>
      <c r="D48" s="3993"/>
      <c r="E48" s="3993"/>
      <c r="F48" s="3993"/>
      <c r="G48" s="3993"/>
      <c r="H48" s="3993"/>
      <c r="I48" s="3993"/>
      <c r="J48" s="3993"/>
      <c r="K48" s="3993"/>
      <c r="L48" s="3993"/>
      <c r="M48" s="3993"/>
      <c r="N48" s="3993"/>
      <c r="O48" s="3993"/>
      <c r="P48" s="3993"/>
      <c r="Q48" s="3993"/>
      <c r="R48" s="3993"/>
      <c r="S48" s="3993"/>
      <c r="T48" s="3993"/>
      <c r="U48" s="3993"/>
      <c r="V48" s="3993"/>
      <c r="W48" s="3993"/>
      <c r="X48" s="3993"/>
      <c r="Y48" s="3993"/>
      <c r="Z48" s="3993"/>
      <c r="AA48" s="3993"/>
      <c r="AB48" s="3993"/>
      <c r="AC48" s="3993"/>
      <c r="AD48" s="28"/>
      <c r="AE48" s="28"/>
      <c r="AF48" s="28"/>
    </row>
    <row r="49" spans="1:32" s="29" customFormat="1" ht="13.9" x14ac:dyDescent="0.4">
      <c r="A49" s="27"/>
      <c r="N49" s="27"/>
      <c r="O49" s="27"/>
      <c r="P49" s="27"/>
      <c r="Q49" s="27"/>
      <c r="R49" s="27" t="s">
        <v>201</v>
      </c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8"/>
      <c r="AE49" s="28"/>
      <c r="AF49" s="28"/>
    </row>
    <row r="50" spans="1:32" s="29" customFormat="1" ht="13.9" hidden="1" x14ac:dyDescent="0.4">
      <c r="A50" s="27"/>
      <c r="B50" s="4571"/>
      <c r="C50" s="4571"/>
      <c r="D50" s="4571"/>
      <c r="E50" s="4571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926"/>
      <c r="S50" s="926"/>
      <c r="T50" s="926"/>
      <c r="U50" s="926"/>
      <c r="V50" s="926"/>
      <c r="W50" s="79"/>
      <c r="X50" s="79"/>
      <c r="Y50" s="79"/>
      <c r="Z50" s="926"/>
      <c r="AA50" s="926"/>
      <c r="AB50" s="926"/>
      <c r="AC50" s="27"/>
      <c r="AD50" s="28"/>
      <c r="AE50" s="28"/>
      <c r="AF50" s="28"/>
    </row>
    <row r="51" spans="1:32" s="29" customFormat="1" ht="13.9" hidden="1" x14ac:dyDescent="0.4">
      <c r="A51" s="27"/>
      <c r="B51" s="4572"/>
      <c r="C51" s="4572"/>
      <c r="D51" s="4572"/>
      <c r="E51" s="4572"/>
      <c r="F51" s="4572"/>
      <c r="G51" s="4572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32"/>
      <c r="S51" s="32"/>
      <c r="T51" s="4572"/>
      <c r="U51" s="4572"/>
      <c r="V51" s="4572"/>
      <c r="W51" s="4572"/>
      <c r="X51" s="4572"/>
      <c r="Y51" s="4572"/>
      <c r="Z51" s="4572"/>
      <c r="AA51" s="80"/>
      <c r="AB51" s="32"/>
      <c r="AC51" s="27"/>
      <c r="AD51" s="28"/>
      <c r="AE51" s="28"/>
      <c r="AF51" s="28"/>
    </row>
    <row r="52" spans="1:32" s="29" customFormat="1" ht="13.9" hidden="1" x14ac:dyDescent="0.4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27"/>
      <c r="AD52" s="28"/>
      <c r="AE52" s="28"/>
      <c r="AF52" s="28"/>
    </row>
    <row r="53" spans="1:32" s="29" customFormat="1" ht="13.9" hidden="1" x14ac:dyDescent="0.4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27"/>
      <c r="AD53" s="28"/>
      <c r="AE53" s="28"/>
      <c r="AF53" s="28"/>
    </row>
    <row r="54" spans="1:32" s="29" customFormat="1" ht="13.9" hidden="1" x14ac:dyDescent="0.4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AD54" s="28"/>
      <c r="AE54" s="28"/>
      <c r="AF54" s="28"/>
    </row>
    <row r="55" spans="1:32" s="29" customFormat="1" ht="13.9" hidden="1" x14ac:dyDescent="0.4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160"/>
      <c r="S55" s="160"/>
      <c r="T55" s="160"/>
      <c r="U55" s="160"/>
      <c r="Z55" s="160"/>
      <c r="AA55" s="160"/>
      <c r="AB55" s="160"/>
      <c r="AC55" s="27"/>
      <c r="AD55" s="28"/>
      <c r="AE55" s="28"/>
      <c r="AF55" s="28"/>
    </row>
    <row r="56" spans="1:32" s="29" customFormat="1" ht="13.9" hidden="1" x14ac:dyDescent="0.4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160"/>
      <c r="S56" s="160"/>
      <c r="T56" s="160"/>
      <c r="U56" s="160"/>
      <c r="V56" s="160"/>
      <c r="W56" s="160"/>
      <c r="X56" s="160"/>
      <c r="Y56" s="160"/>
      <c r="Z56" s="160"/>
      <c r="AA56" s="160"/>
      <c r="AB56" s="160"/>
      <c r="AC56" s="27"/>
      <c r="AD56" s="28"/>
      <c r="AE56" s="28"/>
      <c r="AF56" s="28"/>
    </row>
    <row r="57" spans="1:32" s="29" customFormat="1" ht="13.9" hidden="1" x14ac:dyDescent="0.4">
      <c r="R57" s="941"/>
      <c r="S57" s="938"/>
      <c r="T57" s="938"/>
      <c r="AA57" s="79"/>
      <c r="AB57" s="941"/>
      <c r="AD57" s="28"/>
      <c r="AE57" s="28"/>
      <c r="AF57" s="28"/>
    </row>
    <row r="58" spans="1:32" hidden="1" x14ac:dyDescent="0.35"/>
    <row r="59" spans="1:32" hidden="1" x14ac:dyDescent="0.35"/>
    <row r="60" spans="1:32" hidden="1" x14ac:dyDescent="0.35"/>
    <row r="61" spans="1:32" hidden="1" x14ac:dyDescent="0.35"/>
    <row r="62" spans="1:32" hidden="1" x14ac:dyDescent="0.35"/>
    <row r="63" spans="1:32" hidden="1" x14ac:dyDescent="0.35"/>
    <row r="64" spans="1:32" hidden="1" x14ac:dyDescent="0.35"/>
    <row r="65" hidden="1" x14ac:dyDescent="0.35"/>
    <row r="66" hidden="1" x14ac:dyDescent="0.35"/>
    <row r="67" hidden="1" x14ac:dyDescent="0.35"/>
    <row r="68" hidden="1" x14ac:dyDescent="0.35"/>
    <row r="69" hidden="1" x14ac:dyDescent="0.35"/>
    <row r="70" hidden="1" x14ac:dyDescent="0.35"/>
    <row r="71" hidden="1" x14ac:dyDescent="0.35"/>
    <row r="72" hidden="1" x14ac:dyDescent="0.35"/>
    <row r="73" hidden="1" x14ac:dyDescent="0.35"/>
    <row r="74" hidden="1" x14ac:dyDescent="0.35"/>
    <row r="75" hidden="1" x14ac:dyDescent="0.35"/>
    <row r="76" hidden="1" x14ac:dyDescent="0.35"/>
    <row r="77" hidden="1" x14ac:dyDescent="0.35"/>
    <row r="78" hidden="1" x14ac:dyDescent="0.35"/>
    <row r="79" hidden="1" x14ac:dyDescent="0.35"/>
    <row r="80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spans="18:29" hidden="1" x14ac:dyDescent="0.35"/>
    <row r="98" spans="18:29" hidden="1" x14ac:dyDescent="0.35"/>
    <row r="99" spans="18:29" hidden="1" x14ac:dyDescent="0.35"/>
    <row r="100" spans="18:29" hidden="1" x14ac:dyDescent="0.35"/>
    <row r="101" spans="18:29" hidden="1" x14ac:dyDescent="0.35"/>
    <row r="102" spans="18:29" hidden="1" x14ac:dyDescent="0.35"/>
    <row r="103" spans="18:29" hidden="1" x14ac:dyDescent="0.35"/>
    <row r="104" spans="18:29" hidden="1" x14ac:dyDescent="0.35"/>
    <row r="105" spans="18:29" hidden="1" x14ac:dyDescent="0.35"/>
    <row r="106" spans="18:29" hidden="1" x14ac:dyDescent="0.35"/>
    <row r="107" spans="18:29" hidden="1" x14ac:dyDescent="0.35"/>
    <row r="108" spans="18:29" hidden="1" x14ac:dyDescent="0.35"/>
    <row r="110" spans="18:29" ht="13.9" x14ac:dyDescent="0.4">
      <c r="R110" s="3994" t="s">
        <v>187</v>
      </c>
      <c r="S110" s="3994"/>
      <c r="T110" s="3994"/>
      <c r="U110" s="3994"/>
      <c r="V110" s="3994"/>
      <c r="W110" s="3994"/>
      <c r="X110" s="3994"/>
      <c r="Y110" s="3994"/>
      <c r="Z110" s="3994"/>
      <c r="AA110" s="3994"/>
      <c r="AB110" s="3994"/>
      <c r="AC110" s="4428"/>
    </row>
  </sheetData>
  <mergeCells count="29">
    <mergeCell ref="A1:AC1"/>
    <mergeCell ref="A4:AC4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AB6"/>
    <mergeCell ref="AC6:AC7"/>
    <mergeCell ref="A9:AC9"/>
    <mergeCell ref="B50:E50"/>
    <mergeCell ref="B51:G51"/>
    <mergeCell ref="T51:Z51"/>
    <mergeCell ref="A10:A29"/>
    <mergeCell ref="B10:B29"/>
    <mergeCell ref="C10:C29"/>
    <mergeCell ref="D10:D29"/>
    <mergeCell ref="R110:AC110"/>
    <mergeCell ref="A32:AC32"/>
    <mergeCell ref="A33:A46"/>
    <mergeCell ref="B33:B46"/>
    <mergeCell ref="C33:C46"/>
    <mergeCell ref="D33:D46"/>
    <mergeCell ref="A48:AC48"/>
  </mergeCells>
  <printOptions horizontalCentered="1" verticalCentered="1"/>
  <pageMargins left="0.19685039370078741" right="0.19685039370078741" top="0.59055118110236227" bottom="0.39370078740157483" header="0.31496062992125984" footer="0.31496062992125984"/>
  <pageSetup paperSize="9" scale="7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F56"/>
  <sheetViews>
    <sheetView view="pageLayout" topLeftCell="F15" zoomScale="75" zoomScaleNormal="82" zoomScalePageLayoutView="75" workbookViewId="0">
      <selection activeCell="M25" sqref="M25:N25"/>
    </sheetView>
  </sheetViews>
  <sheetFormatPr defaultRowHeight="12.75" x14ac:dyDescent="0.35"/>
  <cols>
    <col min="1" max="1" width="4.1328125" style="82" customWidth="1"/>
    <col min="2" max="2" width="14" style="82" customWidth="1"/>
    <col min="3" max="3" width="10.265625" style="82" customWidth="1"/>
    <col min="4" max="4" width="4" style="82" customWidth="1"/>
    <col min="5" max="5" width="36.1328125" style="82" customWidth="1"/>
    <col min="6" max="6" width="4.265625" style="82" bestFit="1" customWidth="1"/>
    <col min="7" max="7" width="6.3984375" style="82" customWidth="1"/>
    <col min="8" max="8" width="9.265625" style="82" customWidth="1"/>
    <col min="9" max="10" width="4.265625" style="82" bestFit="1" customWidth="1"/>
    <col min="11" max="11" width="5.265625" style="82" bestFit="1" customWidth="1"/>
    <col min="12" max="12" width="5.86328125" style="82" customWidth="1"/>
    <col min="13" max="13" width="3.3984375" style="82" bestFit="1" customWidth="1"/>
    <col min="14" max="14" width="5.1328125" style="82" customWidth="1"/>
    <col min="15" max="15" width="5.59765625" style="82" customWidth="1"/>
    <col min="16" max="16" width="4.1328125" style="82" bestFit="1" customWidth="1"/>
    <col min="17" max="17" width="5.73046875" style="82" bestFit="1" customWidth="1"/>
    <col min="18" max="18" width="4.59765625" style="82" bestFit="1" customWidth="1"/>
    <col min="19" max="19" width="7.73046875" style="82" customWidth="1"/>
    <col min="20" max="20" width="5.86328125" style="82" customWidth="1"/>
    <col min="21" max="21" width="7.73046875" style="82" customWidth="1"/>
    <col min="22" max="22" width="4.86328125" style="82" customWidth="1"/>
    <col min="23" max="23" width="7.73046875" style="82" customWidth="1"/>
    <col min="24" max="24" width="5" style="82" customWidth="1"/>
    <col min="25" max="25" width="5.73046875" style="82" customWidth="1"/>
    <col min="26" max="27" width="5.59765625" style="82" customWidth="1"/>
    <col min="28" max="28" width="6" style="82" customWidth="1"/>
    <col min="29" max="29" width="7.73046875" style="82" customWidth="1"/>
    <col min="30" max="30" width="6.1328125" style="82" customWidth="1"/>
    <col min="31" max="31" width="4.3984375" style="82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2" customFormat="1" ht="12.75" customHeight="1" x14ac:dyDescent="0.35">
      <c r="A1" s="4312" t="s">
        <v>89</v>
      </c>
      <c r="B1" s="4312"/>
      <c r="C1" s="4312"/>
      <c r="D1" s="4312"/>
      <c r="E1" s="4312"/>
      <c r="F1" s="4312"/>
      <c r="G1" s="4312"/>
      <c r="H1" s="4312"/>
      <c r="I1" s="4312"/>
      <c r="J1" s="4312"/>
      <c r="K1" s="4312"/>
      <c r="L1" s="4312"/>
      <c r="M1" s="4312"/>
      <c r="N1" s="4312"/>
      <c r="O1" s="4312"/>
      <c r="P1" s="4312"/>
      <c r="Q1" s="4312"/>
      <c r="R1" s="4312"/>
      <c r="S1" s="4312"/>
      <c r="T1" s="4312"/>
      <c r="U1" s="4312"/>
      <c r="V1" s="4312"/>
      <c r="W1" s="4312"/>
      <c r="X1" s="4312"/>
      <c r="Y1" s="4312"/>
      <c r="Z1" s="4312"/>
      <c r="AA1" s="4312"/>
      <c r="AB1" s="4312"/>
      <c r="AC1" s="4312"/>
    </row>
    <row r="2" spans="1:32" s="2" customFormat="1" ht="12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16.5" customHeight="1" x14ac:dyDescent="0.35">
      <c r="A3" s="4313" t="s">
        <v>377</v>
      </c>
      <c r="B3" s="4313"/>
      <c r="C3" s="4313"/>
      <c r="D3" s="4313"/>
      <c r="E3" s="4313"/>
      <c r="F3" s="4313"/>
      <c r="G3" s="4313"/>
      <c r="H3" s="4313"/>
      <c r="I3" s="4313"/>
      <c r="J3" s="4313"/>
      <c r="K3" s="4313"/>
      <c r="L3" s="4313"/>
      <c r="M3" s="4313"/>
      <c r="N3" s="4313"/>
      <c r="O3" s="4313"/>
      <c r="P3" s="4313"/>
      <c r="Q3" s="4313"/>
      <c r="R3" s="4313"/>
      <c r="S3" s="4313"/>
      <c r="T3" s="4313"/>
      <c r="U3" s="4313"/>
      <c r="V3" s="4313"/>
      <c r="W3" s="4313"/>
      <c r="X3" s="4313"/>
      <c r="Y3" s="4313"/>
      <c r="Z3" s="4313"/>
      <c r="AA3" s="4313"/>
      <c r="AB3" s="4313"/>
      <c r="AC3" s="4313"/>
    </row>
    <row r="4" spans="1:32" ht="12" customHeight="1" thickBot="1" x14ac:dyDescent="0.5">
      <c r="A4" s="3"/>
      <c r="B4" s="3"/>
      <c r="C4" s="3"/>
      <c r="D4" s="3"/>
      <c r="E4" s="4"/>
      <c r="F4" s="5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6"/>
      <c r="AE4" s="6"/>
      <c r="AF4" s="6"/>
    </row>
    <row r="5" spans="1:32" ht="14.25" customHeight="1" x14ac:dyDescent="0.45">
      <c r="A5" s="4429" t="s">
        <v>8</v>
      </c>
      <c r="B5" s="4431" t="s">
        <v>9</v>
      </c>
      <c r="C5" s="4192" t="s">
        <v>10</v>
      </c>
      <c r="D5" s="4317" t="s">
        <v>11</v>
      </c>
      <c r="E5" s="4319" t="s">
        <v>7</v>
      </c>
      <c r="F5" s="4321" t="s">
        <v>0</v>
      </c>
      <c r="G5" s="4323" t="s">
        <v>3</v>
      </c>
      <c r="H5" s="4325" t="s">
        <v>12</v>
      </c>
      <c r="I5" s="4321" t="s">
        <v>1</v>
      </c>
      <c r="J5" s="4327" t="s">
        <v>13</v>
      </c>
      <c r="K5" s="4329" t="s">
        <v>14</v>
      </c>
      <c r="L5" s="4330"/>
      <c r="M5" s="4330"/>
      <c r="N5" s="4330"/>
      <c r="O5" s="4330"/>
      <c r="P5" s="4330"/>
      <c r="Q5" s="4330"/>
      <c r="R5" s="4330"/>
      <c r="S5" s="4330"/>
      <c r="T5" s="4330"/>
      <c r="U5" s="4330"/>
      <c r="V5" s="4330"/>
      <c r="W5" s="4330"/>
      <c r="X5" s="4330"/>
      <c r="Y5" s="4330"/>
      <c r="Z5" s="4330"/>
      <c r="AA5" s="4330"/>
      <c r="AB5" s="4330"/>
      <c r="AC5" s="4331" t="s">
        <v>15</v>
      </c>
      <c r="AD5" s="6"/>
      <c r="AE5" s="6"/>
      <c r="AF5" s="6"/>
    </row>
    <row r="6" spans="1:32" s="10" customFormat="1" ht="112.5" customHeight="1" thickBot="1" x14ac:dyDescent="0.35">
      <c r="A6" s="4430"/>
      <c r="B6" s="4432"/>
      <c r="C6" s="4316"/>
      <c r="D6" s="4318"/>
      <c r="E6" s="4320"/>
      <c r="F6" s="4322"/>
      <c r="G6" s="4324"/>
      <c r="H6" s="4326"/>
      <c r="I6" s="4322"/>
      <c r="J6" s="4328"/>
      <c r="K6" s="8" t="s">
        <v>16</v>
      </c>
      <c r="L6" s="7" t="s">
        <v>17</v>
      </c>
      <c r="M6" s="7" t="s">
        <v>18</v>
      </c>
      <c r="N6" s="7" t="s">
        <v>19</v>
      </c>
      <c r="O6" s="7" t="s">
        <v>20</v>
      </c>
      <c r="P6" s="7" t="s">
        <v>21</v>
      </c>
      <c r="Q6" s="7" t="s">
        <v>100</v>
      </c>
      <c r="R6" s="7" t="s">
        <v>108</v>
      </c>
      <c r="S6" s="7" t="s">
        <v>23</v>
      </c>
      <c r="T6" s="7" t="s">
        <v>24</v>
      </c>
      <c r="U6" s="7" t="s">
        <v>25</v>
      </c>
      <c r="V6" s="7" t="s">
        <v>26</v>
      </c>
      <c r="W6" s="7" t="s">
        <v>27</v>
      </c>
      <c r="X6" s="7" t="s">
        <v>28</v>
      </c>
      <c r="Y6" s="7" t="s">
        <v>29</v>
      </c>
      <c r="Z6" s="7" t="s">
        <v>30</v>
      </c>
      <c r="AA6" s="7" t="s">
        <v>31</v>
      </c>
      <c r="AB6" s="7" t="s">
        <v>32</v>
      </c>
      <c r="AC6" s="4332"/>
      <c r="AD6" s="9"/>
      <c r="AE6" s="9"/>
      <c r="AF6" s="9"/>
    </row>
    <row r="7" spans="1:32" s="10" customFormat="1" ht="13.5" customHeight="1" thickBot="1" x14ac:dyDescent="0.35">
      <c r="A7" s="125">
        <v>1</v>
      </c>
      <c r="B7" s="123">
        <v>2</v>
      </c>
      <c r="C7" s="123">
        <v>3</v>
      </c>
      <c r="D7" s="126">
        <v>4</v>
      </c>
      <c r="E7" s="124">
        <v>5</v>
      </c>
      <c r="F7" s="124">
        <v>6</v>
      </c>
      <c r="G7" s="127" t="s">
        <v>42</v>
      </c>
      <c r="H7" s="127" t="s">
        <v>93</v>
      </c>
      <c r="I7" s="124">
        <v>9</v>
      </c>
      <c r="J7" s="124">
        <v>10</v>
      </c>
      <c r="K7" s="124">
        <v>11</v>
      </c>
      <c r="L7" s="124">
        <v>12</v>
      </c>
      <c r="M7" s="124">
        <v>13</v>
      </c>
      <c r="N7" s="124">
        <v>14</v>
      </c>
      <c r="O7" s="124">
        <v>15</v>
      </c>
      <c r="P7" s="124">
        <v>16</v>
      </c>
      <c r="Q7" s="124">
        <v>17</v>
      </c>
      <c r="R7" s="124">
        <v>18</v>
      </c>
      <c r="S7" s="124">
        <v>19</v>
      </c>
      <c r="T7" s="124">
        <v>20</v>
      </c>
      <c r="U7" s="124">
        <v>21</v>
      </c>
      <c r="V7" s="124">
        <v>22</v>
      </c>
      <c r="W7" s="124">
        <v>23</v>
      </c>
      <c r="X7" s="124">
        <v>24</v>
      </c>
      <c r="Y7" s="124">
        <v>25</v>
      </c>
      <c r="Z7" s="124">
        <v>26</v>
      </c>
      <c r="AA7" s="124">
        <v>27</v>
      </c>
      <c r="AB7" s="124">
        <v>28</v>
      </c>
      <c r="AC7" s="128">
        <v>29</v>
      </c>
      <c r="AD7" s="9"/>
      <c r="AE7" s="9"/>
      <c r="AF7" s="9"/>
    </row>
    <row r="8" spans="1:32" s="12" customFormat="1" ht="17.25" customHeight="1" thickBot="1" x14ac:dyDescent="0.4">
      <c r="A8" s="4286" t="s">
        <v>33</v>
      </c>
      <c r="B8" s="4287"/>
      <c r="C8" s="4287"/>
      <c r="D8" s="4287"/>
      <c r="E8" s="4287"/>
      <c r="F8" s="4287"/>
      <c r="G8" s="4287"/>
      <c r="H8" s="4287"/>
      <c r="I8" s="4287"/>
      <c r="J8" s="4287"/>
      <c r="K8" s="4287"/>
      <c r="L8" s="4287"/>
      <c r="M8" s="4287"/>
      <c r="N8" s="4287"/>
      <c r="O8" s="4287"/>
      <c r="P8" s="4287"/>
      <c r="Q8" s="4287"/>
      <c r="R8" s="4287"/>
      <c r="S8" s="4287"/>
      <c r="T8" s="4287"/>
      <c r="U8" s="4287"/>
      <c r="V8" s="4287"/>
      <c r="W8" s="4287"/>
      <c r="X8" s="4287"/>
      <c r="Y8" s="4287"/>
      <c r="Z8" s="4287"/>
      <c r="AA8" s="4287"/>
      <c r="AB8" s="4287"/>
      <c r="AC8" s="4288"/>
      <c r="AD8" s="11"/>
      <c r="AE8" s="11"/>
      <c r="AF8" s="11"/>
    </row>
    <row r="9" spans="1:32" s="12" customFormat="1" ht="0.75" customHeight="1" thickBot="1" x14ac:dyDescent="0.4">
      <c r="A9" s="4448">
        <v>26</v>
      </c>
      <c r="B9" s="4436" t="s">
        <v>359</v>
      </c>
      <c r="C9" s="4427" t="s">
        <v>307</v>
      </c>
      <c r="D9" s="4452">
        <v>1</v>
      </c>
      <c r="E9" s="187"/>
      <c r="F9" s="14"/>
      <c r="G9" s="14"/>
      <c r="H9" s="14"/>
      <c r="I9" s="14"/>
      <c r="J9" s="963"/>
      <c r="K9" s="964"/>
      <c r="L9" s="965"/>
      <c r="M9" s="966"/>
      <c r="N9" s="965"/>
      <c r="O9" s="965"/>
      <c r="P9" s="966"/>
      <c r="Q9" s="966"/>
      <c r="R9" s="966"/>
      <c r="S9" s="966"/>
      <c r="T9" s="966"/>
      <c r="U9" s="965"/>
      <c r="V9" s="965"/>
      <c r="W9" s="15"/>
      <c r="X9" s="15"/>
      <c r="Y9" s="15"/>
      <c r="Z9" s="15"/>
      <c r="AA9" s="15"/>
      <c r="AB9" s="168"/>
      <c r="AC9" s="83"/>
      <c r="AD9" s="11"/>
      <c r="AE9" s="11"/>
      <c r="AF9" s="11"/>
    </row>
    <row r="10" spans="1:32" s="11" customFormat="1" ht="37.9" customHeight="1" x14ac:dyDescent="0.35">
      <c r="A10" s="4449"/>
      <c r="B10" s="4437"/>
      <c r="C10" s="4439"/>
      <c r="D10" s="4452"/>
      <c r="E10" s="3108" t="s">
        <v>352</v>
      </c>
      <c r="F10" s="1738" t="s">
        <v>5</v>
      </c>
      <c r="G10" s="2326" t="s">
        <v>334</v>
      </c>
      <c r="H10" s="1738" t="s">
        <v>334</v>
      </c>
      <c r="I10" s="2327" t="s">
        <v>332</v>
      </c>
      <c r="J10" s="2566">
        <v>16</v>
      </c>
      <c r="K10" s="2652"/>
      <c r="L10" s="1738">
        <v>12</v>
      </c>
      <c r="M10" s="3109"/>
      <c r="N10" s="3109"/>
      <c r="O10" s="3109"/>
      <c r="P10" s="3109"/>
      <c r="Q10" s="3109"/>
      <c r="R10" s="3109"/>
      <c r="S10" s="3109"/>
      <c r="T10" s="3109"/>
      <c r="U10" s="3109"/>
      <c r="V10" s="3110"/>
      <c r="W10" s="3109"/>
      <c r="X10" s="3111"/>
      <c r="Y10" s="3111"/>
      <c r="Z10" s="3111"/>
      <c r="AA10" s="3111"/>
      <c r="AB10" s="3112"/>
      <c r="AC10" s="119">
        <f t="shared" ref="AC10:AC32" si="0">SUM(K10:AB10)</f>
        <v>12</v>
      </c>
    </row>
    <row r="11" spans="1:32" s="11" customFormat="1" ht="24.6" customHeight="1" x14ac:dyDescent="0.35">
      <c r="A11" s="4449"/>
      <c r="B11" s="4437"/>
      <c r="C11" s="4439"/>
      <c r="D11" s="4452"/>
      <c r="E11" s="2344" t="s">
        <v>335</v>
      </c>
      <c r="F11" s="457" t="s">
        <v>5</v>
      </c>
      <c r="G11" s="1725" t="s">
        <v>334</v>
      </c>
      <c r="H11" s="457" t="s">
        <v>334</v>
      </c>
      <c r="I11" s="1726" t="s">
        <v>332</v>
      </c>
      <c r="J11" s="2726">
        <v>16</v>
      </c>
      <c r="K11" s="1252"/>
      <c r="L11" s="457">
        <v>16</v>
      </c>
      <c r="M11" s="457"/>
      <c r="N11" s="457"/>
      <c r="O11" s="457"/>
      <c r="P11" s="457"/>
      <c r="Q11" s="457"/>
      <c r="R11" s="457"/>
      <c r="S11" s="457"/>
      <c r="T11" s="457"/>
      <c r="U11" s="457">
        <v>1</v>
      </c>
      <c r="V11" s="1726"/>
      <c r="W11" s="457"/>
      <c r="X11" s="476"/>
      <c r="Y11" s="476"/>
      <c r="Z11" s="476"/>
      <c r="AA11" s="476"/>
      <c r="AB11" s="1253"/>
      <c r="AC11" s="119">
        <f t="shared" si="0"/>
        <v>17</v>
      </c>
    </row>
    <row r="12" spans="1:32" s="2198" customFormat="1" ht="25.15" customHeight="1" x14ac:dyDescent="0.35">
      <c r="A12" s="4449"/>
      <c r="B12" s="4437"/>
      <c r="C12" s="4439"/>
      <c r="D12" s="4452"/>
      <c r="E12" s="2304" t="s">
        <v>357</v>
      </c>
      <c r="F12" s="457" t="s">
        <v>5</v>
      </c>
      <c r="G12" s="1725" t="s">
        <v>334</v>
      </c>
      <c r="H12" s="457" t="s">
        <v>334</v>
      </c>
      <c r="I12" s="1726" t="s">
        <v>332</v>
      </c>
      <c r="J12" s="2726">
        <v>16</v>
      </c>
      <c r="K12" s="1252"/>
      <c r="L12" s="457">
        <v>14</v>
      </c>
      <c r="M12" s="3113"/>
      <c r="N12" s="3113"/>
      <c r="O12" s="3113"/>
      <c r="P12" s="3113"/>
      <c r="Q12" s="3113"/>
      <c r="R12" s="3113"/>
      <c r="S12" s="3113"/>
      <c r="T12" s="3113"/>
      <c r="U12" s="3113"/>
      <c r="V12" s="3114"/>
      <c r="W12" s="3113"/>
      <c r="X12" s="3115"/>
      <c r="Y12" s="3115"/>
      <c r="Z12" s="3115"/>
      <c r="AA12" s="3115"/>
      <c r="AB12" s="3116"/>
      <c r="AC12" s="119">
        <f t="shared" si="0"/>
        <v>14</v>
      </c>
    </row>
    <row r="13" spans="1:32" s="11" customFormat="1" ht="13.5" customHeight="1" x14ac:dyDescent="0.4">
      <c r="A13" s="4449"/>
      <c r="B13" s="4437"/>
      <c r="C13" s="4439"/>
      <c r="D13" s="4452"/>
      <c r="E13" s="3117" t="s">
        <v>210</v>
      </c>
      <c r="F13" s="404" t="s">
        <v>5</v>
      </c>
      <c r="G13" s="405" t="s">
        <v>110</v>
      </c>
      <c r="H13" s="457" t="s">
        <v>331</v>
      </c>
      <c r="I13" s="996" t="s">
        <v>332</v>
      </c>
      <c r="J13" s="1703">
        <v>18</v>
      </c>
      <c r="K13" s="1660"/>
      <c r="L13" s="404">
        <v>44</v>
      </c>
      <c r="M13" s="2648"/>
      <c r="N13" s="2648"/>
      <c r="O13" s="2648"/>
      <c r="P13" s="2648"/>
      <c r="Q13" s="2648"/>
      <c r="R13" s="2648"/>
      <c r="S13" s="2648"/>
      <c r="T13" s="2648"/>
      <c r="U13" s="404">
        <v>1</v>
      </c>
      <c r="V13" s="3118"/>
      <c r="W13" s="2648"/>
      <c r="X13" s="1712"/>
      <c r="Y13" s="1712"/>
      <c r="Z13" s="1712"/>
      <c r="AA13" s="1712"/>
      <c r="AB13" s="3101"/>
      <c r="AC13" s="119">
        <f t="shared" si="0"/>
        <v>45</v>
      </c>
    </row>
    <row r="14" spans="1:32" s="11" customFormat="1" ht="13.5" customHeight="1" x14ac:dyDescent="0.4">
      <c r="A14" s="4449"/>
      <c r="B14" s="4437"/>
      <c r="C14" s="4439"/>
      <c r="D14" s="4452"/>
      <c r="E14" s="3117" t="s">
        <v>210</v>
      </c>
      <c r="F14" s="404" t="s">
        <v>5</v>
      </c>
      <c r="G14" s="405" t="s">
        <v>110</v>
      </c>
      <c r="H14" s="457" t="s">
        <v>333</v>
      </c>
      <c r="I14" s="996" t="s">
        <v>332</v>
      </c>
      <c r="J14" s="1703">
        <v>16</v>
      </c>
      <c r="K14" s="1660"/>
      <c r="L14" s="404">
        <v>44</v>
      </c>
      <c r="M14" s="2648"/>
      <c r="N14" s="2648"/>
      <c r="O14" s="2648"/>
      <c r="P14" s="2648"/>
      <c r="Q14" s="2648"/>
      <c r="R14" s="2648"/>
      <c r="S14" s="2648"/>
      <c r="T14" s="2648"/>
      <c r="U14" s="404">
        <v>1</v>
      </c>
      <c r="V14" s="3118"/>
      <c r="W14" s="2648"/>
      <c r="X14" s="1712"/>
      <c r="Y14" s="1712"/>
      <c r="Z14" s="1712"/>
      <c r="AA14" s="1712"/>
      <c r="AB14" s="3101"/>
      <c r="AC14" s="119">
        <f t="shared" si="0"/>
        <v>45</v>
      </c>
    </row>
    <row r="15" spans="1:32" s="11" customFormat="1" ht="26.45" customHeight="1" x14ac:dyDescent="0.35">
      <c r="A15" s="4449"/>
      <c r="B15" s="4437"/>
      <c r="C15" s="4439"/>
      <c r="D15" s="4452"/>
      <c r="E15" s="757" t="s">
        <v>324</v>
      </c>
      <c r="F15" s="3119" t="s">
        <v>112</v>
      </c>
      <c r="G15" s="3120" t="s">
        <v>127</v>
      </c>
      <c r="H15" s="3119"/>
      <c r="I15" s="3119"/>
      <c r="J15" s="3121">
        <v>18</v>
      </c>
      <c r="K15" s="1729"/>
      <c r="L15" s="1096">
        <v>28</v>
      </c>
      <c r="M15" s="3113"/>
      <c r="N15" s="3113"/>
      <c r="O15" s="3113"/>
      <c r="P15" s="3113"/>
      <c r="Q15" s="3113"/>
      <c r="R15" s="3113"/>
      <c r="S15" s="3113"/>
      <c r="T15" s="3113"/>
      <c r="U15" s="457">
        <v>1</v>
      </c>
      <c r="V15" s="3114"/>
      <c r="W15" s="3113"/>
      <c r="X15" s="3115"/>
      <c r="Y15" s="3115"/>
      <c r="Z15" s="3115"/>
      <c r="AA15" s="3115"/>
      <c r="AB15" s="3116"/>
      <c r="AC15" s="119">
        <f t="shared" si="0"/>
        <v>29</v>
      </c>
    </row>
    <row r="16" spans="1:32" s="2198" customFormat="1" ht="14.45" customHeight="1" x14ac:dyDescent="0.35">
      <c r="A16" s="4449"/>
      <c r="B16" s="4437"/>
      <c r="C16" s="4439"/>
      <c r="D16" s="4452"/>
      <c r="E16" s="3122" t="s">
        <v>266</v>
      </c>
      <c r="F16" s="1710"/>
      <c r="G16" s="1709" t="s">
        <v>127</v>
      </c>
      <c r="H16" s="1709">
        <v>2</v>
      </c>
      <c r="I16" s="1710"/>
      <c r="J16" s="2823">
        <v>56</v>
      </c>
      <c r="K16" s="264"/>
      <c r="L16" s="236">
        <v>56</v>
      </c>
      <c r="M16" s="3113"/>
      <c r="N16" s="3113"/>
      <c r="O16" s="3113"/>
      <c r="P16" s="3113"/>
      <c r="Q16" s="3113"/>
      <c r="R16" s="3113"/>
      <c r="S16" s="3113"/>
      <c r="T16" s="3113"/>
      <c r="U16" s="3113"/>
      <c r="V16" s="3114"/>
      <c r="W16" s="3113"/>
      <c r="X16" s="3115"/>
      <c r="Y16" s="3115"/>
      <c r="Z16" s="3115"/>
      <c r="AA16" s="3115"/>
      <c r="AB16" s="3116"/>
      <c r="AC16" s="119">
        <f t="shared" si="0"/>
        <v>56</v>
      </c>
    </row>
    <row r="17" spans="1:29" s="11" customFormat="1" ht="13.5" customHeight="1" x14ac:dyDescent="0.4">
      <c r="A17" s="4449"/>
      <c r="B17" s="4437"/>
      <c r="C17" s="4439"/>
      <c r="D17" s="4452"/>
      <c r="E17" s="918" t="s">
        <v>172</v>
      </c>
      <c r="F17" s="404" t="s">
        <v>5</v>
      </c>
      <c r="G17" s="405" t="s">
        <v>110</v>
      </c>
      <c r="H17" s="953" t="s">
        <v>174</v>
      </c>
      <c r="I17" s="996">
        <v>3</v>
      </c>
      <c r="J17" s="1230">
        <v>67</v>
      </c>
      <c r="K17" s="1660"/>
      <c r="L17" s="404">
        <v>46</v>
      </c>
      <c r="M17" s="404"/>
      <c r="N17" s="1611"/>
      <c r="O17" s="1611"/>
      <c r="P17" s="1611"/>
      <c r="Q17" s="1611"/>
      <c r="R17" s="1611"/>
      <c r="S17" s="1611"/>
      <c r="T17" s="2408"/>
      <c r="U17" s="1611">
        <v>1</v>
      </c>
      <c r="V17" s="110"/>
      <c r="W17" s="77"/>
      <c r="X17" s="77"/>
      <c r="Y17" s="77"/>
      <c r="Z17" s="77"/>
      <c r="AA17" s="77"/>
      <c r="AB17" s="3123"/>
      <c r="AC17" s="3124">
        <f>SUM(K17:AB17)</f>
        <v>47</v>
      </c>
    </row>
    <row r="18" spans="1:29" s="11" customFormat="1" ht="21" customHeight="1" thickBot="1" x14ac:dyDescent="0.4">
      <c r="A18" s="4449"/>
      <c r="B18" s="4437"/>
      <c r="C18" s="4439"/>
      <c r="D18" s="4452"/>
      <c r="E18" s="3125" t="s">
        <v>208</v>
      </c>
      <c r="F18" s="1666" t="s">
        <v>5</v>
      </c>
      <c r="G18" s="2347" t="s">
        <v>70</v>
      </c>
      <c r="H18" s="1666" t="s">
        <v>70</v>
      </c>
      <c r="I18" s="2348" t="s">
        <v>332</v>
      </c>
      <c r="J18" s="2872">
        <v>26</v>
      </c>
      <c r="K18" s="2151"/>
      <c r="L18" s="1666">
        <v>16</v>
      </c>
      <c r="M18" s="1666"/>
      <c r="N18" s="1666"/>
      <c r="O18" s="1666"/>
      <c r="P18" s="1666"/>
      <c r="Q18" s="1666"/>
      <c r="R18" s="2350"/>
      <c r="S18" s="2350"/>
      <c r="T18" s="2350"/>
      <c r="U18" s="2351">
        <v>1</v>
      </c>
      <c r="V18" s="245"/>
      <c r="W18" s="212"/>
      <c r="X18" s="212"/>
      <c r="Y18" s="212"/>
      <c r="Z18" s="212"/>
      <c r="AA18" s="212"/>
      <c r="AB18" s="265"/>
      <c r="AC18" s="119">
        <f t="shared" si="0"/>
        <v>17</v>
      </c>
    </row>
    <row r="19" spans="1:29" s="11" customFormat="1" ht="14.25" customHeight="1" thickBot="1" x14ac:dyDescent="0.4">
      <c r="A19" s="4449"/>
      <c r="B19" s="4437"/>
      <c r="C19" s="4439"/>
      <c r="D19" s="4452"/>
      <c r="E19" s="91" t="s">
        <v>38</v>
      </c>
      <c r="F19" s="72"/>
      <c r="G19" s="72"/>
      <c r="H19" s="72"/>
      <c r="I19" s="72"/>
      <c r="J19" s="72"/>
      <c r="K19" s="1736">
        <f t="shared" ref="K19:AB19" si="1">SUM(K9:K18)</f>
        <v>0</v>
      </c>
      <c r="L19" s="1736">
        <f t="shared" si="1"/>
        <v>276</v>
      </c>
      <c r="M19" s="1736">
        <f t="shared" si="1"/>
        <v>0</v>
      </c>
      <c r="N19" s="1736">
        <f t="shared" si="1"/>
        <v>0</v>
      </c>
      <c r="O19" s="1736">
        <f t="shared" si="1"/>
        <v>0</v>
      </c>
      <c r="P19" s="1736">
        <f t="shared" si="1"/>
        <v>0</v>
      </c>
      <c r="Q19" s="1736">
        <f t="shared" si="1"/>
        <v>0</v>
      </c>
      <c r="R19" s="1736">
        <f t="shared" si="1"/>
        <v>0</v>
      </c>
      <c r="S19" s="1736">
        <f t="shared" si="1"/>
        <v>0</v>
      </c>
      <c r="T19" s="1736">
        <f t="shared" si="1"/>
        <v>0</v>
      </c>
      <c r="U19" s="1736">
        <f t="shared" si="1"/>
        <v>6</v>
      </c>
      <c r="V19" s="1736">
        <f t="shared" si="1"/>
        <v>0</v>
      </c>
      <c r="W19" s="1736">
        <f t="shared" si="1"/>
        <v>0</v>
      </c>
      <c r="X19" s="1736">
        <f t="shared" si="1"/>
        <v>0</v>
      </c>
      <c r="Y19" s="1736">
        <f t="shared" si="1"/>
        <v>0</v>
      </c>
      <c r="Z19" s="1736">
        <f t="shared" si="1"/>
        <v>0</v>
      </c>
      <c r="AA19" s="1736">
        <f t="shared" si="1"/>
        <v>0</v>
      </c>
      <c r="AB19" s="1736">
        <f t="shared" si="1"/>
        <v>0</v>
      </c>
      <c r="AC19" s="153">
        <f t="shared" si="0"/>
        <v>282</v>
      </c>
    </row>
    <row r="20" spans="1:29" s="11" customFormat="1" ht="24.6" customHeight="1" x14ac:dyDescent="0.4">
      <c r="A20" s="4449"/>
      <c r="B20" s="4437"/>
      <c r="C20" s="4439"/>
      <c r="D20" s="4452"/>
      <c r="E20" s="1731" t="s">
        <v>357</v>
      </c>
      <c r="F20" s="463" t="s">
        <v>6</v>
      </c>
      <c r="G20" s="1732"/>
      <c r="H20" s="464" t="s">
        <v>334</v>
      </c>
      <c r="I20" s="1733" t="s">
        <v>332</v>
      </c>
      <c r="J20" s="1734">
        <v>69</v>
      </c>
      <c r="K20" s="2542"/>
      <c r="L20" s="1740">
        <v>4</v>
      </c>
      <c r="M20" s="1740"/>
      <c r="N20" s="1740"/>
      <c r="O20" s="1740"/>
      <c r="P20" s="1740"/>
      <c r="Q20" s="1740"/>
      <c r="R20" s="1740"/>
      <c r="S20" s="1740"/>
      <c r="T20" s="1741"/>
      <c r="U20" s="1740">
        <v>7</v>
      </c>
      <c r="V20" s="1742"/>
      <c r="W20" s="1742"/>
      <c r="X20" s="1742"/>
      <c r="Y20" s="1742"/>
      <c r="Z20" s="1742"/>
      <c r="AA20" s="1742"/>
      <c r="AB20" s="1743"/>
      <c r="AC20" s="186">
        <f t="shared" si="0"/>
        <v>11</v>
      </c>
    </row>
    <row r="21" spans="1:29" s="11" customFormat="1" ht="14.25" customHeight="1" x14ac:dyDescent="0.4">
      <c r="A21" s="4449"/>
      <c r="B21" s="4437"/>
      <c r="C21" s="4439"/>
      <c r="D21" s="4452"/>
      <c r="E21" s="1730" t="s">
        <v>208</v>
      </c>
      <c r="F21" s="1737" t="s">
        <v>6</v>
      </c>
      <c r="G21" s="1737" t="s">
        <v>110</v>
      </c>
      <c r="H21" s="1737" t="s">
        <v>70</v>
      </c>
      <c r="I21" s="1737" t="s">
        <v>332</v>
      </c>
      <c r="J21" s="2846" t="s">
        <v>427</v>
      </c>
      <c r="K21" s="2297"/>
      <c r="L21" s="16">
        <v>6</v>
      </c>
      <c r="M21" s="16"/>
      <c r="N21" s="16"/>
      <c r="O21" s="16"/>
      <c r="P21" s="16"/>
      <c r="Q21" s="16"/>
      <c r="R21" s="16"/>
      <c r="S21" s="16"/>
      <c r="T21" s="956"/>
      <c r="U21" s="16">
        <v>13</v>
      </c>
      <c r="V21" s="106"/>
      <c r="W21" s="106"/>
      <c r="X21" s="106"/>
      <c r="Y21" s="106"/>
      <c r="Z21" s="106"/>
      <c r="AA21" s="106"/>
      <c r="AB21" s="1744"/>
      <c r="AC21" s="186">
        <f t="shared" si="0"/>
        <v>19</v>
      </c>
    </row>
    <row r="22" spans="1:29" s="11" customFormat="1" ht="24.6" customHeight="1" x14ac:dyDescent="0.4">
      <c r="A22" s="4449"/>
      <c r="B22" s="4437"/>
      <c r="C22" s="4439"/>
      <c r="D22" s="4452"/>
      <c r="E22" s="2791" t="s">
        <v>335</v>
      </c>
      <c r="F22" s="404" t="s">
        <v>6</v>
      </c>
      <c r="G22" s="405" t="s">
        <v>334</v>
      </c>
      <c r="H22" s="457" t="s">
        <v>334</v>
      </c>
      <c r="I22" s="996" t="s">
        <v>332</v>
      </c>
      <c r="J22" s="1703">
        <v>69</v>
      </c>
      <c r="K22" s="2297"/>
      <c r="L22" s="16">
        <v>4</v>
      </c>
      <c r="M22" s="16"/>
      <c r="N22" s="16"/>
      <c r="O22" s="16"/>
      <c r="P22" s="16"/>
      <c r="Q22" s="16"/>
      <c r="R22" s="16"/>
      <c r="S22" s="16"/>
      <c r="T22" s="3126"/>
      <c r="U22" s="16">
        <v>7</v>
      </c>
      <c r="V22" s="1536"/>
      <c r="W22" s="1536"/>
      <c r="X22" s="1536"/>
      <c r="Y22" s="1536"/>
      <c r="Z22" s="1536"/>
      <c r="AA22" s="1536"/>
      <c r="AB22" s="3127"/>
      <c r="AC22" s="186">
        <f t="shared" si="0"/>
        <v>11</v>
      </c>
    </row>
    <row r="23" spans="1:29" s="11" customFormat="1" ht="28.9" customHeight="1" thickBot="1" x14ac:dyDescent="0.4">
      <c r="A23" s="4449"/>
      <c r="B23" s="4437"/>
      <c r="C23" s="4439"/>
      <c r="D23" s="4452"/>
      <c r="E23" s="2791" t="s">
        <v>352</v>
      </c>
      <c r="F23" s="457" t="s">
        <v>6</v>
      </c>
      <c r="G23" s="1725" t="s">
        <v>334</v>
      </c>
      <c r="H23" s="457" t="s">
        <v>334</v>
      </c>
      <c r="I23" s="1726" t="s">
        <v>332</v>
      </c>
      <c r="J23" s="2726">
        <v>69</v>
      </c>
      <c r="K23" s="2297"/>
      <c r="L23" s="16">
        <v>4</v>
      </c>
      <c r="M23" s="16"/>
      <c r="N23" s="16"/>
      <c r="O23" s="16"/>
      <c r="P23" s="16"/>
      <c r="Q23" s="16"/>
      <c r="R23" s="16"/>
      <c r="S23" s="16"/>
      <c r="T23" s="956"/>
      <c r="U23" s="16">
        <v>3</v>
      </c>
      <c r="V23" s="77"/>
      <c r="W23" s="77"/>
      <c r="X23" s="77"/>
      <c r="Y23" s="77"/>
      <c r="Z23" s="77"/>
      <c r="AA23" s="77"/>
      <c r="AB23" s="94"/>
      <c r="AC23" s="186">
        <f t="shared" si="0"/>
        <v>7</v>
      </c>
    </row>
    <row r="24" spans="1:29" s="11" customFormat="1" ht="12.75" hidden="1" customHeight="1" thickBot="1" x14ac:dyDescent="0.5">
      <c r="A24" s="4449"/>
      <c r="B24" s="4437"/>
      <c r="C24" s="4439"/>
      <c r="D24" s="4452"/>
      <c r="E24" s="3128"/>
      <c r="F24" s="1609"/>
      <c r="G24" s="1609"/>
      <c r="H24" s="1609"/>
      <c r="I24" s="1609"/>
      <c r="J24" s="1952"/>
      <c r="K24" s="3129"/>
      <c r="L24" s="3130"/>
      <c r="M24" s="3131"/>
      <c r="N24" s="3130"/>
      <c r="O24" s="3130"/>
      <c r="P24" s="3131"/>
      <c r="Q24" s="3131"/>
      <c r="R24" s="3131"/>
      <c r="S24" s="3131"/>
      <c r="T24" s="3131"/>
      <c r="U24" s="3130"/>
      <c r="V24" s="188"/>
      <c r="W24" s="181"/>
      <c r="X24" s="181"/>
      <c r="Y24" s="181"/>
      <c r="Z24" s="181"/>
      <c r="AA24" s="181"/>
      <c r="AB24" s="182"/>
      <c r="AC24" s="120">
        <f t="shared" si="0"/>
        <v>0</v>
      </c>
    </row>
    <row r="25" spans="1:29" s="11" customFormat="1" ht="13.5" customHeight="1" thickBot="1" x14ac:dyDescent="0.4">
      <c r="A25" s="4449"/>
      <c r="B25" s="4437"/>
      <c r="C25" s="4439"/>
      <c r="D25" s="4452"/>
      <c r="E25" s="121" t="s">
        <v>34</v>
      </c>
      <c r="F25" s="116"/>
      <c r="G25" s="116"/>
      <c r="H25" s="116"/>
      <c r="I25" s="116"/>
      <c r="J25" s="116"/>
      <c r="K25" s="156">
        <f>SUM(K20:K24)</f>
        <v>0</v>
      </c>
      <c r="L25" s="156">
        <f>SUM(L20:L24)</f>
        <v>18</v>
      </c>
      <c r="M25" s="156">
        <f t="shared" ref="M25:AB25" si="2">SUM(M20:M24)</f>
        <v>0</v>
      </c>
      <c r="N25" s="156">
        <f t="shared" si="2"/>
        <v>0</v>
      </c>
      <c r="O25" s="156">
        <f t="shared" si="2"/>
        <v>0</v>
      </c>
      <c r="P25" s="156">
        <f t="shared" si="2"/>
        <v>0</v>
      </c>
      <c r="Q25" s="156">
        <f t="shared" si="2"/>
        <v>0</v>
      </c>
      <c r="R25" s="156">
        <f t="shared" si="2"/>
        <v>0</v>
      </c>
      <c r="S25" s="156">
        <f t="shared" si="2"/>
        <v>0</v>
      </c>
      <c r="T25" s="156">
        <f t="shared" si="2"/>
        <v>0</v>
      </c>
      <c r="U25" s="156">
        <f t="shared" si="2"/>
        <v>30</v>
      </c>
      <c r="V25" s="156">
        <f t="shared" si="2"/>
        <v>0</v>
      </c>
      <c r="W25" s="156">
        <f t="shared" si="2"/>
        <v>0</v>
      </c>
      <c r="X25" s="156">
        <f t="shared" si="2"/>
        <v>0</v>
      </c>
      <c r="Y25" s="156">
        <f t="shared" si="2"/>
        <v>0</v>
      </c>
      <c r="Z25" s="156">
        <f t="shared" si="2"/>
        <v>0</v>
      </c>
      <c r="AA25" s="156">
        <f t="shared" si="2"/>
        <v>0</v>
      </c>
      <c r="AB25" s="156">
        <f t="shared" si="2"/>
        <v>0</v>
      </c>
      <c r="AC25" s="153">
        <f t="shared" si="0"/>
        <v>48</v>
      </c>
    </row>
    <row r="26" spans="1:29" s="11" customFormat="1" ht="13.5" hidden="1" customHeight="1" x14ac:dyDescent="0.45">
      <c r="A26" s="4449"/>
      <c r="B26" s="4437"/>
      <c r="C26" s="4439"/>
      <c r="D26" s="4452"/>
      <c r="E26" s="3132"/>
      <c r="F26" s="244"/>
      <c r="G26" s="244"/>
      <c r="H26" s="3133"/>
      <c r="I26" s="3133"/>
      <c r="J26" s="244"/>
      <c r="K26" s="2892"/>
      <c r="L26" s="2892"/>
      <c r="M26" s="2892"/>
      <c r="N26" s="2892"/>
      <c r="O26" s="2892"/>
      <c r="P26" s="2892"/>
      <c r="Q26" s="2892"/>
      <c r="R26" s="2892"/>
      <c r="S26" s="2892"/>
      <c r="T26" s="2892"/>
      <c r="U26" s="2892"/>
      <c r="V26" s="2892"/>
      <c r="W26" s="2892"/>
      <c r="X26" s="2892"/>
      <c r="Y26" s="2892"/>
      <c r="Z26" s="2892"/>
      <c r="AA26" s="2892"/>
      <c r="AB26" s="3134"/>
      <c r="AC26" s="186">
        <f t="shared" si="0"/>
        <v>0</v>
      </c>
    </row>
    <row r="27" spans="1:29" s="11" customFormat="1" ht="28.5" hidden="1" customHeight="1" x14ac:dyDescent="0.35">
      <c r="A27" s="4449"/>
      <c r="B27" s="4437"/>
      <c r="C27" s="4439"/>
      <c r="D27" s="4452"/>
      <c r="E27" s="2197"/>
      <c r="F27" s="76"/>
      <c r="G27" s="76"/>
      <c r="H27" s="171"/>
      <c r="I27" s="171"/>
      <c r="J27" s="266"/>
      <c r="K27" s="115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241"/>
      <c r="W27" s="106"/>
      <c r="X27" s="106"/>
      <c r="Y27" s="106"/>
      <c r="Z27" s="106"/>
      <c r="AA27" s="106"/>
      <c r="AB27" s="1744"/>
      <c r="AC27" s="119">
        <f t="shared" si="0"/>
        <v>0</v>
      </c>
    </row>
    <row r="28" spans="1:29" s="11" customFormat="1" ht="13.5" hidden="1" customHeight="1" x14ac:dyDescent="0.35">
      <c r="A28" s="4449"/>
      <c r="B28" s="4437"/>
      <c r="C28" s="4439"/>
      <c r="D28" s="4452"/>
      <c r="E28" s="208"/>
      <c r="F28" s="3135"/>
      <c r="G28" s="3135"/>
      <c r="H28" s="3135"/>
      <c r="I28" s="3135"/>
      <c r="J28" s="3136"/>
      <c r="K28" s="3137"/>
      <c r="L28" s="3138"/>
      <c r="M28" s="3138"/>
      <c r="N28" s="1665"/>
      <c r="O28" s="1665"/>
      <c r="P28" s="1665"/>
      <c r="Q28" s="1665"/>
      <c r="R28" s="1665"/>
      <c r="S28" s="1665"/>
      <c r="T28" s="1665"/>
      <c r="U28" s="1665"/>
      <c r="V28" s="137"/>
      <c r="W28" s="1665"/>
      <c r="X28" s="1665"/>
      <c r="Y28" s="1665"/>
      <c r="Z28" s="1665"/>
      <c r="AA28" s="1665"/>
      <c r="AB28" s="2730"/>
      <c r="AC28" s="119">
        <f t="shared" si="0"/>
        <v>0</v>
      </c>
    </row>
    <row r="29" spans="1:29" s="11" customFormat="1" ht="13.5" hidden="1" customHeight="1" x14ac:dyDescent="0.35">
      <c r="A29" s="4449"/>
      <c r="B29" s="4437"/>
      <c r="C29" s="4439"/>
      <c r="D29" s="4452"/>
      <c r="E29" s="214"/>
      <c r="F29" s="136"/>
      <c r="G29" s="136"/>
      <c r="H29" s="136"/>
      <c r="I29" s="1710"/>
      <c r="J29" s="1711"/>
      <c r="K29" s="1774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77"/>
      <c r="X29" s="77"/>
      <c r="Y29" s="77"/>
      <c r="Z29" s="77"/>
      <c r="AA29" s="77"/>
      <c r="AB29" s="94"/>
      <c r="AC29" s="119">
        <f t="shared" si="0"/>
        <v>0</v>
      </c>
    </row>
    <row r="30" spans="1:29" s="11" customFormat="1" ht="13.5" hidden="1" customHeight="1" thickBot="1" x14ac:dyDescent="0.45">
      <c r="A30" s="4449"/>
      <c r="B30" s="4437"/>
      <c r="C30" s="4439"/>
      <c r="D30" s="4452"/>
      <c r="E30" s="3139"/>
      <c r="F30" s="75"/>
      <c r="G30" s="75"/>
      <c r="H30" s="3140"/>
      <c r="I30" s="3140"/>
      <c r="J30" s="3141"/>
      <c r="K30" s="2688"/>
      <c r="L30" s="2078"/>
      <c r="M30" s="2078"/>
      <c r="N30" s="2078"/>
      <c r="O30" s="2078"/>
      <c r="P30" s="2078"/>
      <c r="Q30" s="2078"/>
      <c r="R30" s="181"/>
      <c r="S30" s="181"/>
      <c r="T30" s="181"/>
      <c r="U30" s="181"/>
      <c r="V30" s="181"/>
      <c r="W30" s="147"/>
      <c r="X30" s="147"/>
      <c r="Y30" s="147"/>
      <c r="Z30" s="147"/>
      <c r="AA30" s="147"/>
      <c r="AB30" s="2044"/>
      <c r="AC30" s="119">
        <f t="shared" si="0"/>
        <v>0</v>
      </c>
    </row>
    <row r="31" spans="1:29" s="11" customFormat="1" ht="13.5" hidden="1" customHeight="1" thickBot="1" x14ac:dyDescent="0.4">
      <c r="A31" s="4449"/>
      <c r="B31" s="4437"/>
      <c r="C31" s="4439"/>
      <c r="D31" s="4453"/>
      <c r="E31" s="205" t="s">
        <v>35</v>
      </c>
      <c r="F31" s="141"/>
      <c r="G31" s="141"/>
      <c r="H31" s="141"/>
      <c r="I31" s="141"/>
      <c r="J31" s="223"/>
      <c r="K31" s="183">
        <f t="shared" ref="K31:AB31" si="3">SUM(K26:K30)</f>
        <v>0</v>
      </c>
      <c r="L31" s="229">
        <f t="shared" si="3"/>
        <v>0</v>
      </c>
      <c r="M31" s="229">
        <f t="shared" si="3"/>
        <v>0</v>
      </c>
      <c r="N31" s="229">
        <f t="shared" si="3"/>
        <v>0</v>
      </c>
      <c r="O31" s="229">
        <f t="shared" si="3"/>
        <v>0</v>
      </c>
      <c r="P31" s="229">
        <f t="shared" si="3"/>
        <v>0</v>
      </c>
      <c r="Q31" s="229">
        <f t="shared" si="3"/>
        <v>0</v>
      </c>
      <c r="R31" s="229">
        <f t="shared" si="3"/>
        <v>0</v>
      </c>
      <c r="S31" s="229">
        <f t="shared" si="3"/>
        <v>0</v>
      </c>
      <c r="T31" s="229">
        <f t="shared" si="3"/>
        <v>0</v>
      </c>
      <c r="U31" s="229">
        <f t="shared" si="3"/>
        <v>0</v>
      </c>
      <c r="V31" s="229">
        <f t="shared" si="3"/>
        <v>0</v>
      </c>
      <c r="W31" s="156">
        <f t="shared" si="3"/>
        <v>0</v>
      </c>
      <c r="X31" s="156">
        <f t="shared" si="3"/>
        <v>0</v>
      </c>
      <c r="Y31" s="156">
        <f t="shared" si="3"/>
        <v>0</v>
      </c>
      <c r="Z31" s="156">
        <f t="shared" si="3"/>
        <v>0</v>
      </c>
      <c r="AA31" s="156">
        <f t="shared" si="3"/>
        <v>0</v>
      </c>
      <c r="AB31" s="159">
        <f t="shared" si="3"/>
        <v>0</v>
      </c>
      <c r="AC31" s="22">
        <f t="shared" si="0"/>
        <v>0</v>
      </c>
    </row>
    <row r="32" spans="1:29" s="11" customFormat="1" ht="13.5" customHeight="1" thickBot="1" x14ac:dyDescent="0.4">
      <c r="A32" s="4449"/>
      <c r="B32" s="4437"/>
      <c r="C32" s="4439"/>
      <c r="D32" s="4453"/>
      <c r="E32" s="155" t="s">
        <v>92</v>
      </c>
      <c r="F32" s="116"/>
      <c r="G32" s="116"/>
      <c r="H32" s="116"/>
      <c r="I32" s="116"/>
      <c r="J32" s="122"/>
      <c r="K32" s="114">
        <f t="shared" ref="K32:AB32" si="4">K19+K25+K31</f>
        <v>0</v>
      </c>
      <c r="L32" s="149">
        <f t="shared" si="4"/>
        <v>294</v>
      </c>
      <c r="M32" s="149">
        <f t="shared" si="4"/>
        <v>0</v>
      </c>
      <c r="N32" s="149">
        <f t="shared" si="4"/>
        <v>0</v>
      </c>
      <c r="O32" s="149">
        <f t="shared" si="4"/>
        <v>0</v>
      </c>
      <c r="P32" s="149">
        <f t="shared" si="4"/>
        <v>0</v>
      </c>
      <c r="Q32" s="149">
        <f t="shared" si="4"/>
        <v>0</v>
      </c>
      <c r="R32" s="149">
        <f t="shared" si="4"/>
        <v>0</v>
      </c>
      <c r="S32" s="149">
        <f t="shared" si="4"/>
        <v>0</v>
      </c>
      <c r="T32" s="149">
        <f t="shared" si="4"/>
        <v>0</v>
      </c>
      <c r="U32" s="149">
        <f t="shared" si="4"/>
        <v>36</v>
      </c>
      <c r="V32" s="149">
        <f t="shared" si="4"/>
        <v>0</v>
      </c>
      <c r="W32" s="149">
        <f t="shared" si="4"/>
        <v>0</v>
      </c>
      <c r="X32" s="149">
        <f t="shared" si="4"/>
        <v>0</v>
      </c>
      <c r="Y32" s="149">
        <f t="shared" si="4"/>
        <v>0</v>
      </c>
      <c r="Z32" s="149">
        <f t="shared" si="4"/>
        <v>0</v>
      </c>
      <c r="AA32" s="149">
        <f t="shared" si="4"/>
        <v>0</v>
      </c>
      <c r="AB32" s="2086">
        <f t="shared" si="4"/>
        <v>0</v>
      </c>
      <c r="AC32" s="22">
        <f t="shared" si="0"/>
        <v>330</v>
      </c>
    </row>
    <row r="33" spans="1:29" s="11" customFormat="1" ht="0.75" customHeight="1" thickBot="1" x14ac:dyDescent="0.4">
      <c r="A33" s="4450"/>
      <c r="B33" s="4438"/>
      <c r="C33" s="4440"/>
      <c r="D33" s="161"/>
      <c r="E33" s="162"/>
      <c r="F33" s="163"/>
      <c r="G33" s="163"/>
      <c r="H33" s="163"/>
      <c r="I33" s="163"/>
      <c r="J33" s="164"/>
      <c r="K33" s="74"/>
      <c r="L33" s="156"/>
      <c r="M33" s="156"/>
      <c r="N33" s="156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  <c r="Z33" s="156"/>
      <c r="AA33" s="156"/>
      <c r="AB33" s="159"/>
      <c r="AC33" s="151"/>
    </row>
    <row r="34" spans="1:29" s="11" customFormat="1" ht="15" customHeight="1" thickBot="1" x14ac:dyDescent="0.4">
      <c r="A34" s="4568" t="s">
        <v>4</v>
      </c>
      <c r="B34" s="4569"/>
      <c r="C34" s="4569"/>
      <c r="D34" s="4569"/>
      <c r="E34" s="4569"/>
      <c r="F34" s="4569"/>
      <c r="G34" s="4569"/>
      <c r="H34" s="4569"/>
      <c r="I34" s="4569"/>
      <c r="J34" s="4569"/>
      <c r="K34" s="4569"/>
      <c r="L34" s="4569"/>
      <c r="M34" s="4569"/>
      <c r="N34" s="4569"/>
      <c r="O34" s="4569"/>
      <c r="P34" s="4569"/>
      <c r="Q34" s="4569"/>
      <c r="R34" s="4569"/>
      <c r="S34" s="4569"/>
      <c r="T34" s="4569"/>
      <c r="U34" s="4569"/>
      <c r="V34" s="4569"/>
      <c r="W34" s="4569"/>
      <c r="X34" s="4569"/>
      <c r="Y34" s="4569"/>
      <c r="Z34" s="4569"/>
      <c r="AA34" s="4569"/>
      <c r="AB34" s="4569"/>
      <c r="AC34" s="4570"/>
    </row>
    <row r="35" spans="1:29" s="11" customFormat="1" ht="17.25" customHeight="1" x14ac:dyDescent="0.45">
      <c r="A35" s="4448">
        <v>26</v>
      </c>
      <c r="B35" s="4585" t="s">
        <v>359</v>
      </c>
      <c r="C35" s="4427" t="s">
        <v>307</v>
      </c>
      <c r="D35" s="4301">
        <v>1</v>
      </c>
      <c r="E35" s="2093" t="s">
        <v>246</v>
      </c>
      <c r="F35" s="1074" t="s">
        <v>5</v>
      </c>
      <c r="G35" s="76" t="s">
        <v>94</v>
      </c>
      <c r="H35" s="76" t="s">
        <v>346</v>
      </c>
      <c r="I35" s="76" t="s">
        <v>65</v>
      </c>
      <c r="J35" s="158">
        <v>11</v>
      </c>
      <c r="K35" s="1252"/>
      <c r="L35" s="457">
        <v>16</v>
      </c>
      <c r="M35" s="723"/>
      <c r="N35" s="308"/>
      <c r="O35" s="723"/>
      <c r="P35" s="723"/>
      <c r="Q35" s="723"/>
      <c r="R35" s="723"/>
      <c r="S35" s="723"/>
      <c r="T35" s="723"/>
      <c r="U35" s="723"/>
      <c r="V35" s="723"/>
      <c r="W35" s="723"/>
      <c r="X35" s="723"/>
      <c r="Y35" s="19"/>
      <c r="Z35" s="19"/>
      <c r="AA35" s="19"/>
      <c r="AB35" s="90"/>
      <c r="AC35" s="102">
        <f t="shared" ref="AC35:AC50" si="5">SUM(K35:AB35)</f>
        <v>16</v>
      </c>
    </row>
    <row r="36" spans="1:29" s="11" customFormat="1" ht="17.25" hidden="1" customHeight="1" x14ac:dyDescent="0.45">
      <c r="A36" s="4449"/>
      <c r="B36" s="4443"/>
      <c r="C36" s="4439"/>
      <c r="D36" s="4302"/>
      <c r="E36" s="2094"/>
      <c r="F36" s="398"/>
      <c r="G36" s="403"/>
      <c r="H36" s="398"/>
      <c r="I36" s="398"/>
      <c r="J36" s="641"/>
      <c r="K36" s="724"/>
      <c r="L36" s="398"/>
      <c r="M36" s="398"/>
      <c r="N36" s="398"/>
      <c r="O36" s="398"/>
      <c r="P36" s="398"/>
      <c r="Q36" s="398"/>
      <c r="R36" s="398"/>
      <c r="S36" s="398"/>
      <c r="T36" s="398"/>
      <c r="U36" s="398"/>
      <c r="V36" s="398"/>
      <c r="W36" s="398"/>
      <c r="X36" s="680"/>
      <c r="Y36" s="651"/>
      <c r="Z36" s="651"/>
      <c r="AA36" s="651"/>
      <c r="AB36" s="726"/>
      <c r="AC36" s="119">
        <f t="shared" si="5"/>
        <v>0</v>
      </c>
    </row>
    <row r="37" spans="1:29" s="11" customFormat="1" ht="28.15" customHeight="1" x14ac:dyDescent="0.45">
      <c r="A37" s="4449"/>
      <c r="B37" s="4443"/>
      <c r="C37" s="4439"/>
      <c r="D37" s="4302"/>
      <c r="E37" s="2095" t="s">
        <v>264</v>
      </c>
      <c r="F37" s="751" t="s">
        <v>5</v>
      </c>
      <c r="G37" s="751" t="s">
        <v>94</v>
      </c>
      <c r="H37" s="751" t="s">
        <v>346</v>
      </c>
      <c r="I37" s="751" t="s">
        <v>65</v>
      </c>
      <c r="J37" s="2096">
        <v>11</v>
      </c>
      <c r="K37" s="2097"/>
      <c r="L37" s="145">
        <v>32</v>
      </c>
      <c r="M37" s="1709"/>
      <c r="N37" s="1709"/>
      <c r="O37" s="1709"/>
      <c r="P37" s="1709"/>
      <c r="Q37" s="1709"/>
      <c r="R37" s="1750"/>
      <c r="S37" s="1750"/>
      <c r="T37" s="1750"/>
      <c r="U37" s="1709"/>
      <c r="V37" s="398"/>
      <c r="W37" s="398"/>
      <c r="X37" s="442"/>
      <c r="Y37" s="3142"/>
      <c r="Z37" s="3142"/>
      <c r="AA37" s="3142"/>
      <c r="AB37" s="3143"/>
      <c r="AC37" s="119">
        <f t="shared" si="5"/>
        <v>32</v>
      </c>
    </row>
    <row r="38" spans="1:29" s="11" customFormat="1" ht="17.25" customHeight="1" x14ac:dyDescent="0.35">
      <c r="A38" s="4449"/>
      <c r="B38" s="4443"/>
      <c r="C38" s="4439"/>
      <c r="D38" s="4302"/>
      <c r="E38" s="2098" t="s">
        <v>224</v>
      </c>
      <c r="F38" s="76" t="s">
        <v>5</v>
      </c>
      <c r="G38" s="76" t="s">
        <v>70</v>
      </c>
      <c r="H38" s="76" t="s">
        <v>365</v>
      </c>
      <c r="I38" s="76" t="s">
        <v>65</v>
      </c>
      <c r="J38" s="157">
        <v>19</v>
      </c>
      <c r="K38" s="1229"/>
      <c r="L38" s="77">
        <v>32</v>
      </c>
      <c r="M38" s="146"/>
      <c r="N38" s="145"/>
      <c r="O38" s="145"/>
      <c r="P38" s="146"/>
      <c r="Q38" s="146"/>
      <c r="R38" s="146"/>
      <c r="S38" s="146"/>
      <c r="T38" s="146"/>
      <c r="U38" s="145">
        <v>1</v>
      </c>
      <c r="V38" s="77"/>
      <c r="W38" s="1789"/>
      <c r="X38" s="77"/>
      <c r="Y38" s="77"/>
      <c r="Z38" s="77"/>
      <c r="AA38" s="77"/>
      <c r="AB38" s="94"/>
      <c r="AC38" s="119">
        <f t="shared" si="5"/>
        <v>33</v>
      </c>
    </row>
    <row r="39" spans="1:29" s="756" customFormat="1" ht="18.75" customHeight="1" x14ac:dyDescent="0.35">
      <c r="A39" s="4449"/>
      <c r="B39" s="4443"/>
      <c r="C39" s="4439"/>
      <c r="D39" s="4302"/>
      <c r="E39" s="2298" t="s">
        <v>371</v>
      </c>
      <c r="F39" s="1096" t="s">
        <v>5</v>
      </c>
      <c r="G39" s="1091" t="s">
        <v>127</v>
      </c>
      <c r="H39" s="1091" t="s">
        <v>127</v>
      </c>
      <c r="I39" s="1096"/>
      <c r="J39" s="1097">
        <v>42</v>
      </c>
      <c r="K39" s="3144"/>
      <c r="L39" s="679">
        <v>56</v>
      </c>
      <c r="M39" s="679"/>
      <c r="N39" s="679"/>
      <c r="O39" s="679"/>
      <c r="P39" s="679"/>
      <c r="Q39" s="679"/>
      <c r="R39" s="763"/>
      <c r="S39" s="763"/>
      <c r="T39" s="763"/>
      <c r="U39" s="2878">
        <v>4</v>
      </c>
      <c r="V39" s="763"/>
      <c r="W39" s="763"/>
      <c r="X39" s="679"/>
      <c r="Y39" s="679"/>
      <c r="Z39" s="679"/>
      <c r="AA39" s="679"/>
      <c r="AB39" s="788"/>
      <c r="AC39" s="2874">
        <f t="shared" si="5"/>
        <v>60</v>
      </c>
    </row>
    <row r="40" spans="1:29" s="11" customFormat="1" ht="17.45" customHeight="1" x14ac:dyDescent="0.35">
      <c r="A40" s="4449"/>
      <c r="B40" s="4443"/>
      <c r="C40" s="4439"/>
      <c r="D40" s="4302"/>
      <c r="E40" s="1285" t="s">
        <v>81</v>
      </c>
      <c r="F40" s="76" t="s">
        <v>5</v>
      </c>
      <c r="G40" s="76" t="s">
        <v>110</v>
      </c>
      <c r="H40" s="76" t="s">
        <v>70</v>
      </c>
      <c r="I40" s="76" t="s">
        <v>37</v>
      </c>
      <c r="J40" s="157">
        <v>6</v>
      </c>
      <c r="K40" s="243"/>
      <c r="L40" s="911"/>
      <c r="M40" s="146"/>
      <c r="N40" s="146"/>
      <c r="O40" s="146"/>
      <c r="P40" s="145"/>
      <c r="Q40" s="146"/>
      <c r="R40" s="146"/>
      <c r="S40" s="146"/>
      <c r="T40" s="464"/>
      <c r="U40" s="464"/>
      <c r="V40" s="464"/>
      <c r="W40" s="1312">
        <v>18</v>
      </c>
      <c r="X40" s="77"/>
      <c r="Y40" s="77"/>
      <c r="Z40" s="77"/>
      <c r="AA40" s="77"/>
      <c r="AB40" s="94"/>
      <c r="AC40" s="119">
        <f t="shared" si="5"/>
        <v>18</v>
      </c>
    </row>
    <row r="41" spans="1:29" s="11" customFormat="1" ht="17.25" customHeight="1" thickBot="1" x14ac:dyDescent="0.5">
      <c r="A41" s="4449"/>
      <c r="B41" s="4443"/>
      <c r="C41" s="4439"/>
      <c r="D41" s="4302"/>
      <c r="E41" s="1680" t="s">
        <v>369</v>
      </c>
      <c r="F41" s="457" t="s">
        <v>5</v>
      </c>
      <c r="G41" s="171" t="s">
        <v>127</v>
      </c>
      <c r="H41" s="171" t="s">
        <v>127</v>
      </c>
      <c r="I41" s="457"/>
      <c r="J41" s="2726">
        <v>112</v>
      </c>
      <c r="K41" s="1252"/>
      <c r="L41" s="457">
        <v>84</v>
      </c>
      <c r="M41" s="171"/>
      <c r="N41" s="171"/>
      <c r="O41" s="171"/>
      <c r="P41" s="457"/>
      <c r="Q41" s="171"/>
      <c r="R41" s="171"/>
      <c r="S41" s="457"/>
      <c r="T41" s="146"/>
      <c r="U41" s="145">
        <v>8</v>
      </c>
      <c r="V41" s="3145"/>
      <c r="W41" s="3145"/>
      <c r="X41" s="3145"/>
      <c r="Y41" s="147"/>
      <c r="Z41" s="147"/>
      <c r="AA41" s="147"/>
      <c r="AB41" s="2044"/>
      <c r="AC41" s="119">
        <f t="shared" si="5"/>
        <v>92</v>
      </c>
    </row>
    <row r="42" spans="1:29" s="11" customFormat="1" ht="13.5" customHeight="1" thickBot="1" x14ac:dyDescent="0.4">
      <c r="A42" s="4449"/>
      <c r="B42" s="4443"/>
      <c r="C42" s="4439"/>
      <c r="D42" s="4303"/>
      <c r="E42" s="661" t="s">
        <v>38</v>
      </c>
      <c r="F42" s="184"/>
      <c r="G42" s="72"/>
      <c r="H42" s="72"/>
      <c r="I42" s="72"/>
      <c r="J42" s="73"/>
      <c r="K42" s="74">
        <f t="shared" ref="K42:AB42" si="6">SUM(K35:K41)</f>
        <v>0</v>
      </c>
      <c r="L42" s="74">
        <f t="shared" si="6"/>
        <v>220</v>
      </c>
      <c r="M42" s="74">
        <f t="shared" si="6"/>
        <v>0</v>
      </c>
      <c r="N42" s="74">
        <f t="shared" si="6"/>
        <v>0</v>
      </c>
      <c r="O42" s="74">
        <f t="shared" si="6"/>
        <v>0</v>
      </c>
      <c r="P42" s="74">
        <f t="shared" si="6"/>
        <v>0</v>
      </c>
      <c r="Q42" s="74">
        <f t="shared" si="6"/>
        <v>0</v>
      </c>
      <c r="R42" s="74">
        <f t="shared" si="6"/>
        <v>0</v>
      </c>
      <c r="S42" s="74">
        <f t="shared" si="6"/>
        <v>0</v>
      </c>
      <c r="T42" s="74">
        <f t="shared" si="6"/>
        <v>0</v>
      </c>
      <c r="U42" s="74">
        <f t="shared" si="6"/>
        <v>13</v>
      </c>
      <c r="V42" s="74">
        <f t="shared" si="6"/>
        <v>0</v>
      </c>
      <c r="W42" s="74">
        <f t="shared" si="6"/>
        <v>18</v>
      </c>
      <c r="X42" s="74">
        <f t="shared" si="6"/>
        <v>0</v>
      </c>
      <c r="Y42" s="74">
        <f t="shared" si="6"/>
        <v>0</v>
      </c>
      <c r="Z42" s="74">
        <f t="shared" si="6"/>
        <v>0</v>
      </c>
      <c r="AA42" s="74">
        <f t="shared" si="6"/>
        <v>0</v>
      </c>
      <c r="AB42" s="721">
        <f t="shared" si="6"/>
        <v>0</v>
      </c>
      <c r="AC42" s="722">
        <f t="shared" si="5"/>
        <v>251</v>
      </c>
    </row>
    <row r="43" spans="1:29" s="11" customFormat="1" ht="13.5" hidden="1" customHeight="1" thickBot="1" x14ac:dyDescent="0.5">
      <c r="A43" s="4449"/>
      <c r="B43" s="4443"/>
      <c r="C43" s="4439"/>
      <c r="D43" s="4302"/>
      <c r="E43" s="653"/>
      <c r="F43" s="642"/>
      <c r="G43" s="643"/>
      <c r="H43" s="643"/>
      <c r="I43" s="644"/>
      <c r="J43" s="645"/>
      <c r="K43" s="642"/>
      <c r="L43" s="644"/>
      <c r="M43" s="654"/>
      <c r="N43" s="654"/>
      <c r="O43" s="654"/>
      <c r="P43" s="655"/>
      <c r="Q43" s="655"/>
      <c r="R43" s="655"/>
      <c r="S43" s="655"/>
      <c r="T43" s="655"/>
      <c r="U43" s="644"/>
      <c r="V43" s="655"/>
      <c r="W43" s="655"/>
      <c r="X43" s="656"/>
      <c r="Y43" s="655"/>
      <c r="Z43" s="655"/>
      <c r="AA43" s="655"/>
      <c r="AB43" s="655"/>
      <c r="AC43" s="119">
        <f t="shared" si="5"/>
        <v>0</v>
      </c>
    </row>
    <row r="44" spans="1:29" s="11" customFormat="1" ht="13.5" hidden="1" customHeight="1" x14ac:dyDescent="0.3">
      <c r="A44" s="4449"/>
      <c r="B44" s="4443"/>
      <c r="C44" s="4439"/>
      <c r="D44" s="4302"/>
      <c r="E44" s="711"/>
      <c r="F44" s="712"/>
      <c r="G44" s="712"/>
      <c r="H44" s="712"/>
      <c r="I44" s="712"/>
      <c r="J44" s="713"/>
      <c r="K44" s="714"/>
      <c r="L44" s="715"/>
      <c r="M44" s="715"/>
      <c r="N44" s="715"/>
      <c r="O44" s="715"/>
      <c r="P44" s="715"/>
      <c r="Q44" s="715"/>
      <c r="R44" s="715"/>
      <c r="S44" s="715"/>
      <c r="T44" s="715"/>
      <c r="U44" s="715"/>
      <c r="V44" s="715"/>
      <c r="W44" s="715"/>
      <c r="X44" s="716"/>
      <c r="Y44" s="716"/>
      <c r="Z44" s="716"/>
      <c r="AA44" s="716"/>
      <c r="AB44" s="717"/>
      <c r="AC44" s="119">
        <f t="shared" si="5"/>
        <v>0</v>
      </c>
    </row>
    <row r="45" spans="1:29" s="11" customFormat="1" ht="13.5" customHeight="1" x14ac:dyDescent="0.35">
      <c r="A45" s="4449"/>
      <c r="B45" s="4443"/>
      <c r="C45" s="4439"/>
      <c r="D45" s="4302"/>
      <c r="E45" s="1285" t="s">
        <v>81</v>
      </c>
      <c r="F45" s="76" t="s">
        <v>6</v>
      </c>
      <c r="G45" s="76" t="s">
        <v>110</v>
      </c>
      <c r="H45" s="76" t="s">
        <v>70</v>
      </c>
      <c r="I45" s="76" t="s">
        <v>37</v>
      </c>
      <c r="J45" s="157">
        <v>3</v>
      </c>
      <c r="K45" s="243"/>
      <c r="L45" s="911"/>
      <c r="M45" s="146"/>
      <c r="N45" s="146"/>
      <c r="O45" s="146"/>
      <c r="P45" s="145"/>
      <c r="Q45" s="146"/>
      <c r="R45" s="146"/>
      <c r="S45" s="146"/>
      <c r="T45" s="464"/>
      <c r="U45" s="464"/>
      <c r="V45" s="464"/>
      <c r="W45" s="1312">
        <v>9</v>
      </c>
      <c r="X45" s="718"/>
      <c r="Y45" s="718"/>
      <c r="Z45" s="718"/>
      <c r="AA45" s="718"/>
      <c r="AB45" s="719"/>
      <c r="AC45" s="119">
        <f t="shared" si="5"/>
        <v>9</v>
      </c>
    </row>
    <row r="46" spans="1:29" s="11" customFormat="1" ht="13.5" customHeight="1" thickBot="1" x14ac:dyDescent="0.4">
      <c r="A46" s="4449"/>
      <c r="B46" s="4443"/>
      <c r="C46" s="4439"/>
      <c r="D46" s="4302"/>
      <c r="E46" s="1285" t="s">
        <v>81</v>
      </c>
      <c r="F46" s="76" t="s">
        <v>6</v>
      </c>
      <c r="G46" s="76" t="s">
        <v>110</v>
      </c>
      <c r="H46" s="76" t="s">
        <v>70</v>
      </c>
      <c r="I46" s="76" t="s">
        <v>73</v>
      </c>
      <c r="J46" s="157">
        <v>2</v>
      </c>
      <c r="K46" s="243"/>
      <c r="L46" s="911"/>
      <c r="M46" s="146"/>
      <c r="N46" s="146"/>
      <c r="O46" s="146"/>
      <c r="P46" s="145"/>
      <c r="Q46" s="146"/>
      <c r="R46" s="146"/>
      <c r="S46" s="146"/>
      <c r="T46" s="464"/>
      <c r="U46" s="464"/>
      <c r="V46" s="464"/>
      <c r="W46" s="1312">
        <v>6</v>
      </c>
      <c r="X46" s="731"/>
      <c r="Y46" s="731"/>
      <c r="Z46" s="731"/>
      <c r="AA46" s="731"/>
      <c r="AB46" s="732"/>
      <c r="AC46" s="119">
        <f t="shared" si="5"/>
        <v>6</v>
      </c>
    </row>
    <row r="47" spans="1:29" s="11" customFormat="1" ht="13.5" customHeight="1" thickBot="1" x14ac:dyDescent="0.4">
      <c r="A47" s="4449"/>
      <c r="B47" s="4443"/>
      <c r="C47" s="4439"/>
      <c r="D47" s="4303"/>
      <c r="E47" s="121" t="s">
        <v>34</v>
      </c>
      <c r="F47" s="116"/>
      <c r="G47" s="116"/>
      <c r="H47" s="116"/>
      <c r="I47" s="116"/>
      <c r="J47" s="117"/>
      <c r="K47" s="92">
        <f t="shared" ref="K47:AB47" si="7">SUM(K43:K46)</f>
        <v>0</v>
      </c>
      <c r="L47" s="114">
        <f t="shared" si="7"/>
        <v>0</v>
      </c>
      <c r="M47" s="114">
        <f t="shared" si="7"/>
        <v>0</v>
      </c>
      <c r="N47" s="114">
        <f t="shared" si="7"/>
        <v>0</v>
      </c>
      <c r="O47" s="114">
        <f t="shared" si="7"/>
        <v>0</v>
      </c>
      <c r="P47" s="114">
        <f t="shared" si="7"/>
        <v>0</v>
      </c>
      <c r="Q47" s="114">
        <f t="shared" si="7"/>
        <v>0</v>
      </c>
      <c r="R47" s="114">
        <f t="shared" si="7"/>
        <v>0</v>
      </c>
      <c r="S47" s="114">
        <f t="shared" si="7"/>
        <v>0</v>
      </c>
      <c r="T47" s="114">
        <f t="shared" si="7"/>
        <v>0</v>
      </c>
      <c r="U47" s="114">
        <f t="shared" si="7"/>
        <v>0</v>
      </c>
      <c r="V47" s="114">
        <f t="shared" si="7"/>
        <v>0</v>
      </c>
      <c r="W47" s="114">
        <f t="shared" si="7"/>
        <v>15</v>
      </c>
      <c r="X47" s="114">
        <f t="shared" si="7"/>
        <v>0</v>
      </c>
      <c r="Y47" s="114">
        <f t="shared" si="7"/>
        <v>0</v>
      </c>
      <c r="Z47" s="114">
        <f t="shared" si="7"/>
        <v>0</v>
      </c>
      <c r="AA47" s="114">
        <f t="shared" si="7"/>
        <v>0</v>
      </c>
      <c r="AB47" s="118">
        <f t="shared" si="7"/>
        <v>0</v>
      </c>
      <c r="AC47" s="150">
        <f t="shared" si="5"/>
        <v>15</v>
      </c>
    </row>
    <row r="48" spans="1:29" s="11" customFormat="1" ht="15.75" hidden="1" customHeight="1" thickBot="1" x14ac:dyDescent="0.35">
      <c r="A48" s="4449"/>
      <c r="B48" s="4443"/>
      <c r="C48" s="4439"/>
      <c r="D48" s="4302"/>
      <c r="E48" s="728"/>
      <c r="F48" s="244"/>
      <c r="G48" s="244"/>
      <c r="H48" s="244"/>
      <c r="I48" s="244"/>
      <c r="J48" s="281"/>
      <c r="K48" s="240"/>
      <c r="L48" s="241"/>
      <c r="M48" s="241"/>
      <c r="N48" s="241"/>
      <c r="O48" s="241"/>
      <c r="P48" s="241"/>
      <c r="Q48" s="251"/>
      <c r="R48" s="241"/>
      <c r="S48" s="241"/>
      <c r="T48" s="241"/>
      <c r="U48" s="241"/>
      <c r="V48" s="241"/>
      <c r="W48" s="241"/>
      <c r="X48" s="241"/>
      <c r="Y48" s="241"/>
      <c r="Z48" s="241"/>
      <c r="AA48" s="241"/>
      <c r="AB48" s="242"/>
      <c r="AC48" s="286">
        <f t="shared" si="5"/>
        <v>0</v>
      </c>
    </row>
    <row r="49" spans="1:32" s="11" customFormat="1" ht="13.5" hidden="1" customHeight="1" thickBot="1" x14ac:dyDescent="0.4">
      <c r="A49" s="4449"/>
      <c r="B49" s="4443"/>
      <c r="C49" s="4439"/>
      <c r="D49" s="4303"/>
      <c r="E49" s="91" t="s">
        <v>35</v>
      </c>
      <c r="F49" s="72"/>
      <c r="G49" s="72"/>
      <c r="H49" s="72"/>
      <c r="I49" s="72"/>
      <c r="J49" s="95"/>
      <c r="K49" s="96">
        <f t="shared" ref="K49:AB49" si="8">SUM(K48:K48)</f>
        <v>0</v>
      </c>
      <c r="L49" s="96">
        <f t="shared" si="8"/>
        <v>0</v>
      </c>
      <c r="M49" s="96">
        <f t="shared" si="8"/>
        <v>0</v>
      </c>
      <c r="N49" s="96">
        <f t="shared" si="8"/>
        <v>0</v>
      </c>
      <c r="O49" s="96">
        <f t="shared" si="8"/>
        <v>0</v>
      </c>
      <c r="P49" s="96">
        <f t="shared" si="8"/>
        <v>0</v>
      </c>
      <c r="Q49" s="96">
        <f t="shared" si="8"/>
        <v>0</v>
      </c>
      <c r="R49" s="96">
        <f t="shared" si="8"/>
        <v>0</v>
      </c>
      <c r="S49" s="96">
        <f t="shared" si="8"/>
        <v>0</v>
      </c>
      <c r="T49" s="96">
        <f t="shared" si="8"/>
        <v>0</v>
      </c>
      <c r="U49" s="96">
        <f t="shared" si="8"/>
        <v>0</v>
      </c>
      <c r="V49" s="96">
        <f t="shared" si="8"/>
        <v>0</v>
      </c>
      <c r="W49" s="96">
        <f t="shared" si="8"/>
        <v>0</v>
      </c>
      <c r="X49" s="96">
        <f t="shared" si="8"/>
        <v>0</v>
      </c>
      <c r="Y49" s="96">
        <f t="shared" si="8"/>
        <v>0</v>
      </c>
      <c r="Z49" s="96">
        <f t="shared" si="8"/>
        <v>0</v>
      </c>
      <c r="AA49" s="96">
        <f t="shared" si="8"/>
        <v>0</v>
      </c>
      <c r="AB49" s="96">
        <f t="shared" si="8"/>
        <v>0</v>
      </c>
      <c r="AC49" s="285">
        <f t="shared" si="5"/>
        <v>0</v>
      </c>
    </row>
    <row r="50" spans="1:32" s="11" customFormat="1" ht="13.5" customHeight="1" thickBot="1" x14ac:dyDescent="0.4">
      <c r="A50" s="4449"/>
      <c r="B50" s="4443"/>
      <c r="C50" s="4439"/>
      <c r="D50" s="4303"/>
      <c r="E50" s="154" t="s">
        <v>39</v>
      </c>
      <c r="F50" s="72"/>
      <c r="G50" s="72"/>
      <c r="H50" s="72"/>
      <c r="I50" s="72"/>
      <c r="J50" s="73"/>
      <c r="K50" s="74">
        <f t="shared" ref="K50:AB50" si="9">SUM(K42+K47+K49)</f>
        <v>0</v>
      </c>
      <c r="L50" s="74">
        <f t="shared" si="9"/>
        <v>220</v>
      </c>
      <c r="M50" s="74">
        <f t="shared" si="9"/>
        <v>0</v>
      </c>
      <c r="N50" s="74">
        <f t="shared" si="9"/>
        <v>0</v>
      </c>
      <c r="O50" s="74">
        <f t="shared" si="9"/>
        <v>0</v>
      </c>
      <c r="P50" s="74">
        <f t="shared" si="9"/>
        <v>0</v>
      </c>
      <c r="Q50" s="74">
        <f t="shared" si="9"/>
        <v>0</v>
      </c>
      <c r="R50" s="74">
        <f t="shared" si="9"/>
        <v>0</v>
      </c>
      <c r="S50" s="74">
        <f t="shared" si="9"/>
        <v>0</v>
      </c>
      <c r="T50" s="74">
        <f t="shared" si="9"/>
        <v>0</v>
      </c>
      <c r="U50" s="74">
        <f t="shared" si="9"/>
        <v>13</v>
      </c>
      <c r="V50" s="74">
        <f t="shared" si="9"/>
        <v>0</v>
      </c>
      <c r="W50" s="74">
        <f t="shared" si="9"/>
        <v>33</v>
      </c>
      <c r="X50" s="74">
        <f t="shared" si="9"/>
        <v>0</v>
      </c>
      <c r="Y50" s="74">
        <f t="shared" si="9"/>
        <v>0</v>
      </c>
      <c r="Z50" s="74">
        <f t="shared" si="9"/>
        <v>0</v>
      </c>
      <c r="AA50" s="74">
        <f t="shared" si="9"/>
        <v>0</v>
      </c>
      <c r="AB50" s="74">
        <f t="shared" si="9"/>
        <v>0</v>
      </c>
      <c r="AC50" s="22">
        <f t="shared" si="5"/>
        <v>266</v>
      </c>
    </row>
    <row r="51" spans="1:32" s="12" customFormat="1" ht="13.5" customHeight="1" thickBot="1" x14ac:dyDescent="0.4">
      <c r="A51" s="4450"/>
      <c r="B51" s="4444"/>
      <c r="C51" s="4440"/>
      <c r="D51" s="4304"/>
      <c r="E51" s="23" t="s">
        <v>40</v>
      </c>
      <c r="F51" s="24"/>
      <c r="G51" s="24"/>
      <c r="H51" s="24"/>
      <c r="I51" s="25"/>
      <c r="J51" s="26"/>
      <c r="K51" s="17">
        <f t="shared" ref="K51:AB51" si="10">K32+K50</f>
        <v>0</v>
      </c>
      <c r="L51" s="17">
        <f t="shared" si="10"/>
        <v>514</v>
      </c>
      <c r="M51" s="17">
        <f t="shared" si="10"/>
        <v>0</v>
      </c>
      <c r="N51" s="17">
        <f t="shared" si="10"/>
        <v>0</v>
      </c>
      <c r="O51" s="17">
        <f t="shared" si="10"/>
        <v>0</v>
      </c>
      <c r="P51" s="17">
        <f t="shared" si="10"/>
        <v>0</v>
      </c>
      <c r="Q51" s="17">
        <f t="shared" si="10"/>
        <v>0</v>
      </c>
      <c r="R51" s="17">
        <f t="shared" si="10"/>
        <v>0</v>
      </c>
      <c r="S51" s="17">
        <f t="shared" si="10"/>
        <v>0</v>
      </c>
      <c r="T51" s="17">
        <f t="shared" si="10"/>
        <v>0</v>
      </c>
      <c r="U51" s="17">
        <f t="shared" si="10"/>
        <v>49</v>
      </c>
      <c r="V51" s="17">
        <f t="shared" si="10"/>
        <v>0</v>
      </c>
      <c r="W51" s="17">
        <f t="shared" si="10"/>
        <v>33</v>
      </c>
      <c r="X51" s="17">
        <f t="shared" si="10"/>
        <v>0</v>
      </c>
      <c r="Y51" s="17">
        <f t="shared" si="10"/>
        <v>0</v>
      </c>
      <c r="Z51" s="17">
        <f t="shared" si="10"/>
        <v>0</v>
      </c>
      <c r="AA51" s="17">
        <f t="shared" si="10"/>
        <v>0</v>
      </c>
      <c r="AB51" s="17">
        <f t="shared" si="10"/>
        <v>0</v>
      </c>
      <c r="AC51" s="13">
        <f>SUM(K51:AB51)</f>
        <v>596</v>
      </c>
      <c r="AD51" s="11"/>
      <c r="AE51" s="11"/>
      <c r="AF51" s="11"/>
    </row>
    <row r="52" spans="1:32" s="29" customFormat="1" ht="12.6" customHeight="1" x14ac:dyDescent="0.4">
      <c r="A52" s="3993" t="s">
        <v>443</v>
      </c>
      <c r="B52" s="3993"/>
      <c r="C52" s="3993"/>
      <c r="D52" s="3993"/>
      <c r="E52" s="3993"/>
      <c r="F52" s="3993"/>
      <c r="G52" s="3993"/>
      <c r="H52" s="3993"/>
      <c r="I52" s="3993"/>
      <c r="J52" s="3993"/>
      <c r="K52" s="3993"/>
      <c r="L52" s="3993"/>
      <c r="M52" s="3993"/>
      <c r="N52" s="3993"/>
      <c r="O52" s="3993"/>
      <c r="P52" s="3993"/>
      <c r="Q52" s="3993"/>
      <c r="R52" s="3993"/>
      <c r="S52" s="3993"/>
      <c r="T52" s="3993"/>
      <c r="U52" s="3993"/>
      <c r="V52" s="3993"/>
      <c r="W52" s="3993"/>
      <c r="X52" s="3993"/>
      <c r="Y52" s="3993"/>
      <c r="Z52" s="3993"/>
      <c r="AA52" s="3993"/>
      <c r="AB52" s="3993"/>
      <c r="AC52" s="3993"/>
      <c r="AD52" s="28"/>
      <c r="AE52" s="28"/>
      <c r="AF52" s="28"/>
    </row>
    <row r="53" spans="1:32" s="29" customFormat="1" ht="12.6" customHeight="1" x14ac:dyDescent="0.4">
      <c r="A53" s="27"/>
      <c r="B53" s="4219"/>
      <c r="C53" s="4219"/>
      <c r="D53" s="4219"/>
      <c r="E53" s="4219"/>
      <c r="F53" s="4219"/>
      <c r="G53" s="4219"/>
      <c r="H53" s="4219"/>
      <c r="I53" s="4219"/>
      <c r="J53" s="4219"/>
      <c r="K53" s="4219"/>
      <c r="L53" s="4219"/>
      <c r="M53" s="4584"/>
      <c r="N53" s="27"/>
      <c r="O53" s="27"/>
      <c r="P53" s="27"/>
      <c r="Q53" s="27" t="s">
        <v>201</v>
      </c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27"/>
      <c r="AD53" s="28"/>
      <c r="AE53" s="28"/>
      <c r="AF53" s="28"/>
    </row>
    <row r="54" spans="1:32" s="29" customFormat="1" ht="11.45" customHeight="1" x14ac:dyDescent="0.4">
      <c r="A54" s="27"/>
      <c r="D54" s="294"/>
      <c r="N54" s="27"/>
      <c r="O54" s="27"/>
      <c r="P54" s="27"/>
      <c r="Q54" s="27"/>
      <c r="R54" s="31"/>
      <c r="S54" s="31"/>
      <c r="T54" s="31"/>
      <c r="U54" s="31"/>
      <c r="V54" s="31"/>
      <c r="W54" s="79"/>
      <c r="X54" s="79"/>
      <c r="Y54" s="79"/>
      <c r="Z54" s="31"/>
      <c r="AA54" s="31"/>
      <c r="AB54" s="31"/>
      <c r="AC54" s="27"/>
      <c r="AD54" s="28"/>
      <c r="AE54" s="28"/>
      <c r="AF54" s="28"/>
    </row>
    <row r="55" spans="1:32" ht="13.9" x14ac:dyDescent="0.4">
      <c r="Q55" s="3994" t="s">
        <v>187</v>
      </c>
      <c r="R55" s="3994"/>
      <c r="S55" s="3994"/>
      <c r="T55" s="3994"/>
      <c r="U55" s="3994"/>
      <c r="V55" s="3994"/>
      <c r="W55" s="3994"/>
      <c r="X55" s="3994"/>
      <c r="Y55" s="3994"/>
      <c r="Z55" s="3994"/>
      <c r="AA55" s="3994"/>
      <c r="AB55" s="4428"/>
    </row>
    <row r="56" spans="1:32" ht="1.1499999999999999" customHeight="1" x14ac:dyDescent="0.4">
      <c r="R56" s="3994"/>
      <c r="S56" s="3994"/>
      <c r="T56" s="3994"/>
      <c r="U56" s="3994"/>
      <c r="V56" s="3994"/>
      <c r="W56" s="3994"/>
      <c r="X56" s="3994"/>
      <c r="Y56" s="3994"/>
      <c r="Z56" s="3994"/>
      <c r="AA56" s="3994"/>
      <c r="AB56" s="3994"/>
      <c r="AC56" s="4428"/>
    </row>
  </sheetData>
  <mergeCells count="28">
    <mergeCell ref="R56:AC56"/>
    <mergeCell ref="A8:AC8"/>
    <mergeCell ref="B53:M53"/>
    <mergeCell ref="A34:AC34"/>
    <mergeCell ref="A35:A51"/>
    <mergeCell ref="B35:B51"/>
    <mergeCell ref="C35:C51"/>
    <mergeCell ref="D35:D51"/>
    <mergeCell ref="A52:AC52"/>
    <mergeCell ref="A9:A33"/>
    <mergeCell ref="B9:B33"/>
    <mergeCell ref="C9:C33"/>
    <mergeCell ref="D9:D32"/>
    <mergeCell ref="Q55:AB55"/>
    <mergeCell ref="A1:AC1"/>
    <mergeCell ref="A3:AC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  <mergeCell ref="AC5:AC6"/>
  </mergeCells>
  <conditionalFormatting sqref="K44:U44">
    <cfRule type="cellIs" dxfId="6" priority="2" stopIfTrue="1" operator="equal">
      <formula>0</formula>
    </cfRule>
  </conditionalFormatting>
  <pageMargins left="0.19685039370078741" right="0.19685039370078741" top="0.59055118110236227" bottom="0.39370078740157483" header="0.31496062992125984" footer="0.31496062992125984"/>
  <pageSetup paperSize="9" scale="7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F51"/>
  <sheetViews>
    <sheetView view="pageLayout" topLeftCell="A2" zoomScaleNormal="100" workbookViewId="0">
      <selection activeCell="A41" sqref="A41:AC41"/>
    </sheetView>
  </sheetViews>
  <sheetFormatPr defaultColWidth="9.1328125" defaultRowHeight="12.75" x14ac:dyDescent="0.35"/>
  <cols>
    <col min="1" max="1" width="3.1328125" style="352" customWidth="1"/>
    <col min="2" max="2" width="14.86328125" style="352" customWidth="1"/>
    <col min="3" max="3" width="9.265625" style="352" customWidth="1"/>
    <col min="4" max="4" width="2.59765625" style="352" customWidth="1"/>
    <col min="5" max="5" width="35.1328125" style="352" customWidth="1"/>
    <col min="6" max="6" width="2.3984375" style="352" customWidth="1"/>
    <col min="7" max="7" width="4.59765625" style="352" customWidth="1"/>
    <col min="8" max="8" width="8.265625" style="352" customWidth="1"/>
    <col min="9" max="9" width="4" style="352" customWidth="1"/>
    <col min="10" max="10" width="4.1328125" style="352" customWidth="1"/>
    <col min="11" max="11" width="3.86328125" style="352" customWidth="1"/>
    <col min="12" max="12" width="4.73046875" style="352" customWidth="1"/>
    <col min="13" max="13" width="2.3984375" style="352" customWidth="1"/>
    <col min="14" max="14" width="3" style="352" customWidth="1"/>
    <col min="15" max="15" width="4" style="352" customWidth="1"/>
    <col min="16" max="16" width="2.86328125" style="352" customWidth="1"/>
    <col min="17" max="17" width="4" style="352" customWidth="1"/>
    <col min="18" max="18" width="2.86328125" style="352" customWidth="1"/>
    <col min="19" max="19" width="3.1328125" style="352" customWidth="1"/>
    <col min="20" max="20" width="3" style="352" customWidth="1"/>
    <col min="21" max="21" width="3.3984375" style="352" customWidth="1"/>
    <col min="22" max="22" width="2.59765625" style="352" customWidth="1"/>
    <col min="23" max="23" width="3.73046875" style="352" customWidth="1"/>
    <col min="24" max="24" width="3.1328125" style="352" customWidth="1"/>
    <col min="25" max="25" width="2.73046875" style="352" customWidth="1"/>
    <col min="26" max="26" width="3.86328125" style="352" customWidth="1"/>
    <col min="27" max="27" width="2.59765625" style="352" customWidth="1"/>
    <col min="28" max="28" width="3.59765625" style="352" customWidth="1"/>
    <col min="29" max="29" width="5.59765625" style="352" customWidth="1"/>
    <col min="30" max="16384" width="9.1328125" style="352"/>
  </cols>
  <sheetData>
    <row r="1" spans="1:32" s="389" customFormat="1" ht="13.5" customHeight="1" x14ac:dyDescent="0.35">
      <c r="A1" s="4516" t="s">
        <v>89</v>
      </c>
      <c r="B1" s="4516"/>
      <c r="C1" s="4516"/>
      <c r="D1" s="4516"/>
      <c r="E1" s="4516"/>
      <c r="F1" s="4516"/>
      <c r="G1" s="4516"/>
      <c r="H1" s="4516"/>
      <c r="I1" s="4516"/>
      <c r="J1" s="4516"/>
      <c r="K1" s="4516"/>
      <c r="L1" s="4516"/>
      <c r="M1" s="4516"/>
      <c r="N1" s="4516"/>
      <c r="O1" s="4516"/>
      <c r="P1" s="4516"/>
      <c r="Q1" s="4516"/>
      <c r="R1" s="4516"/>
      <c r="S1" s="4516"/>
      <c r="T1" s="4516"/>
      <c r="U1" s="4516"/>
      <c r="V1" s="4516"/>
      <c r="W1" s="4516"/>
      <c r="X1" s="4516"/>
      <c r="Y1" s="4516"/>
      <c r="Z1" s="4516"/>
      <c r="AA1" s="4516"/>
      <c r="AB1" s="4516"/>
      <c r="AC1" s="4516"/>
    </row>
    <row r="2" spans="1:32" s="332" customFormat="1" ht="12.75" customHeight="1" thickBot="1" x14ac:dyDescent="0.4">
      <c r="A2" s="4517" t="s">
        <v>380</v>
      </c>
      <c r="B2" s="4517"/>
      <c r="C2" s="4517"/>
      <c r="D2" s="4517"/>
      <c r="E2" s="4517"/>
      <c r="F2" s="4517"/>
      <c r="G2" s="4517"/>
      <c r="H2" s="4517"/>
      <c r="I2" s="4517"/>
      <c r="J2" s="4517"/>
      <c r="K2" s="4517"/>
      <c r="L2" s="4517"/>
      <c r="M2" s="4517"/>
      <c r="N2" s="4517"/>
      <c r="O2" s="4517"/>
      <c r="P2" s="4517"/>
      <c r="Q2" s="4517"/>
      <c r="R2" s="4517"/>
      <c r="S2" s="4517"/>
      <c r="T2" s="4517"/>
      <c r="U2" s="4517"/>
      <c r="V2" s="4517"/>
      <c r="W2" s="4517"/>
      <c r="X2" s="4517"/>
      <c r="Y2" s="4517"/>
      <c r="Z2" s="4517"/>
      <c r="AA2" s="4517"/>
      <c r="AB2" s="4517"/>
      <c r="AC2" s="4517"/>
    </row>
    <row r="3" spans="1:32" ht="14.25" customHeight="1" thickBot="1" x14ac:dyDescent="0.5">
      <c r="A3" s="4518" t="s">
        <v>8</v>
      </c>
      <c r="B3" s="4520" t="s">
        <v>9</v>
      </c>
      <c r="C3" s="4522" t="s">
        <v>10</v>
      </c>
      <c r="D3" s="4518" t="s">
        <v>11</v>
      </c>
      <c r="E3" s="4524" t="s">
        <v>7</v>
      </c>
      <c r="F3" s="4526" t="s">
        <v>0</v>
      </c>
      <c r="G3" s="4528" t="s">
        <v>3</v>
      </c>
      <c r="H3" s="4528" t="s">
        <v>12</v>
      </c>
      <c r="I3" s="4526" t="s">
        <v>1</v>
      </c>
      <c r="J3" s="4530" t="s">
        <v>13</v>
      </c>
      <c r="K3" s="4532" t="s">
        <v>14</v>
      </c>
      <c r="L3" s="4533"/>
      <c r="M3" s="4533"/>
      <c r="N3" s="4533"/>
      <c r="O3" s="4533"/>
      <c r="P3" s="4533"/>
      <c r="Q3" s="4533"/>
      <c r="R3" s="4533"/>
      <c r="S3" s="4533"/>
      <c r="T3" s="4533"/>
      <c r="U3" s="4533"/>
      <c r="V3" s="4533"/>
      <c r="W3" s="4533"/>
      <c r="X3" s="4533"/>
      <c r="Y3" s="4533"/>
      <c r="Z3" s="4533"/>
      <c r="AA3" s="4533"/>
      <c r="AB3" s="4534"/>
      <c r="AC3" s="4535" t="s">
        <v>15</v>
      </c>
      <c r="AD3" s="333"/>
      <c r="AE3" s="333"/>
      <c r="AF3" s="333"/>
    </row>
    <row r="4" spans="1:32" s="368" customFormat="1" ht="112.5" customHeight="1" thickBot="1" x14ac:dyDescent="0.35">
      <c r="A4" s="4519"/>
      <c r="B4" s="4521"/>
      <c r="C4" s="4523"/>
      <c r="D4" s="4519"/>
      <c r="E4" s="4525"/>
      <c r="F4" s="4527"/>
      <c r="G4" s="4529"/>
      <c r="H4" s="4529"/>
      <c r="I4" s="4527"/>
      <c r="J4" s="4531"/>
      <c r="K4" s="390" t="s">
        <v>16</v>
      </c>
      <c r="L4" s="390" t="s">
        <v>17</v>
      </c>
      <c r="M4" s="391" t="s">
        <v>18</v>
      </c>
      <c r="N4" s="390" t="s">
        <v>19</v>
      </c>
      <c r="O4" s="390" t="s">
        <v>20</v>
      </c>
      <c r="P4" s="390" t="s">
        <v>21</v>
      </c>
      <c r="Q4" s="390" t="s">
        <v>166</v>
      </c>
      <c r="R4" s="390" t="s">
        <v>109</v>
      </c>
      <c r="S4" s="390" t="s">
        <v>23</v>
      </c>
      <c r="T4" s="390" t="s">
        <v>24</v>
      </c>
      <c r="U4" s="391" t="s">
        <v>25</v>
      </c>
      <c r="V4" s="390" t="s">
        <v>26</v>
      </c>
      <c r="W4" s="390" t="s">
        <v>27</v>
      </c>
      <c r="X4" s="390" t="s">
        <v>28</v>
      </c>
      <c r="Y4" s="390" t="s">
        <v>29</v>
      </c>
      <c r="Z4" s="390" t="s">
        <v>30</v>
      </c>
      <c r="AA4" s="390" t="s">
        <v>31</v>
      </c>
      <c r="AB4" s="392" t="s">
        <v>32</v>
      </c>
      <c r="AC4" s="4536"/>
      <c r="AD4" s="369"/>
      <c r="AE4" s="369"/>
      <c r="AF4" s="369"/>
    </row>
    <row r="5" spans="1:32" s="340" customFormat="1" ht="11.25" customHeight="1" thickBot="1" x14ac:dyDescent="0.4">
      <c r="A5" s="4537" t="s">
        <v>33</v>
      </c>
      <c r="B5" s="4538"/>
      <c r="C5" s="4538"/>
      <c r="D5" s="4538"/>
      <c r="E5" s="4538"/>
      <c r="F5" s="4538"/>
      <c r="G5" s="4538"/>
      <c r="H5" s="4538"/>
      <c r="I5" s="4538"/>
      <c r="J5" s="4538"/>
      <c r="K5" s="4538"/>
      <c r="L5" s="4538"/>
      <c r="M5" s="4538"/>
      <c r="N5" s="4538"/>
      <c r="O5" s="4538"/>
      <c r="P5" s="4538"/>
      <c r="Q5" s="4538"/>
      <c r="R5" s="4538"/>
      <c r="S5" s="4538"/>
      <c r="T5" s="4538"/>
      <c r="U5" s="4538"/>
      <c r="V5" s="4538"/>
      <c r="W5" s="4538"/>
      <c r="X5" s="4538"/>
      <c r="Y5" s="4538"/>
      <c r="Z5" s="4538"/>
      <c r="AA5" s="4538"/>
      <c r="AB5" s="4538"/>
      <c r="AC5" s="4539"/>
      <c r="AD5" s="339"/>
      <c r="AE5" s="339"/>
      <c r="AF5" s="339"/>
    </row>
    <row r="6" spans="1:32" s="340" customFormat="1" ht="14.25" customHeight="1" thickBot="1" x14ac:dyDescent="0.45">
      <c r="A6" s="4541">
        <v>22</v>
      </c>
      <c r="B6" s="4544" t="s">
        <v>302</v>
      </c>
      <c r="C6" s="4547" t="s">
        <v>405</v>
      </c>
      <c r="D6" s="4550">
        <v>0.25</v>
      </c>
      <c r="E6" s="3027" t="s">
        <v>140</v>
      </c>
      <c r="F6" s="2567" t="s">
        <v>5</v>
      </c>
      <c r="G6" s="1792" t="s">
        <v>110</v>
      </c>
      <c r="H6" s="2568" t="s">
        <v>382</v>
      </c>
      <c r="I6" s="1746">
        <v>3</v>
      </c>
      <c r="J6" s="3028">
        <v>40</v>
      </c>
      <c r="K6" s="3029"/>
      <c r="L6" s="2645">
        <v>52</v>
      </c>
      <c r="M6" s="2645"/>
      <c r="N6" s="2645"/>
      <c r="O6" s="2645"/>
      <c r="P6" s="2645"/>
      <c r="Q6" s="2645"/>
      <c r="R6" s="2645"/>
      <c r="S6" s="2645"/>
      <c r="T6" s="2645"/>
      <c r="U6" s="2645">
        <v>1</v>
      </c>
      <c r="V6" s="3030"/>
      <c r="W6" s="2645"/>
      <c r="X6" s="2646"/>
      <c r="Y6" s="2646"/>
      <c r="Z6" s="2646"/>
      <c r="AA6" s="2646"/>
      <c r="AB6" s="3159"/>
      <c r="AC6" s="3174">
        <f>SUM(K6:AB6)</f>
        <v>53</v>
      </c>
      <c r="AD6" s="339"/>
      <c r="AE6" s="339"/>
      <c r="AF6" s="339"/>
    </row>
    <row r="7" spans="1:32" s="340" customFormat="1" ht="12.75" hidden="1" customHeight="1" thickBot="1" x14ac:dyDescent="0.45">
      <c r="A7" s="4542"/>
      <c r="B7" s="4545"/>
      <c r="C7" s="4548"/>
      <c r="D7" s="4550"/>
      <c r="E7" s="3146"/>
      <c r="F7" s="2399"/>
      <c r="G7" s="3147"/>
      <c r="H7" s="3148"/>
      <c r="I7" s="2399"/>
      <c r="J7" s="2399"/>
      <c r="K7" s="3149"/>
      <c r="L7" s="3149"/>
      <c r="M7" s="3149"/>
      <c r="N7" s="3149"/>
      <c r="O7" s="3149"/>
      <c r="P7" s="3149"/>
      <c r="Q7" s="3149"/>
      <c r="R7" s="3149"/>
      <c r="S7" s="3149"/>
      <c r="T7" s="3149"/>
      <c r="U7" s="3149"/>
      <c r="V7" s="3149"/>
      <c r="W7" s="3149"/>
      <c r="X7" s="3149"/>
      <c r="Y7" s="3149"/>
      <c r="Z7" s="3149"/>
      <c r="AA7" s="3149"/>
      <c r="AB7" s="3160"/>
      <c r="AC7" s="3175"/>
      <c r="AD7" s="339"/>
      <c r="AE7" s="339"/>
      <c r="AF7" s="339"/>
    </row>
    <row r="8" spans="1:32" s="379" customFormat="1" ht="12.75" hidden="1" customHeight="1" thickBot="1" x14ac:dyDescent="0.45">
      <c r="A8" s="4542"/>
      <c r="B8" s="4545"/>
      <c r="C8" s="4548"/>
      <c r="D8" s="4550"/>
      <c r="E8" s="2355"/>
      <c r="F8" s="3150"/>
      <c r="G8" s="3151"/>
      <c r="H8" s="3152"/>
      <c r="I8" s="3153"/>
      <c r="J8" s="3154"/>
      <c r="K8" s="2392"/>
      <c r="L8" s="2354"/>
      <c r="M8" s="2354"/>
      <c r="N8" s="2354"/>
      <c r="O8" s="2354"/>
      <c r="P8" s="2354"/>
      <c r="Q8" s="2354"/>
      <c r="R8" s="2354"/>
      <c r="S8" s="2354"/>
      <c r="T8" s="2354"/>
      <c r="U8" s="2354"/>
      <c r="V8" s="2354"/>
      <c r="W8" s="2354"/>
      <c r="X8" s="2354"/>
      <c r="Y8" s="2354"/>
      <c r="Z8" s="2354"/>
      <c r="AA8" s="2354"/>
      <c r="AB8" s="3161"/>
      <c r="AC8" s="3176">
        <f>SUM(K8:AB8)</f>
        <v>0</v>
      </c>
      <c r="AD8" s="378"/>
      <c r="AE8" s="378"/>
      <c r="AF8" s="378"/>
    </row>
    <row r="9" spans="1:32" s="379" customFormat="1" ht="13.5" hidden="1" thickBot="1" x14ac:dyDescent="0.45">
      <c r="A9" s="4542"/>
      <c r="B9" s="4545"/>
      <c r="C9" s="4548"/>
      <c r="D9" s="4550"/>
      <c r="E9" s="2355"/>
      <c r="F9" s="2356"/>
      <c r="G9" s="1656"/>
      <c r="H9" s="2357"/>
      <c r="I9" s="2358"/>
      <c r="J9" s="2359"/>
      <c r="K9" s="2360"/>
      <c r="L9" s="569"/>
      <c r="M9" s="569"/>
      <c r="N9" s="569"/>
      <c r="O9" s="569"/>
      <c r="P9" s="569"/>
      <c r="Q9" s="569"/>
      <c r="R9" s="569"/>
      <c r="S9" s="569"/>
      <c r="T9" s="569"/>
      <c r="U9" s="569"/>
      <c r="V9" s="569"/>
      <c r="W9" s="2353"/>
      <c r="X9" s="407"/>
      <c r="Y9" s="407"/>
      <c r="Z9" s="407"/>
      <c r="AA9" s="407"/>
      <c r="AB9" s="3162"/>
      <c r="AC9" s="3176">
        <f t="shared" ref="AC9:AC27" si="0">SUM(K9:AB9)</f>
        <v>0</v>
      </c>
      <c r="AD9" s="378"/>
      <c r="AE9" s="378"/>
      <c r="AF9" s="378"/>
    </row>
    <row r="10" spans="1:32" s="379" customFormat="1" ht="14.25" hidden="1" thickBot="1" x14ac:dyDescent="0.45">
      <c r="A10" s="4542"/>
      <c r="B10" s="4545"/>
      <c r="C10" s="4548"/>
      <c r="D10" s="4550"/>
      <c r="E10" s="3155"/>
      <c r="F10" s="1867"/>
      <c r="G10" s="1792"/>
      <c r="H10" s="2568"/>
      <c r="I10" s="1746"/>
      <c r="J10" s="3028"/>
      <c r="K10" s="3156"/>
      <c r="L10" s="2645"/>
      <c r="M10" s="2645"/>
      <c r="N10" s="2645"/>
      <c r="O10" s="2645"/>
      <c r="P10" s="2645"/>
      <c r="Q10" s="2645"/>
      <c r="R10" s="2645"/>
      <c r="S10" s="2645"/>
      <c r="T10" s="2645"/>
      <c r="U10" s="2645"/>
      <c r="V10" s="569"/>
      <c r="W10" s="2353"/>
      <c r="X10" s="407"/>
      <c r="Y10" s="407"/>
      <c r="Z10" s="407"/>
      <c r="AA10" s="407"/>
      <c r="AB10" s="3162"/>
      <c r="AC10" s="3176">
        <f t="shared" si="0"/>
        <v>0</v>
      </c>
      <c r="AD10" s="378"/>
      <c r="AE10" s="378"/>
      <c r="AF10" s="378"/>
    </row>
    <row r="11" spans="1:32" s="379" customFormat="1" ht="14.25" hidden="1" thickBot="1" x14ac:dyDescent="0.4">
      <c r="A11" s="4542"/>
      <c r="B11" s="4545"/>
      <c r="C11" s="4548"/>
      <c r="D11" s="4550"/>
      <c r="E11" s="3157"/>
      <c r="F11" s="974"/>
      <c r="G11" s="974"/>
      <c r="H11" s="974"/>
      <c r="I11" s="974"/>
      <c r="J11" s="959"/>
      <c r="K11" s="960"/>
      <c r="L11" s="961"/>
      <c r="M11" s="962"/>
      <c r="N11" s="961"/>
      <c r="O11" s="961"/>
      <c r="P11" s="962"/>
      <c r="Q11" s="962"/>
      <c r="R11" s="962"/>
      <c r="S11" s="962"/>
      <c r="T11" s="962"/>
      <c r="U11" s="962"/>
      <c r="V11" s="569"/>
      <c r="W11" s="2353"/>
      <c r="X11" s="407"/>
      <c r="Y11" s="407"/>
      <c r="Z11" s="407"/>
      <c r="AA11" s="407"/>
      <c r="AB11" s="3162"/>
      <c r="AC11" s="3176">
        <f t="shared" si="0"/>
        <v>0</v>
      </c>
      <c r="AD11" s="378"/>
      <c r="AE11" s="378"/>
      <c r="AF11" s="378"/>
    </row>
    <row r="12" spans="1:32" s="379" customFormat="1" ht="15.75" hidden="1" customHeight="1" thickBot="1" x14ac:dyDescent="0.45">
      <c r="A12" s="4542"/>
      <c r="B12" s="4545"/>
      <c r="C12" s="4548"/>
      <c r="D12" s="4550"/>
      <c r="E12" s="2361"/>
      <c r="F12" s="2362"/>
      <c r="G12" s="2363"/>
      <c r="H12" s="2364"/>
      <c r="I12" s="2365"/>
      <c r="J12" s="2366"/>
      <c r="K12" s="2367"/>
      <c r="L12" s="2365"/>
      <c r="M12" s="2365"/>
      <c r="N12" s="2365"/>
      <c r="O12" s="2365"/>
      <c r="P12" s="2365"/>
      <c r="Q12" s="2365"/>
      <c r="R12" s="2365"/>
      <c r="S12" s="2365"/>
      <c r="T12" s="2365"/>
      <c r="U12" s="2365"/>
      <c r="V12" s="2365"/>
      <c r="W12" s="2368"/>
      <c r="X12" s="2369"/>
      <c r="Y12" s="2369"/>
      <c r="Z12" s="2369"/>
      <c r="AA12" s="2369"/>
      <c r="AB12" s="3163"/>
      <c r="AC12" s="3177">
        <f t="shared" si="0"/>
        <v>0</v>
      </c>
      <c r="AD12" s="378"/>
      <c r="AE12" s="378"/>
      <c r="AF12" s="378"/>
    </row>
    <row r="13" spans="1:32" s="378" customFormat="1" ht="15.75" customHeight="1" thickBot="1" x14ac:dyDescent="0.45">
      <c r="A13" s="4542"/>
      <c r="B13" s="4545"/>
      <c r="C13" s="4548"/>
      <c r="D13" s="4551"/>
      <c r="E13" s="3326" t="s">
        <v>38</v>
      </c>
      <c r="F13" s="1179"/>
      <c r="G13" s="2371"/>
      <c r="H13" s="2372"/>
      <c r="I13" s="1180"/>
      <c r="J13" s="1181"/>
      <c r="K13" s="1182">
        <f>SUM(K6:K12)</f>
        <v>0</v>
      </c>
      <c r="L13" s="1182">
        <f>SUM(L6:L12)</f>
        <v>52</v>
      </c>
      <c r="M13" s="1182">
        <f t="shared" ref="M13:AC13" si="1">SUM(M6:M12)</f>
        <v>0</v>
      </c>
      <c r="N13" s="1182">
        <f t="shared" si="1"/>
        <v>0</v>
      </c>
      <c r="O13" s="1182">
        <f t="shared" si="1"/>
        <v>0</v>
      </c>
      <c r="P13" s="1182">
        <f t="shared" si="1"/>
        <v>0</v>
      </c>
      <c r="Q13" s="1182">
        <f t="shared" si="1"/>
        <v>0</v>
      </c>
      <c r="R13" s="1182">
        <f t="shared" si="1"/>
        <v>0</v>
      </c>
      <c r="S13" s="1182">
        <f t="shared" si="1"/>
        <v>0</v>
      </c>
      <c r="T13" s="1182">
        <f t="shared" si="1"/>
        <v>0</v>
      </c>
      <c r="U13" s="1182">
        <f t="shared" si="1"/>
        <v>1</v>
      </c>
      <c r="V13" s="1182">
        <f t="shared" si="1"/>
        <v>0</v>
      </c>
      <c r="W13" s="1182">
        <f t="shared" si="1"/>
        <v>0</v>
      </c>
      <c r="X13" s="1182">
        <f t="shared" si="1"/>
        <v>0</v>
      </c>
      <c r="Y13" s="1182">
        <f t="shared" si="1"/>
        <v>0</v>
      </c>
      <c r="Z13" s="1182">
        <f t="shared" si="1"/>
        <v>0</v>
      </c>
      <c r="AA13" s="1182">
        <f t="shared" si="1"/>
        <v>0</v>
      </c>
      <c r="AB13" s="3164">
        <f t="shared" si="1"/>
        <v>0</v>
      </c>
      <c r="AC13" s="3178">
        <f t="shared" si="1"/>
        <v>53</v>
      </c>
    </row>
    <row r="14" spans="1:32" s="378" customFormat="1" ht="15.75" customHeight="1" thickBot="1" x14ac:dyDescent="0.45">
      <c r="A14" s="4542"/>
      <c r="B14" s="4545"/>
      <c r="C14" s="4548"/>
      <c r="D14" s="4551"/>
      <c r="E14" s="2352" t="s">
        <v>210</v>
      </c>
      <c r="F14" s="1660" t="s">
        <v>6</v>
      </c>
      <c r="G14" s="405" t="s">
        <v>110</v>
      </c>
      <c r="H14" s="457" t="s">
        <v>355</v>
      </c>
      <c r="I14" s="996" t="s">
        <v>332</v>
      </c>
      <c r="J14" s="470">
        <v>104</v>
      </c>
      <c r="K14" s="569"/>
      <c r="L14" s="569">
        <v>18</v>
      </c>
      <c r="M14" s="2375"/>
      <c r="N14" s="2375"/>
      <c r="O14" s="2375"/>
      <c r="P14" s="2375"/>
      <c r="Q14" s="2375"/>
      <c r="R14" s="2375"/>
      <c r="S14" s="2375"/>
      <c r="T14" s="2375"/>
      <c r="U14" s="2375">
        <v>9</v>
      </c>
      <c r="V14" s="2375"/>
      <c r="W14" s="2375"/>
      <c r="X14" s="2375"/>
      <c r="Y14" s="2375"/>
      <c r="Z14" s="2375"/>
      <c r="AA14" s="2375"/>
      <c r="AB14" s="3165"/>
      <c r="AC14" s="3179">
        <f t="shared" si="0"/>
        <v>27</v>
      </c>
    </row>
    <row r="15" spans="1:32" s="378" customFormat="1" ht="28.5" hidden="1" customHeight="1" thickBot="1" x14ac:dyDescent="0.4">
      <c r="A15" s="4542"/>
      <c r="B15" s="4545"/>
      <c r="C15" s="4548"/>
      <c r="D15" s="4551"/>
      <c r="E15" s="1313"/>
      <c r="F15" s="709"/>
      <c r="G15" s="709"/>
      <c r="H15" s="709"/>
      <c r="I15" s="709"/>
      <c r="J15" s="923"/>
      <c r="K15" s="922"/>
      <c r="L15" s="710"/>
      <c r="M15" s="718"/>
      <c r="N15" s="718"/>
      <c r="O15" s="718"/>
      <c r="P15" s="77"/>
      <c r="Q15" s="77"/>
      <c r="R15" s="77"/>
      <c r="S15" s="77"/>
      <c r="T15" s="77"/>
      <c r="U15" s="171"/>
      <c r="V15" s="77"/>
      <c r="W15" s="77"/>
      <c r="X15" s="77"/>
      <c r="Y15" s="77"/>
      <c r="Z15" s="77"/>
      <c r="AA15" s="77"/>
      <c r="AB15" s="2486"/>
      <c r="AC15" s="3176">
        <f t="shared" si="0"/>
        <v>0</v>
      </c>
    </row>
    <row r="16" spans="1:32" s="378" customFormat="1" ht="15.75" hidden="1" customHeight="1" thickBot="1" x14ac:dyDescent="0.4">
      <c r="A16" s="4542"/>
      <c r="B16" s="4545"/>
      <c r="C16" s="4548"/>
      <c r="D16" s="4551"/>
      <c r="E16" s="1313"/>
      <c r="F16" s="709"/>
      <c r="G16" s="709"/>
      <c r="H16" s="709"/>
      <c r="I16" s="709"/>
      <c r="J16" s="923"/>
      <c r="K16" s="922"/>
      <c r="L16" s="710"/>
      <c r="M16" s="718"/>
      <c r="N16" s="718"/>
      <c r="O16" s="718"/>
      <c r="P16" s="77"/>
      <c r="Q16" s="77"/>
      <c r="R16" s="77"/>
      <c r="S16" s="77"/>
      <c r="T16" s="77"/>
      <c r="U16" s="171"/>
      <c r="V16" s="77"/>
      <c r="W16" s="77"/>
      <c r="X16" s="77"/>
      <c r="Y16" s="77"/>
      <c r="Z16" s="77"/>
      <c r="AA16" s="77"/>
      <c r="AB16" s="2486"/>
      <c r="AC16" s="3176">
        <f t="shared" si="0"/>
        <v>0</v>
      </c>
    </row>
    <row r="17" spans="1:32" s="378" customFormat="1" ht="23.25" hidden="1" customHeight="1" thickBot="1" x14ac:dyDescent="0.4">
      <c r="A17" s="4542"/>
      <c r="B17" s="4545"/>
      <c r="C17" s="4548"/>
      <c r="D17" s="4551"/>
      <c r="E17" s="1313"/>
      <c r="F17" s="709"/>
      <c r="G17" s="709"/>
      <c r="H17" s="709"/>
      <c r="I17" s="709"/>
      <c r="J17" s="923"/>
      <c r="K17" s="922"/>
      <c r="L17" s="710"/>
      <c r="M17" s="718"/>
      <c r="N17" s="718"/>
      <c r="O17" s="718"/>
      <c r="P17" s="77"/>
      <c r="Q17" s="77"/>
      <c r="R17" s="77"/>
      <c r="S17" s="77"/>
      <c r="T17" s="77"/>
      <c r="U17" s="171"/>
      <c r="V17" s="77"/>
      <c r="W17" s="77"/>
      <c r="X17" s="77"/>
      <c r="Y17" s="77"/>
      <c r="Z17" s="77"/>
      <c r="AA17" s="77"/>
      <c r="AB17" s="2486"/>
      <c r="AC17" s="3176">
        <f t="shared" si="0"/>
        <v>0</v>
      </c>
    </row>
    <row r="18" spans="1:32" s="378" customFormat="1" ht="15.75" hidden="1" customHeight="1" thickBot="1" x14ac:dyDescent="0.45">
      <c r="A18" s="4542"/>
      <c r="B18" s="4545"/>
      <c r="C18" s="4548"/>
      <c r="D18" s="4551"/>
      <c r="E18" s="997"/>
      <c r="F18" s="1115"/>
      <c r="G18" s="1116"/>
      <c r="H18" s="1117"/>
      <c r="I18" s="569"/>
      <c r="J18" s="569"/>
      <c r="K18" s="569"/>
      <c r="L18" s="569"/>
      <c r="M18" s="407"/>
      <c r="N18" s="407"/>
      <c r="O18" s="407"/>
      <c r="P18" s="407"/>
      <c r="Q18" s="407"/>
      <c r="R18" s="407"/>
      <c r="S18" s="407"/>
      <c r="T18" s="407"/>
      <c r="U18" s="569"/>
      <c r="V18" s="407"/>
      <c r="W18" s="407"/>
      <c r="X18" s="407"/>
      <c r="Y18" s="407"/>
      <c r="Z18" s="407"/>
      <c r="AA18" s="407"/>
      <c r="AB18" s="3162"/>
      <c r="AC18" s="3176">
        <f>SUM(K18:AB18)</f>
        <v>0</v>
      </c>
    </row>
    <row r="19" spans="1:32" s="379" customFormat="1" ht="15.75" hidden="1" customHeight="1" thickBot="1" x14ac:dyDescent="0.4">
      <c r="A19" s="4542"/>
      <c r="B19" s="4545"/>
      <c r="C19" s="4548"/>
      <c r="D19" s="4551"/>
      <c r="E19" s="309"/>
      <c r="F19" s="1011"/>
      <c r="G19" s="1011"/>
      <c r="H19" s="1025"/>
      <c r="I19" s="1011"/>
      <c r="J19" s="1012"/>
      <c r="K19" s="947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3166"/>
      <c r="AC19" s="3176">
        <f>SUM(K19:AB19)</f>
        <v>0</v>
      </c>
      <c r="AD19" s="378"/>
      <c r="AE19" s="378"/>
      <c r="AF19" s="378"/>
    </row>
    <row r="20" spans="1:32" s="379" customFormat="1" ht="15.75" hidden="1" customHeight="1" thickBot="1" x14ac:dyDescent="0.45">
      <c r="A20" s="4542"/>
      <c r="B20" s="4545"/>
      <c r="C20" s="4548"/>
      <c r="D20" s="4551"/>
      <c r="E20" s="1118"/>
      <c r="F20" s="1119"/>
      <c r="G20" s="1120"/>
      <c r="H20" s="1121"/>
      <c r="I20" s="1113"/>
      <c r="J20" s="1122"/>
      <c r="K20" s="1123"/>
      <c r="L20" s="1113"/>
      <c r="M20" s="1124"/>
      <c r="N20" s="1124"/>
      <c r="O20" s="1124"/>
      <c r="P20" s="1113"/>
      <c r="Q20" s="1124"/>
      <c r="R20" s="1124"/>
      <c r="S20" s="1124"/>
      <c r="T20" s="1124"/>
      <c r="U20" s="1113"/>
      <c r="V20" s="1113"/>
      <c r="W20" s="1124"/>
      <c r="X20" s="1124"/>
      <c r="Y20" s="1124"/>
      <c r="Z20" s="1124"/>
      <c r="AA20" s="1124"/>
      <c r="AB20" s="3167"/>
      <c r="AC20" s="3179">
        <f t="shared" si="0"/>
        <v>0</v>
      </c>
      <c r="AD20" s="378"/>
      <c r="AE20" s="378"/>
      <c r="AF20" s="378"/>
    </row>
    <row r="21" spans="1:32" s="379" customFormat="1" ht="15.75" hidden="1" customHeight="1" thickBot="1" x14ac:dyDescent="0.4">
      <c r="A21" s="4542"/>
      <c r="B21" s="4545"/>
      <c r="C21" s="4548"/>
      <c r="D21" s="4551"/>
      <c r="E21" s="1125"/>
      <c r="F21" s="1126"/>
      <c r="G21" s="1127"/>
      <c r="H21" s="1128"/>
      <c r="I21" s="1129"/>
      <c r="J21" s="1130"/>
      <c r="K21" s="1131"/>
      <c r="L21" s="1129"/>
      <c r="M21" s="1132"/>
      <c r="N21" s="1129"/>
      <c r="O21" s="1129"/>
      <c r="P21" s="1132"/>
      <c r="Q21" s="1132"/>
      <c r="R21" s="1132"/>
      <c r="S21" s="1132"/>
      <c r="T21" s="1132"/>
      <c r="U21" s="1129"/>
      <c r="V21" s="1129"/>
      <c r="W21" s="1132"/>
      <c r="X21" s="1132"/>
      <c r="Y21" s="1132"/>
      <c r="Z21" s="1132"/>
      <c r="AA21" s="1132"/>
      <c r="AB21" s="3168"/>
      <c r="AC21" s="3180">
        <f t="shared" si="0"/>
        <v>0</v>
      </c>
      <c r="AD21" s="378"/>
      <c r="AE21" s="378"/>
      <c r="AF21" s="378"/>
    </row>
    <row r="22" spans="1:32" s="378" customFormat="1" ht="12.6" customHeight="1" thickBot="1" x14ac:dyDescent="0.45">
      <c r="A22" s="4542"/>
      <c r="B22" s="4545"/>
      <c r="C22" s="4548"/>
      <c r="D22" s="4551"/>
      <c r="E22" s="3326" t="s">
        <v>161</v>
      </c>
      <c r="F22" s="1179"/>
      <c r="G22" s="1183"/>
      <c r="H22" s="1184"/>
      <c r="I22" s="1180"/>
      <c r="J22" s="1181"/>
      <c r="K22" s="1182">
        <f t="shared" ref="K22:AB22" si="2">SUM(K14:K21)</f>
        <v>0</v>
      </c>
      <c r="L22" s="1182">
        <f t="shared" si="2"/>
        <v>18</v>
      </c>
      <c r="M22" s="1182">
        <f t="shared" si="2"/>
        <v>0</v>
      </c>
      <c r="N22" s="1182">
        <f t="shared" si="2"/>
        <v>0</v>
      </c>
      <c r="O22" s="1182">
        <f t="shared" si="2"/>
        <v>0</v>
      </c>
      <c r="P22" s="1182">
        <f t="shared" si="2"/>
        <v>0</v>
      </c>
      <c r="Q22" s="1182">
        <f t="shared" si="2"/>
        <v>0</v>
      </c>
      <c r="R22" s="1182">
        <f t="shared" si="2"/>
        <v>0</v>
      </c>
      <c r="S22" s="1182">
        <f t="shared" si="2"/>
        <v>0</v>
      </c>
      <c r="T22" s="1182">
        <f t="shared" si="2"/>
        <v>0</v>
      </c>
      <c r="U22" s="1182">
        <f t="shared" si="2"/>
        <v>9</v>
      </c>
      <c r="V22" s="1182">
        <f t="shared" si="2"/>
        <v>0</v>
      </c>
      <c r="W22" s="1182">
        <f t="shared" si="2"/>
        <v>0</v>
      </c>
      <c r="X22" s="1182">
        <f t="shared" si="2"/>
        <v>0</v>
      </c>
      <c r="Y22" s="1182">
        <f t="shared" si="2"/>
        <v>0</v>
      </c>
      <c r="Z22" s="1182">
        <f t="shared" si="2"/>
        <v>0</v>
      </c>
      <c r="AA22" s="1182">
        <f t="shared" si="2"/>
        <v>0</v>
      </c>
      <c r="AB22" s="3164">
        <f t="shared" si="2"/>
        <v>0</v>
      </c>
      <c r="AC22" s="3178">
        <f t="shared" si="0"/>
        <v>27</v>
      </c>
    </row>
    <row r="23" spans="1:32" s="379" customFormat="1" ht="18.75" hidden="1" customHeight="1" thickBot="1" x14ac:dyDescent="0.4">
      <c r="A23" s="4542"/>
      <c r="B23" s="4545"/>
      <c r="C23" s="4548"/>
      <c r="D23" s="4550"/>
      <c r="E23" s="1133"/>
      <c r="F23" s="1134"/>
      <c r="G23" s="1135"/>
      <c r="H23" s="1136"/>
      <c r="I23" s="1137"/>
      <c r="J23" s="1138"/>
      <c r="K23" s="1139"/>
      <c r="L23" s="1114"/>
      <c r="M23" s="1114"/>
      <c r="N23" s="1114"/>
      <c r="O23" s="1114"/>
      <c r="P23" s="1114"/>
      <c r="Q23" s="1114"/>
      <c r="R23" s="1114"/>
      <c r="S23" s="1114"/>
      <c r="T23" s="1114"/>
      <c r="U23" s="1114"/>
      <c r="V23" s="1114"/>
      <c r="W23" s="1114"/>
      <c r="X23" s="1114"/>
      <c r="Y23" s="1114"/>
      <c r="Z23" s="1114"/>
      <c r="AA23" s="1114"/>
      <c r="AB23" s="3169"/>
      <c r="AC23" s="3179">
        <f t="shared" si="0"/>
        <v>0</v>
      </c>
      <c r="AD23" s="378"/>
      <c r="AE23" s="378"/>
      <c r="AF23" s="378"/>
    </row>
    <row r="24" spans="1:32" s="379" customFormat="1" ht="16.5" hidden="1" customHeight="1" thickBot="1" x14ac:dyDescent="0.4">
      <c r="A24" s="4542"/>
      <c r="B24" s="4545"/>
      <c r="C24" s="4548"/>
      <c r="D24" s="4550"/>
      <c r="E24" s="1140"/>
      <c r="F24" s="1141"/>
      <c r="G24" s="1142"/>
      <c r="H24" s="1142"/>
      <c r="I24" s="1143"/>
      <c r="J24" s="1144"/>
      <c r="K24" s="1145"/>
      <c r="L24" s="1143"/>
      <c r="M24" s="1143"/>
      <c r="N24" s="1143"/>
      <c r="O24" s="1143"/>
      <c r="P24" s="1143"/>
      <c r="Q24" s="1143"/>
      <c r="R24" s="1143"/>
      <c r="S24" s="1143"/>
      <c r="T24" s="1143"/>
      <c r="U24" s="1143"/>
      <c r="V24" s="1143"/>
      <c r="W24" s="1143"/>
      <c r="X24" s="1143"/>
      <c r="Y24" s="1143"/>
      <c r="Z24" s="1143"/>
      <c r="AA24" s="1143"/>
      <c r="AB24" s="3170"/>
      <c r="AC24" s="3176">
        <f t="shared" si="0"/>
        <v>0</v>
      </c>
      <c r="AD24" s="378"/>
      <c r="AE24" s="378"/>
      <c r="AF24" s="378"/>
    </row>
    <row r="25" spans="1:32" s="379" customFormat="1" ht="15.75" hidden="1" customHeight="1" thickBot="1" x14ac:dyDescent="0.4">
      <c r="A25" s="4542"/>
      <c r="B25" s="4545"/>
      <c r="C25" s="4548"/>
      <c r="D25" s="4550"/>
      <c r="E25" s="1146"/>
      <c r="F25" s="1147"/>
      <c r="G25" s="1148"/>
      <c r="H25" s="1143"/>
      <c r="I25" s="1149"/>
      <c r="J25" s="1150"/>
      <c r="K25" s="1151"/>
      <c r="L25" s="1149"/>
      <c r="M25" s="1149"/>
      <c r="N25" s="1149"/>
      <c r="O25" s="1149"/>
      <c r="P25" s="1149"/>
      <c r="Q25" s="1149"/>
      <c r="R25" s="1149"/>
      <c r="S25" s="1149"/>
      <c r="T25" s="1149"/>
      <c r="U25" s="1149"/>
      <c r="V25" s="1149"/>
      <c r="W25" s="1149"/>
      <c r="X25" s="1143"/>
      <c r="Y25" s="1152"/>
      <c r="Z25" s="1152"/>
      <c r="AA25" s="1152"/>
      <c r="AB25" s="3171"/>
      <c r="AC25" s="3176">
        <f t="shared" si="0"/>
        <v>0</v>
      </c>
      <c r="AD25" s="378"/>
      <c r="AE25" s="378"/>
      <c r="AF25" s="378"/>
    </row>
    <row r="26" spans="1:32" s="379" customFormat="1" ht="17.25" hidden="1" customHeight="1" thickBot="1" x14ac:dyDescent="0.4">
      <c r="A26" s="4542"/>
      <c r="B26" s="4545"/>
      <c r="C26" s="4548"/>
      <c r="D26" s="4550"/>
      <c r="E26" s="1153"/>
      <c r="F26" s="1154"/>
      <c r="G26" s="1155"/>
      <c r="H26" s="1155"/>
      <c r="I26" s="1155"/>
      <c r="J26" s="1156"/>
      <c r="K26" s="1157"/>
      <c r="L26" s="1158"/>
      <c r="M26" s="1158"/>
      <c r="N26" s="1158"/>
      <c r="O26" s="1158"/>
      <c r="P26" s="1158"/>
      <c r="Q26" s="1158"/>
      <c r="R26" s="1158"/>
      <c r="S26" s="1158"/>
      <c r="T26" s="1158"/>
      <c r="U26" s="1158"/>
      <c r="V26" s="1158"/>
      <c r="W26" s="1158"/>
      <c r="X26" s="1158"/>
      <c r="Y26" s="1158"/>
      <c r="Z26" s="1158"/>
      <c r="AA26" s="1158"/>
      <c r="AB26" s="3172"/>
      <c r="AC26" s="3176">
        <f t="shared" si="0"/>
        <v>0</v>
      </c>
      <c r="AD26" s="378"/>
      <c r="AE26" s="378"/>
      <c r="AF26" s="378"/>
    </row>
    <row r="27" spans="1:32" s="378" customFormat="1" ht="15" customHeight="1" thickBot="1" x14ac:dyDescent="0.4">
      <c r="A27" s="4543"/>
      <c r="B27" s="4546"/>
      <c r="C27" s="4549"/>
      <c r="D27" s="4550"/>
      <c r="E27" s="1159" t="s">
        <v>152</v>
      </c>
      <c r="F27" s="1160"/>
      <c r="G27" s="1161"/>
      <c r="H27" s="1162"/>
      <c r="I27" s="1163"/>
      <c r="J27" s="1164"/>
      <c r="K27" s="1165">
        <f t="shared" ref="K27:AB27" si="3">K13+K22</f>
        <v>0</v>
      </c>
      <c r="L27" s="1165">
        <f t="shared" si="3"/>
        <v>70</v>
      </c>
      <c r="M27" s="1165">
        <f t="shared" si="3"/>
        <v>0</v>
      </c>
      <c r="N27" s="1165">
        <f t="shared" si="3"/>
        <v>0</v>
      </c>
      <c r="O27" s="1165">
        <f t="shared" si="3"/>
        <v>0</v>
      </c>
      <c r="P27" s="1165">
        <f t="shared" si="3"/>
        <v>0</v>
      </c>
      <c r="Q27" s="1165">
        <f t="shared" si="3"/>
        <v>0</v>
      </c>
      <c r="R27" s="1165">
        <f t="shared" si="3"/>
        <v>0</v>
      </c>
      <c r="S27" s="1165">
        <f t="shared" si="3"/>
        <v>0</v>
      </c>
      <c r="T27" s="1165">
        <f t="shared" si="3"/>
        <v>0</v>
      </c>
      <c r="U27" s="1165">
        <f t="shared" si="3"/>
        <v>10</v>
      </c>
      <c r="V27" s="1165">
        <f t="shared" si="3"/>
        <v>0</v>
      </c>
      <c r="W27" s="1165">
        <f t="shared" si="3"/>
        <v>0</v>
      </c>
      <c r="X27" s="1165">
        <f t="shared" si="3"/>
        <v>0</v>
      </c>
      <c r="Y27" s="1165">
        <f t="shared" si="3"/>
        <v>0</v>
      </c>
      <c r="Z27" s="1165">
        <f t="shared" si="3"/>
        <v>0</v>
      </c>
      <c r="AA27" s="1165">
        <f t="shared" si="3"/>
        <v>0</v>
      </c>
      <c r="AB27" s="3173">
        <f t="shared" si="3"/>
        <v>0</v>
      </c>
      <c r="AC27" s="3181">
        <f t="shared" si="0"/>
        <v>80</v>
      </c>
    </row>
    <row r="28" spans="1:32" s="340" customFormat="1" ht="10.5" customHeight="1" thickBot="1" x14ac:dyDescent="0.4">
      <c r="A28" s="4586" t="s">
        <v>178</v>
      </c>
      <c r="B28" s="4587"/>
      <c r="C28" s="4587"/>
      <c r="D28" s="4587"/>
      <c r="E28" s="4587"/>
      <c r="F28" s="4587"/>
      <c r="G28" s="4587"/>
      <c r="H28" s="4587"/>
      <c r="I28" s="4587"/>
      <c r="J28" s="4587"/>
      <c r="K28" s="4587"/>
      <c r="L28" s="4587"/>
      <c r="M28" s="4587"/>
      <c r="N28" s="4587"/>
      <c r="O28" s="4587"/>
      <c r="P28" s="4587"/>
      <c r="Q28" s="4587"/>
      <c r="R28" s="4587"/>
      <c r="S28" s="4587"/>
      <c r="T28" s="4587"/>
      <c r="U28" s="4587"/>
      <c r="V28" s="4587"/>
      <c r="W28" s="4587"/>
      <c r="X28" s="4587"/>
      <c r="Y28" s="4587"/>
      <c r="Z28" s="4587"/>
      <c r="AA28" s="4587"/>
      <c r="AB28" s="4587"/>
      <c r="AC28" s="4588"/>
    </row>
    <row r="29" spans="1:32" s="340" customFormat="1" ht="15" customHeight="1" thickBot="1" x14ac:dyDescent="0.5">
      <c r="A29" s="4589">
        <v>22</v>
      </c>
      <c r="B29" s="4559" t="s">
        <v>302</v>
      </c>
      <c r="C29" s="4562" t="s">
        <v>405</v>
      </c>
      <c r="D29" s="4590">
        <v>0.25</v>
      </c>
      <c r="E29" s="3066" t="s">
        <v>265</v>
      </c>
      <c r="F29" s="1414" t="s">
        <v>5</v>
      </c>
      <c r="G29" s="1414" t="s">
        <v>110</v>
      </c>
      <c r="H29" s="1414" t="s">
        <v>337</v>
      </c>
      <c r="I29" s="1414" t="s">
        <v>36</v>
      </c>
      <c r="J29" s="1415">
        <v>109</v>
      </c>
      <c r="K29" s="1495"/>
      <c r="L29" s="77">
        <v>32</v>
      </c>
      <c r="M29" s="77"/>
      <c r="N29" s="77"/>
      <c r="O29" s="77"/>
      <c r="P29" s="77"/>
      <c r="Q29" s="77"/>
      <c r="R29" s="111"/>
      <c r="S29" s="111"/>
      <c r="T29" s="111"/>
      <c r="U29" s="110">
        <v>1</v>
      </c>
      <c r="V29" s="639"/>
      <c r="W29" s="639"/>
      <c r="X29" s="1504"/>
      <c r="Y29" s="1050"/>
      <c r="Z29" s="1050"/>
      <c r="AA29" s="1050"/>
      <c r="AB29" s="1071"/>
      <c r="AC29" s="817">
        <f>SUM(K29:AB29)</f>
        <v>33</v>
      </c>
    </row>
    <row r="30" spans="1:32" s="1088" customFormat="1" ht="13.15" customHeight="1" thickBot="1" x14ac:dyDescent="0.4">
      <c r="A30" s="4589"/>
      <c r="B30" s="4559"/>
      <c r="C30" s="4562"/>
      <c r="D30" s="4590"/>
      <c r="E30" s="2298" t="s">
        <v>371</v>
      </c>
      <c r="F30" s="1096" t="s">
        <v>5</v>
      </c>
      <c r="G30" s="1091" t="s">
        <v>127</v>
      </c>
      <c r="H30" s="1091" t="s">
        <v>127</v>
      </c>
      <c r="I30" s="1096"/>
      <c r="J30" s="2654">
        <v>42</v>
      </c>
      <c r="K30" s="1729">
        <v>28</v>
      </c>
      <c r="L30" s="1096"/>
      <c r="M30" s="1091"/>
      <c r="N30" s="1091"/>
      <c r="O30" s="1091"/>
      <c r="P30" s="1096"/>
      <c r="Q30" s="1091"/>
      <c r="R30" s="1091"/>
      <c r="S30" s="1096"/>
      <c r="T30" s="1092"/>
      <c r="U30" s="761"/>
      <c r="V30" s="1092"/>
      <c r="W30" s="763"/>
      <c r="X30" s="679"/>
      <c r="Y30" s="679"/>
      <c r="Z30" s="679"/>
      <c r="AA30" s="679"/>
      <c r="AB30" s="788"/>
      <c r="AC30" s="1221">
        <f>SUM(K30:AB30)</f>
        <v>28</v>
      </c>
    </row>
    <row r="31" spans="1:32" s="340" customFormat="1" ht="15.75" hidden="1" customHeight="1" thickBot="1" x14ac:dyDescent="0.45">
      <c r="A31" s="4589"/>
      <c r="B31" s="4559"/>
      <c r="C31" s="4562"/>
      <c r="D31" s="4565"/>
      <c r="E31" s="1225"/>
      <c r="F31" s="1226"/>
      <c r="G31" s="1226"/>
      <c r="H31" s="1226"/>
      <c r="I31" s="1226"/>
      <c r="J31" s="1227"/>
      <c r="K31" s="1250"/>
      <c r="L31" s="173"/>
      <c r="M31" s="172"/>
      <c r="N31" s="173"/>
      <c r="O31" s="173"/>
      <c r="P31" s="172"/>
      <c r="Q31" s="172"/>
      <c r="R31" s="172"/>
      <c r="S31" s="172"/>
      <c r="T31" s="172"/>
      <c r="U31" s="173"/>
      <c r="V31" s="1093"/>
      <c r="W31" s="1095"/>
      <c r="X31" s="1027"/>
      <c r="Y31" s="1027"/>
      <c r="Z31" s="1027"/>
      <c r="AA31" s="1027"/>
      <c r="AB31" s="1249"/>
      <c r="AC31" s="817">
        <f>SUM(K31:AB31)</f>
        <v>0</v>
      </c>
    </row>
    <row r="32" spans="1:32" s="340" customFormat="1" ht="15.75" hidden="1" customHeight="1" thickBot="1" x14ac:dyDescent="0.45">
      <c r="A32" s="4589"/>
      <c r="B32" s="4559"/>
      <c r="C32" s="4562"/>
      <c r="D32" s="4565"/>
      <c r="E32" s="1502"/>
      <c r="F32" s="766"/>
      <c r="G32" s="766"/>
      <c r="H32" s="766"/>
      <c r="I32" s="766"/>
      <c r="J32" s="1228"/>
      <c r="K32" s="768"/>
      <c r="L32" s="769"/>
      <c r="M32" s="770"/>
      <c r="N32" s="769"/>
      <c r="O32" s="769"/>
      <c r="P32" s="770"/>
      <c r="Q32" s="770"/>
      <c r="R32" s="770"/>
      <c r="S32" s="770"/>
      <c r="T32" s="770"/>
      <c r="U32" s="769"/>
      <c r="V32" s="769"/>
      <c r="W32" s="1099"/>
      <c r="X32" s="1099"/>
      <c r="Y32" s="1099"/>
      <c r="Z32" s="1099"/>
      <c r="AA32" s="1099"/>
      <c r="AB32" s="1251"/>
      <c r="AC32" s="817">
        <f>SUM(K32:AB32)</f>
        <v>0</v>
      </c>
    </row>
    <row r="33" spans="1:32" ht="14.25" hidden="1" thickBot="1" x14ac:dyDescent="0.45">
      <c r="A33" s="4589"/>
      <c r="B33" s="4559"/>
      <c r="C33" s="4562"/>
      <c r="D33" s="4565"/>
      <c r="E33" s="837"/>
      <c r="F33" s="838"/>
      <c r="G33" s="1500"/>
      <c r="H33" s="840"/>
      <c r="I33" s="840"/>
      <c r="J33" s="1501"/>
      <c r="K33" s="842"/>
      <c r="L33" s="843"/>
      <c r="M33" s="843"/>
      <c r="N33" s="843"/>
      <c r="O33" s="843"/>
      <c r="P33" s="843"/>
      <c r="Q33" s="843"/>
      <c r="R33" s="843"/>
      <c r="S33" s="843"/>
      <c r="T33" s="843"/>
      <c r="U33" s="843"/>
      <c r="V33" s="843"/>
      <c r="W33" s="1220"/>
      <c r="X33" s="1419"/>
      <c r="Y33" s="844"/>
      <c r="Z33" s="844"/>
      <c r="AA33" s="844"/>
      <c r="AB33" s="844"/>
      <c r="AC33" s="817">
        <f t="shared" ref="AC33:AC40" si="4">SUM(K33:AB33)</f>
        <v>0</v>
      </c>
    </row>
    <row r="34" spans="1:32" s="339" customFormat="1" ht="13.5" customHeight="1" thickBot="1" x14ac:dyDescent="0.4">
      <c r="A34" s="4589"/>
      <c r="B34" s="4559"/>
      <c r="C34" s="4562"/>
      <c r="D34" s="4565"/>
      <c r="E34" s="1486" t="s">
        <v>38</v>
      </c>
      <c r="F34" s="1487"/>
      <c r="G34" s="1497"/>
      <c r="H34" s="1488"/>
      <c r="I34" s="1488"/>
      <c r="J34" s="1489"/>
      <c r="K34" s="1485">
        <f>SUM(K29:K33)</f>
        <v>28</v>
      </c>
      <c r="L34" s="1485">
        <f t="shared" ref="L34:AC34" si="5">SUM(L29:L33)</f>
        <v>32</v>
      </c>
      <c r="M34" s="1485">
        <f t="shared" si="5"/>
        <v>0</v>
      </c>
      <c r="N34" s="1485">
        <f t="shared" si="5"/>
        <v>0</v>
      </c>
      <c r="O34" s="1485">
        <f t="shared" si="5"/>
        <v>0</v>
      </c>
      <c r="P34" s="1485">
        <f t="shared" si="5"/>
        <v>0</v>
      </c>
      <c r="Q34" s="1485">
        <f t="shared" si="5"/>
        <v>0</v>
      </c>
      <c r="R34" s="1485">
        <f t="shared" si="5"/>
        <v>0</v>
      </c>
      <c r="S34" s="1485">
        <f t="shared" si="5"/>
        <v>0</v>
      </c>
      <c r="T34" s="1485">
        <f t="shared" si="5"/>
        <v>0</v>
      </c>
      <c r="U34" s="1485">
        <f t="shared" si="5"/>
        <v>1</v>
      </c>
      <c r="V34" s="1485">
        <f t="shared" si="5"/>
        <v>0</v>
      </c>
      <c r="W34" s="1485">
        <f t="shared" si="5"/>
        <v>0</v>
      </c>
      <c r="X34" s="1485">
        <f t="shared" si="5"/>
        <v>0</v>
      </c>
      <c r="Y34" s="1485">
        <f t="shared" si="5"/>
        <v>0</v>
      </c>
      <c r="Z34" s="1485">
        <f t="shared" si="5"/>
        <v>0</v>
      </c>
      <c r="AA34" s="1485">
        <f t="shared" si="5"/>
        <v>0</v>
      </c>
      <c r="AB34" s="1485">
        <f t="shared" si="5"/>
        <v>0</v>
      </c>
      <c r="AC34" s="1485">
        <f t="shared" si="5"/>
        <v>61</v>
      </c>
    </row>
    <row r="35" spans="1:32" s="340" customFormat="1" ht="14.45" customHeight="1" thickBot="1" x14ac:dyDescent="0.4">
      <c r="A35" s="4589"/>
      <c r="B35" s="4559"/>
      <c r="C35" s="4562"/>
      <c r="D35" s="4565"/>
      <c r="E35" s="1896" t="s">
        <v>81</v>
      </c>
      <c r="F35" s="758" t="s">
        <v>6</v>
      </c>
      <c r="G35" s="758" t="s">
        <v>110</v>
      </c>
      <c r="H35" s="758" t="s">
        <v>70</v>
      </c>
      <c r="I35" s="758" t="s">
        <v>37</v>
      </c>
      <c r="J35" s="1897">
        <v>3</v>
      </c>
      <c r="K35" s="2480"/>
      <c r="L35" s="1087"/>
      <c r="M35" s="1087"/>
      <c r="N35" s="1087"/>
      <c r="O35" s="1087"/>
      <c r="P35" s="1087"/>
      <c r="Q35" s="1087"/>
      <c r="R35" s="2000"/>
      <c r="S35" s="1087"/>
      <c r="T35" s="2000"/>
      <c r="U35" s="2000"/>
      <c r="V35" s="2000"/>
      <c r="W35" s="2000">
        <v>9</v>
      </c>
      <c r="X35" s="792"/>
      <c r="Y35" s="792"/>
      <c r="Z35" s="792"/>
      <c r="AA35" s="792"/>
      <c r="AB35" s="793"/>
      <c r="AC35" s="817">
        <f t="shared" si="4"/>
        <v>9</v>
      </c>
    </row>
    <row r="36" spans="1:32" s="340" customFormat="1" ht="18" hidden="1" customHeight="1" thickBot="1" x14ac:dyDescent="0.45">
      <c r="A36" s="4589"/>
      <c r="B36" s="4559"/>
      <c r="C36" s="4562"/>
      <c r="D36" s="4565"/>
      <c r="E36" s="1348"/>
      <c r="F36" s="758"/>
      <c r="G36" s="758"/>
      <c r="H36" s="758"/>
      <c r="I36" s="758"/>
      <c r="J36" s="759"/>
      <c r="K36" s="787"/>
      <c r="L36" s="679"/>
      <c r="M36" s="679"/>
      <c r="N36" s="679"/>
      <c r="O36" s="679"/>
      <c r="P36" s="679"/>
      <c r="Q36" s="679"/>
      <c r="R36" s="679"/>
      <c r="S36" s="679"/>
      <c r="T36" s="679"/>
      <c r="U36" s="679"/>
      <c r="V36" s="792"/>
      <c r="W36" s="679"/>
      <c r="X36" s="792"/>
      <c r="Y36" s="792"/>
      <c r="Z36" s="792"/>
      <c r="AA36" s="792"/>
      <c r="AB36" s="792"/>
      <c r="AC36" s="817">
        <f t="shared" si="4"/>
        <v>0</v>
      </c>
    </row>
    <row r="37" spans="1:32" s="340" customFormat="1" ht="15" hidden="1" customHeight="1" thickBot="1" x14ac:dyDescent="0.45">
      <c r="A37" s="4589"/>
      <c r="B37" s="4559"/>
      <c r="C37" s="4562"/>
      <c r="D37" s="4565"/>
      <c r="E37" s="988"/>
      <c r="F37" s="1128"/>
      <c r="G37" s="1498"/>
      <c r="H37" s="1127"/>
      <c r="I37" s="1129"/>
      <c r="J37" s="1130"/>
      <c r="K37" s="754"/>
      <c r="L37" s="457"/>
      <c r="M37" s="457"/>
      <c r="N37" s="457"/>
      <c r="O37" s="457"/>
      <c r="P37" s="457"/>
      <c r="Q37" s="457"/>
      <c r="R37" s="457"/>
      <c r="S37" s="457"/>
      <c r="T37" s="457"/>
      <c r="U37" s="457"/>
      <c r="V37" s="457"/>
      <c r="W37" s="953"/>
      <c r="X37" s="314"/>
      <c r="Y37" s="314"/>
      <c r="Z37" s="314"/>
      <c r="AA37" s="314"/>
      <c r="AB37" s="314"/>
      <c r="AC37" s="817">
        <f t="shared" si="4"/>
        <v>0</v>
      </c>
    </row>
    <row r="38" spans="1:32" s="339" customFormat="1" ht="15" customHeight="1" thickBot="1" x14ac:dyDescent="0.4">
      <c r="A38" s="4589"/>
      <c r="B38" s="4559"/>
      <c r="C38" s="4562"/>
      <c r="D38" s="4565"/>
      <c r="E38" s="3522" t="s">
        <v>150</v>
      </c>
      <c r="F38" s="1263"/>
      <c r="G38" s="1264"/>
      <c r="H38" s="462"/>
      <c r="I38" s="462"/>
      <c r="J38" s="2737"/>
      <c r="K38" s="1267">
        <f t="shared" ref="K38:AB38" si="6">SUM(K35:K37)</f>
        <v>0</v>
      </c>
      <c r="L38" s="1485">
        <f t="shared" si="6"/>
        <v>0</v>
      </c>
      <c r="M38" s="1485">
        <f t="shared" si="6"/>
        <v>0</v>
      </c>
      <c r="N38" s="1485">
        <f t="shared" si="6"/>
        <v>0</v>
      </c>
      <c r="O38" s="1485">
        <f t="shared" si="6"/>
        <v>0</v>
      </c>
      <c r="P38" s="1485">
        <f t="shared" si="6"/>
        <v>0</v>
      </c>
      <c r="Q38" s="1485">
        <f t="shared" si="6"/>
        <v>0</v>
      </c>
      <c r="R38" s="1485">
        <f t="shared" si="6"/>
        <v>0</v>
      </c>
      <c r="S38" s="1485">
        <f t="shared" si="6"/>
        <v>0</v>
      </c>
      <c r="T38" s="1485">
        <f t="shared" si="6"/>
        <v>0</v>
      </c>
      <c r="U38" s="1485">
        <f t="shared" si="6"/>
        <v>0</v>
      </c>
      <c r="V38" s="1485">
        <f t="shared" si="6"/>
        <v>0</v>
      </c>
      <c r="W38" s="1485">
        <f t="shared" si="6"/>
        <v>9</v>
      </c>
      <c r="X38" s="1485">
        <f t="shared" si="6"/>
        <v>0</v>
      </c>
      <c r="Y38" s="1485">
        <f t="shared" si="6"/>
        <v>0</v>
      </c>
      <c r="Z38" s="1485">
        <f t="shared" si="6"/>
        <v>0</v>
      </c>
      <c r="AA38" s="1485">
        <f t="shared" si="6"/>
        <v>0</v>
      </c>
      <c r="AB38" s="1485">
        <f t="shared" si="6"/>
        <v>0</v>
      </c>
      <c r="AC38" s="1499">
        <f t="shared" si="4"/>
        <v>9</v>
      </c>
    </row>
    <row r="39" spans="1:32" s="339" customFormat="1" ht="14.25" customHeight="1" thickBot="1" x14ac:dyDescent="0.45">
      <c r="A39" s="4589"/>
      <c r="B39" s="4559"/>
      <c r="C39" s="4562"/>
      <c r="D39" s="4565"/>
      <c r="E39" s="3523" t="s">
        <v>39</v>
      </c>
      <c r="F39" s="838"/>
      <c r="G39" s="1500"/>
      <c r="H39" s="840"/>
      <c r="I39" s="840"/>
      <c r="J39" s="841"/>
      <c r="K39" s="842">
        <f>K34+K38</f>
        <v>28</v>
      </c>
      <c r="L39" s="842">
        <f t="shared" ref="L39:AB39" si="7">L34+L38</f>
        <v>32</v>
      </c>
      <c r="M39" s="842">
        <f t="shared" si="7"/>
        <v>0</v>
      </c>
      <c r="N39" s="842">
        <f t="shared" si="7"/>
        <v>0</v>
      </c>
      <c r="O39" s="842">
        <f t="shared" si="7"/>
        <v>0</v>
      </c>
      <c r="P39" s="842">
        <f t="shared" si="7"/>
        <v>0</v>
      </c>
      <c r="Q39" s="842">
        <f t="shared" si="7"/>
        <v>0</v>
      </c>
      <c r="R39" s="842">
        <f t="shared" si="7"/>
        <v>0</v>
      </c>
      <c r="S39" s="842">
        <f t="shared" si="7"/>
        <v>0</v>
      </c>
      <c r="T39" s="842">
        <f t="shared" si="7"/>
        <v>0</v>
      </c>
      <c r="U39" s="842">
        <f t="shared" si="7"/>
        <v>1</v>
      </c>
      <c r="V39" s="842">
        <f t="shared" si="7"/>
        <v>0</v>
      </c>
      <c r="W39" s="842">
        <f t="shared" si="7"/>
        <v>9</v>
      </c>
      <c r="X39" s="842">
        <f t="shared" si="7"/>
        <v>0</v>
      </c>
      <c r="Y39" s="842">
        <f t="shared" si="7"/>
        <v>0</v>
      </c>
      <c r="Z39" s="842">
        <f t="shared" si="7"/>
        <v>0</v>
      </c>
      <c r="AA39" s="842">
        <f t="shared" si="7"/>
        <v>0</v>
      </c>
      <c r="AB39" s="842">
        <f t="shared" si="7"/>
        <v>0</v>
      </c>
      <c r="AC39" s="1172">
        <f t="shared" si="4"/>
        <v>70</v>
      </c>
    </row>
    <row r="40" spans="1:32" s="339" customFormat="1" ht="15" customHeight="1" thickBot="1" x14ac:dyDescent="0.45">
      <c r="A40" s="4589"/>
      <c r="B40" s="4559"/>
      <c r="C40" s="4562"/>
      <c r="D40" s="4565"/>
      <c r="E40" s="3524" t="s">
        <v>40</v>
      </c>
      <c r="F40" s="845"/>
      <c r="G40" s="846"/>
      <c r="H40" s="3525"/>
      <c r="I40" s="847"/>
      <c r="J40" s="848"/>
      <c r="K40" s="3526">
        <f t="shared" ref="K40:AB40" si="8">K27+K39</f>
        <v>28</v>
      </c>
      <c r="L40" s="3526">
        <f t="shared" si="8"/>
        <v>102</v>
      </c>
      <c r="M40" s="3526">
        <f t="shared" si="8"/>
        <v>0</v>
      </c>
      <c r="N40" s="3526">
        <f t="shared" si="8"/>
        <v>0</v>
      </c>
      <c r="O40" s="3526">
        <f t="shared" si="8"/>
        <v>0</v>
      </c>
      <c r="P40" s="3526">
        <f t="shared" si="8"/>
        <v>0</v>
      </c>
      <c r="Q40" s="3526">
        <f t="shared" si="8"/>
        <v>0</v>
      </c>
      <c r="R40" s="3526">
        <f t="shared" si="8"/>
        <v>0</v>
      </c>
      <c r="S40" s="3526">
        <f t="shared" si="8"/>
        <v>0</v>
      </c>
      <c r="T40" s="3526">
        <f t="shared" si="8"/>
        <v>0</v>
      </c>
      <c r="U40" s="3526">
        <f t="shared" si="8"/>
        <v>11</v>
      </c>
      <c r="V40" s="3526">
        <f t="shared" si="8"/>
        <v>0</v>
      </c>
      <c r="W40" s="3526">
        <f t="shared" si="8"/>
        <v>9</v>
      </c>
      <c r="X40" s="3526">
        <f t="shared" si="8"/>
        <v>0</v>
      </c>
      <c r="Y40" s="3526">
        <f t="shared" si="8"/>
        <v>0</v>
      </c>
      <c r="Z40" s="3526">
        <f t="shared" si="8"/>
        <v>0</v>
      </c>
      <c r="AA40" s="3526">
        <f t="shared" si="8"/>
        <v>0</v>
      </c>
      <c r="AB40" s="3526">
        <f t="shared" si="8"/>
        <v>0</v>
      </c>
      <c r="AC40" s="3527">
        <f t="shared" si="4"/>
        <v>150</v>
      </c>
    </row>
    <row r="41" spans="1:32" s="384" customFormat="1" ht="15.75" customHeight="1" x14ac:dyDescent="0.4">
      <c r="A41" s="3993" t="s">
        <v>443</v>
      </c>
      <c r="B41" s="3993"/>
      <c r="C41" s="3993"/>
      <c r="D41" s="3993"/>
      <c r="E41" s="3993"/>
      <c r="F41" s="3993"/>
      <c r="G41" s="3993"/>
      <c r="H41" s="3993"/>
      <c r="I41" s="3993"/>
      <c r="J41" s="3993"/>
      <c r="K41" s="3993"/>
      <c r="L41" s="3993"/>
      <c r="M41" s="3993"/>
      <c r="N41" s="3993"/>
      <c r="O41" s="3993"/>
      <c r="P41" s="3993"/>
      <c r="Q41" s="3993"/>
      <c r="R41" s="3993"/>
      <c r="S41" s="3993"/>
      <c r="T41" s="3993"/>
      <c r="U41" s="3993"/>
      <c r="V41" s="3993"/>
      <c r="W41" s="3993"/>
      <c r="X41" s="3993"/>
      <c r="Y41" s="3993"/>
      <c r="Z41" s="3993"/>
      <c r="AA41" s="3993"/>
      <c r="AB41" s="3993"/>
      <c r="AC41" s="3993"/>
      <c r="AD41" s="383"/>
      <c r="AE41" s="383"/>
      <c r="AF41" s="383"/>
    </row>
    <row r="42" spans="1:32" s="384" customFormat="1" ht="13.15" x14ac:dyDescent="0.4">
      <c r="A42" s="382"/>
      <c r="AE42" s="383"/>
      <c r="AF42" s="383"/>
    </row>
    <row r="43" spans="1:32" s="346" customFormat="1" ht="15.75" customHeight="1" x14ac:dyDescent="0.4">
      <c r="A43" s="347"/>
      <c r="B43" s="27"/>
      <c r="C43" s="29"/>
      <c r="D43" s="29"/>
      <c r="E43" s="29"/>
      <c r="F43" s="29"/>
      <c r="G43" s="29"/>
      <c r="H43" s="29"/>
      <c r="I43" s="29"/>
      <c r="J43" s="27" t="s">
        <v>300</v>
      </c>
      <c r="K43" s="29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27"/>
      <c r="AE43" s="345"/>
      <c r="AF43" s="345"/>
    </row>
    <row r="44" spans="1:32" s="346" customFormat="1" ht="13.5" customHeight="1" x14ac:dyDescent="0.4">
      <c r="A44" s="347"/>
      <c r="B44" s="27"/>
      <c r="C44" s="29"/>
      <c r="D44" s="29"/>
      <c r="E44" s="294"/>
      <c r="F44" s="29"/>
      <c r="G44" s="29"/>
      <c r="H44" s="29"/>
      <c r="I44" s="29"/>
      <c r="J44" s="926"/>
      <c r="K44" s="29"/>
      <c r="M44" s="31"/>
      <c r="N44" s="31"/>
      <c r="O44" s="31"/>
      <c r="P44" s="31"/>
      <c r="Q44" s="79"/>
      <c r="R44" s="79"/>
      <c r="S44" s="79"/>
      <c r="T44" s="31"/>
      <c r="U44" s="31"/>
      <c r="V44" s="31"/>
      <c r="W44" s="27"/>
      <c r="AE44" s="345"/>
      <c r="AF44" s="345"/>
    </row>
    <row r="45" spans="1:32" s="346" customFormat="1" ht="12" customHeight="1" x14ac:dyDescent="0.4">
      <c r="A45" s="347"/>
      <c r="B45" s="82"/>
      <c r="C45" s="82"/>
      <c r="D45" s="82"/>
      <c r="E45" s="82"/>
      <c r="F45" s="82"/>
      <c r="G45" s="82"/>
      <c r="H45" s="82"/>
      <c r="I45" s="82"/>
      <c r="J45" s="160" t="s">
        <v>187</v>
      </c>
      <c r="K45" s="82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80"/>
      <c r="AE45" s="345"/>
      <c r="AF45" s="345"/>
    </row>
    <row r="46" spans="1:32" s="384" customFormat="1" ht="13.15" hidden="1" x14ac:dyDescent="0.4">
      <c r="A46" s="382"/>
      <c r="B46" s="382"/>
      <c r="C46" s="382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4540"/>
      <c r="S46" s="4540"/>
      <c r="T46" s="4540"/>
      <c r="U46" s="4540"/>
      <c r="V46" s="4540"/>
      <c r="W46" s="4540"/>
      <c r="X46" s="4540"/>
      <c r="Y46" s="4540"/>
      <c r="Z46" s="4540"/>
      <c r="AA46" s="4540"/>
      <c r="AB46" s="4540"/>
      <c r="AC46" s="382"/>
      <c r="AD46" s="383"/>
      <c r="AE46" s="383"/>
      <c r="AF46" s="383"/>
    </row>
    <row r="47" spans="1:32" s="346" customFormat="1" ht="9" hidden="1" customHeight="1" x14ac:dyDescent="0.4">
      <c r="A47" s="347"/>
      <c r="B47" s="347"/>
      <c r="C47" s="347"/>
      <c r="D47" s="347"/>
      <c r="E47" s="347"/>
      <c r="F47" s="347"/>
      <c r="G47" s="347"/>
      <c r="H47" s="347"/>
      <c r="I47" s="347"/>
      <c r="J47" s="347"/>
      <c r="K47" s="347"/>
      <c r="L47" s="347"/>
      <c r="M47" s="347"/>
      <c r="N47" s="347"/>
      <c r="O47" s="347"/>
      <c r="P47" s="347"/>
      <c r="Q47" s="347"/>
      <c r="R47" s="350"/>
      <c r="S47" s="350"/>
      <c r="T47" s="350"/>
      <c r="U47" s="350"/>
      <c r="V47" s="4346"/>
      <c r="W47" s="4346"/>
      <c r="X47" s="4346"/>
      <c r="Y47" s="4346"/>
      <c r="Z47" s="350"/>
      <c r="AA47" s="350"/>
      <c r="AB47" s="350"/>
      <c r="AC47" s="347"/>
      <c r="AD47" s="345"/>
      <c r="AE47" s="345"/>
      <c r="AF47" s="345"/>
    </row>
    <row r="48" spans="1:32" s="346" customFormat="1" ht="13.9" hidden="1" x14ac:dyDescent="0.4">
      <c r="A48" s="347"/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7"/>
      <c r="Q48" s="347"/>
      <c r="R48" s="350"/>
      <c r="S48" s="350"/>
      <c r="T48" s="350"/>
      <c r="U48" s="350"/>
      <c r="V48" s="350"/>
      <c r="W48" s="350"/>
      <c r="X48" s="350"/>
      <c r="Y48" s="350"/>
      <c r="Z48" s="350"/>
      <c r="AA48" s="350"/>
      <c r="AB48" s="350"/>
      <c r="AC48" s="347"/>
      <c r="AD48" s="345"/>
      <c r="AE48" s="345"/>
      <c r="AF48" s="345"/>
    </row>
    <row r="49" spans="1:32" s="346" customFormat="1" ht="13.9" x14ac:dyDescent="0.4">
      <c r="R49" s="351"/>
      <c r="S49" s="352"/>
      <c r="T49" s="352"/>
      <c r="U49" s="4347"/>
      <c r="V49" s="4347"/>
      <c r="W49" s="4347"/>
      <c r="X49" s="4347"/>
      <c r="Y49" s="4347"/>
      <c r="Z49" s="4347"/>
      <c r="AA49" s="348"/>
      <c r="AB49" s="351"/>
      <c r="AD49" s="345"/>
      <c r="AE49" s="345"/>
      <c r="AF49" s="345"/>
    </row>
    <row r="50" spans="1:32" s="346" customFormat="1" ht="13.9" x14ac:dyDescent="0.4">
      <c r="A50" s="345"/>
      <c r="B50" s="345"/>
      <c r="C50" s="345"/>
    </row>
    <row r="51" spans="1:32" s="346" customFormat="1" ht="13.9" x14ac:dyDescent="0.4">
      <c r="A51" s="345"/>
      <c r="B51" s="345"/>
      <c r="C51" s="345"/>
    </row>
  </sheetData>
  <mergeCells count="28"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  <mergeCell ref="A5:AC5"/>
    <mergeCell ref="R46:AB46"/>
    <mergeCell ref="V47:Y47"/>
    <mergeCell ref="A6:A27"/>
    <mergeCell ref="B6:B27"/>
    <mergeCell ref="C6:C27"/>
    <mergeCell ref="D6:D27"/>
    <mergeCell ref="U49:Z49"/>
    <mergeCell ref="A28:AC28"/>
    <mergeCell ref="A29:A40"/>
    <mergeCell ref="B29:B40"/>
    <mergeCell ref="C29:C40"/>
    <mergeCell ref="D29:D40"/>
    <mergeCell ref="A41:AC41"/>
  </mergeCells>
  <conditionalFormatting sqref="K36:W36">
    <cfRule type="cellIs" dxfId="5" priority="1" stopIfTrue="1" operator="equal">
      <formula>0</formula>
    </cfRule>
  </conditionalFormatting>
  <pageMargins left="0.19685039370078741" right="0.19685039370078741" top="0.59055118110236227" bottom="0.39370078740157483" header="0.31496062992125984" footer="0.31496062992125984"/>
  <pageSetup paperSize="9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70"/>
  <sheetViews>
    <sheetView view="pageBreakPreview" topLeftCell="B8" zoomScale="60" zoomScaleNormal="82" zoomScalePageLayoutView="75" workbookViewId="0">
      <selection activeCell="P53" sqref="P53"/>
    </sheetView>
  </sheetViews>
  <sheetFormatPr defaultRowHeight="12.75" x14ac:dyDescent="0.35"/>
  <cols>
    <col min="1" max="1" width="4.1328125" style="362" customWidth="1"/>
    <col min="2" max="2" width="14" style="362" customWidth="1"/>
    <col min="3" max="3" width="11.86328125" style="362" customWidth="1"/>
    <col min="4" max="4" width="4.86328125" style="362" customWidth="1"/>
    <col min="5" max="5" width="31.1328125" style="362" customWidth="1"/>
    <col min="6" max="6" width="4.265625" style="362" bestFit="1" customWidth="1"/>
    <col min="7" max="7" width="6.3984375" style="362" customWidth="1"/>
    <col min="8" max="10" width="4.265625" style="362" bestFit="1" customWidth="1"/>
    <col min="11" max="12" width="5.59765625" style="362" customWidth="1"/>
    <col min="13" max="13" width="6.1328125" style="362" bestFit="1" customWidth="1"/>
    <col min="14" max="14" width="7.1328125" style="362" bestFit="1" customWidth="1"/>
    <col min="15" max="15" width="7.73046875" style="362" customWidth="1"/>
    <col min="16" max="16" width="6.1328125" style="362" bestFit="1" customWidth="1"/>
    <col min="17" max="17" width="8.265625" style="362" bestFit="1" customWidth="1"/>
    <col min="18" max="18" width="6.1328125" style="362" bestFit="1" customWidth="1"/>
    <col min="19" max="19" width="5" style="362" customWidth="1"/>
    <col min="20" max="20" width="6" style="362" customWidth="1"/>
    <col min="21" max="22" width="7.73046875" style="362" customWidth="1"/>
    <col min="23" max="24" width="6.265625" style="362" customWidth="1"/>
    <col min="25" max="25" width="5.73046875" style="362" customWidth="1"/>
    <col min="26" max="27" width="5.59765625" style="362" customWidth="1"/>
    <col min="28" max="28" width="6" style="362" customWidth="1"/>
    <col min="29" max="29" width="7.73046875" style="362" customWidth="1"/>
    <col min="30" max="256" width="9.1328125" style="352"/>
    <col min="257" max="257" width="4.1328125" style="352" customWidth="1"/>
    <col min="258" max="258" width="14" style="352" customWidth="1"/>
    <col min="259" max="259" width="11.86328125" style="352" customWidth="1"/>
    <col min="260" max="260" width="4.86328125" style="352" customWidth="1"/>
    <col min="261" max="261" width="31.1328125" style="352" customWidth="1"/>
    <col min="262" max="262" width="4.265625" style="352" bestFit="1" customWidth="1"/>
    <col min="263" max="263" width="6.3984375" style="352" customWidth="1"/>
    <col min="264" max="266" width="4.265625" style="352" bestFit="1" customWidth="1"/>
    <col min="267" max="268" width="5.59765625" style="352" customWidth="1"/>
    <col min="269" max="269" width="6.1328125" style="352" bestFit="1" customWidth="1"/>
    <col min="270" max="270" width="7.1328125" style="352" bestFit="1" customWidth="1"/>
    <col min="271" max="271" width="7.73046875" style="352" customWidth="1"/>
    <col min="272" max="272" width="6.1328125" style="352" bestFit="1" customWidth="1"/>
    <col min="273" max="273" width="8.265625" style="352" bestFit="1" customWidth="1"/>
    <col min="274" max="274" width="6.1328125" style="352" bestFit="1" customWidth="1"/>
    <col min="275" max="275" width="5" style="352" customWidth="1"/>
    <col min="276" max="276" width="6" style="352" customWidth="1"/>
    <col min="277" max="278" width="7.73046875" style="352" customWidth="1"/>
    <col min="279" max="280" width="6.265625" style="352" customWidth="1"/>
    <col min="281" max="281" width="5.73046875" style="352" customWidth="1"/>
    <col min="282" max="283" width="5.59765625" style="352" customWidth="1"/>
    <col min="284" max="284" width="6" style="352" customWidth="1"/>
    <col min="285" max="285" width="7.73046875" style="352" customWidth="1"/>
    <col min="286" max="512" width="9.1328125" style="352"/>
    <col min="513" max="513" width="4.1328125" style="352" customWidth="1"/>
    <col min="514" max="514" width="14" style="352" customWidth="1"/>
    <col min="515" max="515" width="11.86328125" style="352" customWidth="1"/>
    <col min="516" max="516" width="4.86328125" style="352" customWidth="1"/>
    <col min="517" max="517" width="31.1328125" style="352" customWidth="1"/>
    <col min="518" max="518" width="4.265625" style="352" bestFit="1" customWidth="1"/>
    <col min="519" max="519" width="6.3984375" style="352" customWidth="1"/>
    <col min="520" max="522" width="4.265625" style="352" bestFit="1" customWidth="1"/>
    <col min="523" max="524" width="5.59765625" style="352" customWidth="1"/>
    <col min="525" max="525" width="6.1328125" style="352" bestFit="1" customWidth="1"/>
    <col min="526" max="526" width="7.1328125" style="352" bestFit="1" customWidth="1"/>
    <col min="527" max="527" width="7.73046875" style="352" customWidth="1"/>
    <col min="528" max="528" width="6.1328125" style="352" bestFit="1" customWidth="1"/>
    <col min="529" max="529" width="8.265625" style="352" bestFit="1" customWidth="1"/>
    <col min="530" max="530" width="6.1328125" style="352" bestFit="1" customWidth="1"/>
    <col min="531" max="531" width="5" style="352" customWidth="1"/>
    <col min="532" max="532" width="6" style="352" customWidth="1"/>
    <col min="533" max="534" width="7.73046875" style="352" customWidth="1"/>
    <col min="535" max="536" width="6.265625" style="352" customWidth="1"/>
    <col min="537" max="537" width="5.73046875" style="352" customWidth="1"/>
    <col min="538" max="539" width="5.59765625" style="352" customWidth="1"/>
    <col min="540" max="540" width="6" style="352" customWidth="1"/>
    <col min="541" max="541" width="7.73046875" style="352" customWidth="1"/>
    <col min="542" max="768" width="9.1328125" style="352"/>
    <col min="769" max="769" width="4.1328125" style="352" customWidth="1"/>
    <col min="770" max="770" width="14" style="352" customWidth="1"/>
    <col min="771" max="771" width="11.86328125" style="352" customWidth="1"/>
    <col min="772" max="772" width="4.86328125" style="352" customWidth="1"/>
    <col min="773" max="773" width="31.1328125" style="352" customWidth="1"/>
    <col min="774" max="774" width="4.265625" style="352" bestFit="1" customWidth="1"/>
    <col min="775" max="775" width="6.3984375" style="352" customWidth="1"/>
    <col min="776" max="778" width="4.265625" style="352" bestFit="1" customWidth="1"/>
    <col min="779" max="780" width="5.59765625" style="352" customWidth="1"/>
    <col min="781" max="781" width="6.1328125" style="352" bestFit="1" customWidth="1"/>
    <col min="782" max="782" width="7.1328125" style="352" bestFit="1" customWidth="1"/>
    <col min="783" max="783" width="7.73046875" style="352" customWidth="1"/>
    <col min="784" max="784" width="6.1328125" style="352" bestFit="1" customWidth="1"/>
    <col min="785" max="785" width="8.265625" style="352" bestFit="1" customWidth="1"/>
    <col min="786" max="786" width="6.1328125" style="352" bestFit="1" customWidth="1"/>
    <col min="787" max="787" width="5" style="352" customWidth="1"/>
    <col min="788" max="788" width="6" style="352" customWidth="1"/>
    <col min="789" max="790" width="7.73046875" style="352" customWidth="1"/>
    <col min="791" max="792" width="6.265625" style="352" customWidth="1"/>
    <col min="793" max="793" width="5.73046875" style="352" customWidth="1"/>
    <col min="794" max="795" width="5.59765625" style="352" customWidth="1"/>
    <col min="796" max="796" width="6" style="352" customWidth="1"/>
    <col min="797" max="797" width="7.73046875" style="352" customWidth="1"/>
    <col min="798" max="1024" width="9.1328125" style="352"/>
    <col min="1025" max="1025" width="4.1328125" style="352" customWidth="1"/>
    <col min="1026" max="1026" width="14" style="352" customWidth="1"/>
    <col min="1027" max="1027" width="11.86328125" style="352" customWidth="1"/>
    <col min="1028" max="1028" width="4.86328125" style="352" customWidth="1"/>
    <col min="1029" max="1029" width="31.1328125" style="352" customWidth="1"/>
    <col min="1030" max="1030" width="4.265625" style="352" bestFit="1" customWidth="1"/>
    <col min="1031" max="1031" width="6.3984375" style="352" customWidth="1"/>
    <col min="1032" max="1034" width="4.265625" style="352" bestFit="1" customWidth="1"/>
    <col min="1035" max="1036" width="5.59765625" style="352" customWidth="1"/>
    <col min="1037" max="1037" width="6.1328125" style="352" bestFit="1" customWidth="1"/>
    <col min="1038" max="1038" width="7.1328125" style="352" bestFit="1" customWidth="1"/>
    <col min="1039" max="1039" width="7.73046875" style="352" customWidth="1"/>
    <col min="1040" max="1040" width="6.1328125" style="352" bestFit="1" customWidth="1"/>
    <col min="1041" max="1041" width="8.265625" style="352" bestFit="1" customWidth="1"/>
    <col min="1042" max="1042" width="6.1328125" style="352" bestFit="1" customWidth="1"/>
    <col min="1043" max="1043" width="5" style="352" customWidth="1"/>
    <col min="1044" max="1044" width="6" style="352" customWidth="1"/>
    <col min="1045" max="1046" width="7.73046875" style="352" customWidth="1"/>
    <col min="1047" max="1048" width="6.265625" style="352" customWidth="1"/>
    <col min="1049" max="1049" width="5.73046875" style="352" customWidth="1"/>
    <col min="1050" max="1051" width="5.59765625" style="352" customWidth="1"/>
    <col min="1052" max="1052" width="6" style="352" customWidth="1"/>
    <col min="1053" max="1053" width="7.73046875" style="352" customWidth="1"/>
    <col min="1054" max="1280" width="9.1328125" style="352"/>
    <col min="1281" max="1281" width="4.1328125" style="352" customWidth="1"/>
    <col min="1282" max="1282" width="14" style="352" customWidth="1"/>
    <col min="1283" max="1283" width="11.86328125" style="352" customWidth="1"/>
    <col min="1284" max="1284" width="4.86328125" style="352" customWidth="1"/>
    <col min="1285" max="1285" width="31.1328125" style="352" customWidth="1"/>
    <col min="1286" max="1286" width="4.265625" style="352" bestFit="1" customWidth="1"/>
    <col min="1287" max="1287" width="6.3984375" style="352" customWidth="1"/>
    <col min="1288" max="1290" width="4.265625" style="352" bestFit="1" customWidth="1"/>
    <col min="1291" max="1292" width="5.59765625" style="352" customWidth="1"/>
    <col min="1293" max="1293" width="6.1328125" style="352" bestFit="1" customWidth="1"/>
    <col min="1294" max="1294" width="7.1328125" style="352" bestFit="1" customWidth="1"/>
    <col min="1295" max="1295" width="7.73046875" style="352" customWidth="1"/>
    <col min="1296" max="1296" width="6.1328125" style="352" bestFit="1" customWidth="1"/>
    <col min="1297" max="1297" width="8.265625" style="352" bestFit="1" customWidth="1"/>
    <col min="1298" max="1298" width="6.1328125" style="352" bestFit="1" customWidth="1"/>
    <col min="1299" max="1299" width="5" style="352" customWidth="1"/>
    <col min="1300" max="1300" width="6" style="352" customWidth="1"/>
    <col min="1301" max="1302" width="7.73046875" style="352" customWidth="1"/>
    <col min="1303" max="1304" width="6.265625" style="352" customWidth="1"/>
    <col min="1305" max="1305" width="5.73046875" style="352" customWidth="1"/>
    <col min="1306" max="1307" width="5.59765625" style="352" customWidth="1"/>
    <col min="1308" max="1308" width="6" style="352" customWidth="1"/>
    <col min="1309" max="1309" width="7.73046875" style="352" customWidth="1"/>
    <col min="1310" max="1536" width="9.1328125" style="352"/>
    <col min="1537" max="1537" width="4.1328125" style="352" customWidth="1"/>
    <col min="1538" max="1538" width="14" style="352" customWidth="1"/>
    <col min="1539" max="1539" width="11.86328125" style="352" customWidth="1"/>
    <col min="1540" max="1540" width="4.86328125" style="352" customWidth="1"/>
    <col min="1541" max="1541" width="31.1328125" style="352" customWidth="1"/>
    <col min="1542" max="1542" width="4.265625" style="352" bestFit="1" customWidth="1"/>
    <col min="1543" max="1543" width="6.3984375" style="352" customWidth="1"/>
    <col min="1544" max="1546" width="4.265625" style="352" bestFit="1" customWidth="1"/>
    <col min="1547" max="1548" width="5.59765625" style="352" customWidth="1"/>
    <col min="1549" max="1549" width="6.1328125" style="352" bestFit="1" customWidth="1"/>
    <col min="1550" max="1550" width="7.1328125" style="352" bestFit="1" customWidth="1"/>
    <col min="1551" max="1551" width="7.73046875" style="352" customWidth="1"/>
    <col min="1552" max="1552" width="6.1328125" style="352" bestFit="1" customWidth="1"/>
    <col min="1553" max="1553" width="8.265625" style="352" bestFit="1" customWidth="1"/>
    <col min="1554" max="1554" width="6.1328125" style="352" bestFit="1" customWidth="1"/>
    <col min="1555" max="1555" width="5" style="352" customWidth="1"/>
    <col min="1556" max="1556" width="6" style="352" customWidth="1"/>
    <col min="1557" max="1558" width="7.73046875" style="352" customWidth="1"/>
    <col min="1559" max="1560" width="6.265625" style="352" customWidth="1"/>
    <col min="1561" max="1561" width="5.73046875" style="352" customWidth="1"/>
    <col min="1562" max="1563" width="5.59765625" style="352" customWidth="1"/>
    <col min="1564" max="1564" width="6" style="352" customWidth="1"/>
    <col min="1565" max="1565" width="7.73046875" style="352" customWidth="1"/>
    <col min="1566" max="1792" width="9.1328125" style="352"/>
    <col min="1793" max="1793" width="4.1328125" style="352" customWidth="1"/>
    <col min="1794" max="1794" width="14" style="352" customWidth="1"/>
    <col min="1795" max="1795" width="11.86328125" style="352" customWidth="1"/>
    <col min="1796" max="1796" width="4.86328125" style="352" customWidth="1"/>
    <col min="1797" max="1797" width="31.1328125" style="352" customWidth="1"/>
    <col min="1798" max="1798" width="4.265625" style="352" bestFit="1" customWidth="1"/>
    <col min="1799" max="1799" width="6.3984375" style="352" customWidth="1"/>
    <col min="1800" max="1802" width="4.265625" style="352" bestFit="1" customWidth="1"/>
    <col min="1803" max="1804" width="5.59765625" style="352" customWidth="1"/>
    <col min="1805" max="1805" width="6.1328125" style="352" bestFit="1" customWidth="1"/>
    <col min="1806" max="1806" width="7.1328125" style="352" bestFit="1" customWidth="1"/>
    <col min="1807" max="1807" width="7.73046875" style="352" customWidth="1"/>
    <col min="1808" max="1808" width="6.1328125" style="352" bestFit="1" customWidth="1"/>
    <col min="1809" max="1809" width="8.265625" style="352" bestFit="1" customWidth="1"/>
    <col min="1810" max="1810" width="6.1328125" style="352" bestFit="1" customWidth="1"/>
    <col min="1811" max="1811" width="5" style="352" customWidth="1"/>
    <col min="1812" max="1812" width="6" style="352" customWidth="1"/>
    <col min="1813" max="1814" width="7.73046875" style="352" customWidth="1"/>
    <col min="1815" max="1816" width="6.265625" style="352" customWidth="1"/>
    <col min="1817" max="1817" width="5.73046875" style="352" customWidth="1"/>
    <col min="1818" max="1819" width="5.59765625" style="352" customWidth="1"/>
    <col min="1820" max="1820" width="6" style="352" customWidth="1"/>
    <col min="1821" max="1821" width="7.73046875" style="352" customWidth="1"/>
    <col min="1822" max="2048" width="9.1328125" style="352"/>
    <col min="2049" max="2049" width="4.1328125" style="352" customWidth="1"/>
    <col min="2050" max="2050" width="14" style="352" customWidth="1"/>
    <col min="2051" max="2051" width="11.86328125" style="352" customWidth="1"/>
    <col min="2052" max="2052" width="4.86328125" style="352" customWidth="1"/>
    <col min="2053" max="2053" width="31.1328125" style="352" customWidth="1"/>
    <col min="2054" max="2054" width="4.265625" style="352" bestFit="1" customWidth="1"/>
    <col min="2055" max="2055" width="6.3984375" style="352" customWidth="1"/>
    <col min="2056" max="2058" width="4.265625" style="352" bestFit="1" customWidth="1"/>
    <col min="2059" max="2060" width="5.59765625" style="352" customWidth="1"/>
    <col min="2061" max="2061" width="6.1328125" style="352" bestFit="1" customWidth="1"/>
    <col min="2062" max="2062" width="7.1328125" style="352" bestFit="1" customWidth="1"/>
    <col min="2063" max="2063" width="7.73046875" style="352" customWidth="1"/>
    <col min="2064" max="2064" width="6.1328125" style="352" bestFit="1" customWidth="1"/>
    <col min="2065" max="2065" width="8.265625" style="352" bestFit="1" customWidth="1"/>
    <col min="2066" max="2066" width="6.1328125" style="352" bestFit="1" customWidth="1"/>
    <col min="2067" max="2067" width="5" style="352" customWidth="1"/>
    <col min="2068" max="2068" width="6" style="352" customWidth="1"/>
    <col min="2069" max="2070" width="7.73046875" style="352" customWidth="1"/>
    <col min="2071" max="2072" width="6.265625" style="352" customWidth="1"/>
    <col min="2073" max="2073" width="5.73046875" style="352" customWidth="1"/>
    <col min="2074" max="2075" width="5.59765625" style="352" customWidth="1"/>
    <col min="2076" max="2076" width="6" style="352" customWidth="1"/>
    <col min="2077" max="2077" width="7.73046875" style="352" customWidth="1"/>
    <col min="2078" max="2304" width="9.1328125" style="352"/>
    <col min="2305" max="2305" width="4.1328125" style="352" customWidth="1"/>
    <col min="2306" max="2306" width="14" style="352" customWidth="1"/>
    <col min="2307" max="2307" width="11.86328125" style="352" customWidth="1"/>
    <col min="2308" max="2308" width="4.86328125" style="352" customWidth="1"/>
    <col min="2309" max="2309" width="31.1328125" style="352" customWidth="1"/>
    <col min="2310" max="2310" width="4.265625" style="352" bestFit="1" customWidth="1"/>
    <col min="2311" max="2311" width="6.3984375" style="352" customWidth="1"/>
    <col min="2312" max="2314" width="4.265625" style="352" bestFit="1" customWidth="1"/>
    <col min="2315" max="2316" width="5.59765625" style="352" customWidth="1"/>
    <col min="2317" max="2317" width="6.1328125" style="352" bestFit="1" customWidth="1"/>
    <col min="2318" max="2318" width="7.1328125" style="352" bestFit="1" customWidth="1"/>
    <col min="2319" max="2319" width="7.73046875" style="352" customWidth="1"/>
    <col min="2320" max="2320" width="6.1328125" style="352" bestFit="1" customWidth="1"/>
    <col min="2321" max="2321" width="8.265625" style="352" bestFit="1" customWidth="1"/>
    <col min="2322" max="2322" width="6.1328125" style="352" bestFit="1" customWidth="1"/>
    <col min="2323" max="2323" width="5" style="352" customWidth="1"/>
    <col min="2324" max="2324" width="6" style="352" customWidth="1"/>
    <col min="2325" max="2326" width="7.73046875" style="352" customWidth="1"/>
    <col min="2327" max="2328" width="6.265625" style="352" customWidth="1"/>
    <col min="2329" max="2329" width="5.73046875" style="352" customWidth="1"/>
    <col min="2330" max="2331" width="5.59765625" style="352" customWidth="1"/>
    <col min="2332" max="2332" width="6" style="352" customWidth="1"/>
    <col min="2333" max="2333" width="7.73046875" style="352" customWidth="1"/>
    <col min="2334" max="2560" width="9.1328125" style="352"/>
    <col min="2561" max="2561" width="4.1328125" style="352" customWidth="1"/>
    <col min="2562" max="2562" width="14" style="352" customWidth="1"/>
    <col min="2563" max="2563" width="11.86328125" style="352" customWidth="1"/>
    <col min="2564" max="2564" width="4.86328125" style="352" customWidth="1"/>
    <col min="2565" max="2565" width="31.1328125" style="352" customWidth="1"/>
    <col min="2566" max="2566" width="4.265625" style="352" bestFit="1" customWidth="1"/>
    <col min="2567" max="2567" width="6.3984375" style="352" customWidth="1"/>
    <col min="2568" max="2570" width="4.265625" style="352" bestFit="1" customWidth="1"/>
    <col min="2571" max="2572" width="5.59765625" style="352" customWidth="1"/>
    <col min="2573" max="2573" width="6.1328125" style="352" bestFit="1" customWidth="1"/>
    <col min="2574" max="2574" width="7.1328125" style="352" bestFit="1" customWidth="1"/>
    <col min="2575" max="2575" width="7.73046875" style="352" customWidth="1"/>
    <col min="2576" max="2576" width="6.1328125" style="352" bestFit="1" customWidth="1"/>
    <col min="2577" max="2577" width="8.265625" style="352" bestFit="1" customWidth="1"/>
    <col min="2578" max="2578" width="6.1328125" style="352" bestFit="1" customWidth="1"/>
    <col min="2579" max="2579" width="5" style="352" customWidth="1"/>
    <col min="2580" max="2580" width="6" style="352" customWidth="1"/>
    <col min="2581" max="2582" width="7.73046875" style="352" customWidth="1"/>
    <col min="2583" max="2584" width="6.265625" style="352" customWidth="1"/>
    <col min="2585" max="2585" width="5.73046875" style="352" customWidth="1"/>
    <col min="2586" max="2587" width="5.59765625" style="352" customWidth="1"/>
    <col min="2588" max="2588" width="6" style="352" customWidth="1"/>
    <col min="2589" max="2589" width="7.73046875" style="352" customWidth="1"/>
    <col min="2590" max="2816" width="9.1328125" style="352"/>
    <col min="2817" max="2817" width="4.1328125" style="352" customWidth="1"/>
    <col min="2818" max="2818" width="14" style="352" customWidth="1"/>
    <col min="2819" max="2819" width="11.86328125" style="352" customWidth="1"/>
    <col min="2820" max="2820" width="4.86328125" style="352" customWidth="1"/>
    <col min="2821" max="2821" width="31.1328125" style="352" customWidth="1"/>
    <col min="2822" max="2822" width="4.265625" style="352" bestFit="1" customWidth="1"/>
    <col min="2823" max="2823" width="6.3984375" style="352" customWidth="1"/>
    <col min="2824" max="2826" width="4.265625" style="352" bestFit="1" customWidth="1"/>
    <col min="2827" max="2828" width="5.59765625" style="352" customWidth="1"/>
    <col min="2829" max="2829" width="6.1328125" style="352" bestFit="1" customWidth="1"/>
    <col min="2830" max="2830" width="7.1328125" style="352" bestFit="1" customWidth="1"/>
    <col min="2831" max="2831" width="7.73046875" style="352" customWidth="1"/>
    <col min="2832" max="2832" width="6.1328125" style="352" bestFit="1" customWidth="1"/>
    <col min="2833" max="2833" width="8.265625" style="352" bestFit="1" customWidth="1"/>
    <col min="2834" max="2834" width="6.1328125" style="352" bestFit="1" customWidth="1"/>
    <col min="2835" max="2835" width="5" style="352" customWidth="1"/>
    <col min="2836" max="2836" width="6" style="352" customWidth="1"/>
    <col min="2837" max="2838" width="7.73046875" style="352" customWidth="1"/>
    <col min="2839" max="2840" width="6.265625" style="352" customWidth="1"/>
    <col min="2841" max="2841" width="5.73046875" style="352" customWidth="1"/>
    <col min="2842" max="2843" width="5.59765625" style="352" customWidth="1"/>
    <col min="2844" max="2844" width="6" style="352" customWidth="1"/>
    <col min="2845" max="2845" width="7.73046875" style="352" customWidth="1"/>
    <col min="2846" max="3072" width="9.1328125" style="352"/>
    <col min="3073" max="3073" width="4.1328125" style="352" customWidth="1"/>
    <col min="3074" max="3074" width="14" style="352" customWidth="1"/>
    <col min="3075" max="3075" width="11.86328125" style="352" customWidth="1"/>
    <col min="3076" max="3076" width="4.86328125" style="352" customWidth="1"/>
    <col min="3077" max="3077" width="31.1328125" style="352" customWidth="1"/>
    <col min="3078" max="3078" width="4.265625" style="352" bestFit="1" customWidth="1"/>
    <col min="3079" max="3079" width="6.3984375" style="352" customWidth="1"/>
    <col min="3080" max="3082" width="4.265625" style="352" bestFit="1" customWidth="1"/>
    <col min="3083" max="3084" width="5.59765625" style="352" customWidth="1"/>
    <col min="3085" max="3085" width="6.1328125" style="352" bestFit="1" customWidth="1"/>
    <col min="3086" max="3086" width="7.1328125" style="352" bestFit="1" customWidth="1"/>
    <col min="3087" max="3087" width="7.73046875" style="352" customWidth="1"/>
    <col min="3088" max="3088" width="6.1328125" style="352" bestFit="1" customWidth="1"/>
    <col min="3089" max="3089" width="8.265625" style="352" bestFit="1" customWidth="1"/>
    <col min="3090" max="3090" width="6.1328125" style="352" bestFit="1" customWidth="1"/>
    <col min="3091" max="3091" width="5" style="352" customWidth="1"/>
    <col min="3092" max="3092" width="6" style="352" customWidth="1"/>
    <col min="3093" max="3094" width="7.73046875" style="352" customWidth="1"/>
    <col min="3095" max="3096" width="6.265625" style="352" customWidth="1"/>
    <col min="3097" max="3097" width="5.73046875" style="352" customWidth="1"/>
    <col min="3098" max="3099" width="5.59765625" style="352" customWidth="1"/>
    <col min="3100" max="3100" width="6" style="352" customWidth="1"/>
    <col min="3101" max="3101" width="7.73046875" style="352" customWidth="1"/>
    <col min="3102" max="3328" width="9.1328125" style="352"/>
    <col min="3329" max="3329" width="4.1328125" style="352" customWidth="1"/>
    <col min="3330" max="3330" width="14" style="352" customWidth="1"/>
    <col min="3331" max="3331" width="11.86328125" style="352" customWidth="1"/>
    <col min="3332" max="3332" width="4.86328125" style="352" customWidth="1"/>
    <col min="3333" max="3333" width="31.1328125" style="352" customWidth="1"/>
    <col min="3334" max="3334" width="4.265625" style="352" bestFit="1" customWidth="1"/>
    <col min="3335" max="3335" width="6.3984375" style="352" customWidth="1"/>
    <col min="3336" max="3338" width="4.265625" style="352" bestFit="1" customWidth="1"/>
    <col min="3339" max="3340" width="5.59765625" style="352" customWidth="1"/>
    <col min="3341" max="3341" width="6.1328125" style="352" bestFit="1" customWidth="1"/>
    <col min="3342" max="3342" width="7.1328125" style="352" bestFit="1" customWidth="1"/>
    <col min="3343" max="3343" width="7.73046875" style="352" customWidth="1"/>
    <col min="3344" max="3344" width="6.1328125" style="352" bestFit="1" customWidth="1"/>
    <col min="3345" max="3345" width="8.265625" style="352" bestFit="1" customWidth="1"/>
    <col min="3346" max="3346" width="6.1328125" style="352" bestFit="1" customWidth="1"/>
    <col min="3347" max="3347" width="5" style="352" customWidth="1"/>
    <col min="3348" max="3348" width="6" style="352" customWidth="1"/>
    <col min="3349" max="3350" width="7.73046875" style="352" customWidth="1"/>
    <col min="3351" max="3352" width="6.265625" style="352" customWidth="1"/>
    <col min="3353" max="3353" width="5.73046875" style="352" customWidth="1"/>
    <col min="3354" max="3355" width="5.59765625" style="352" customWidth="1"/>
    <col min="3356" max="3356" width="6" style="352" customWidth="1"/>
    <col min="3357" max="3357" width="7.73046875" style="352" customWidth="1"/>
    <col min="3358" max="3584" width="9.1328125" style="352"/>
    <col min="3585" max="3585" width="4.1328125" style="352" customWidth="1"/>
    <col min="3586" max="3586" width="14" style="352" customWidth="1"/>
    <col min="3587" max="3587" width="11.86328125" style="352" customWidth="1"/>
    <col min="3588" max="3588" width="4.86328125" style="352" customWidth="1"/>
    <col min="3589" max="3589" width="31.1328125" style="352" customWidth="1"/>
    <col min="3590" max="3590" width="4.265625" style="352" bestFit="1" customWidth="1"/>
    <col min="3591" max="3591" width="6.3984375" style="352" customWidth="1"/>
    <col min="3592" max="3594" width="4.265625" style="352" bestFit="1" customWidth="1"/>
    <col min="3595" max="3596" width="5.59765625" style="352" customWidth="1"/>
    <col min="3597" max="3597" width="6.1328125" style="352" bestFit="1" customWidth="1"/>
    <col min="3598" max="3598" width="7.1328125" style="352" bestFit="1" customWidth="1"/>
    <col min="3599" max="3599" width="7.73046875" style="352" customWidth="1"/>
    <col min="3600" max="3600" width="6.1328125" style="352" bestFit="1" customWidth="1"/>
    <col min="3601" max="3601" width="8.265625" style="352" bestFit="1" customWidth="1"/>
    <col min="3602" max="3602" width="6.1328125" style="352" bestFit="1" customWidth="1"/>
    <col min="3603" max="3603" width="5" style="352" customWidth="1"/>
    <col min="3604" max="3604" width="6" style="352" customWidth="1"/>
    <col min="3605" max="3606" width="7.73046875" style="352" customWidth="1"/>
    <col min="3607" max="3608" width="6.265625" style="352" customWidth="1"/>
    <col min="3609" max="3609" width="5.73046875" style="352" customWidth="1"/>
    <col min="3610" max="3611" width="5.59765625" style="352" customWidth="1"/>
    <col min="3612" max="3612" width="6" style="352" customWidth="1"/>
    <col min="3613" max="3613" width="7.73046875" style="352" customWidth="1"/>
    <col min="3614" max="3840" width="9.1328125" style="352"/>
    <col min="3841" max="3841" width="4.1328125" style="352" customWidth="1"/>
    <col min="3842" max="3842" width="14" style="352" customWidth="1"/>
    <col min="3843" max="3843" width="11.86328125" style="352" customWidth="1"/>
    <col min="3844" max="3844" width="4.86328125" style="352" customWidth="1"/>
    <col min="3845" max="3845" width="31.1328125" style="352" customWidth="1"/>
    <col min="3846" max="3846" width="4.265625" style="352" bestFit="1" customWidth="1"/>
    <col min="3847" max="3847" width="6.3984375" style="352" customWidth="1"/>
    <col min="3848" max="3850" width="4.265625" style="352" bestFit="1" customWidth="1"/>
    <col min="3851" max="3852" width="5.59765625" style="352" customWidth="1"/>
    <col min="3853" max="3853" width="6.1328125" style="352" bestFit="1" customWidth="1"/>
    <col min="3854" max="3854" width="7.1328125" style="352" bestFit="1" customWidth="1"/>
    <col min="3855" max="3855" width="7.73046875" style="352" customWidth="1"/>
    <col min="3856" max="3856" width="6.1328125" style="352" bestFit="1" customWidth="1"/>
    <col min="3857" max="3857" width="8.265625" style="352" bestFit="1" customWidth="1"/>
    <col min="3858" max="3858" width="6.1328125" style="352" bestFit="1" customWidth="1"/>
    <col min="3859" max="3859" width="5" style="352" customWidth="1"/>
    <col min="3860" max="3860" width="6" style="352" customWidth="1"/>
    <col min="3861" max="3862" width="7.73046875" style="352" customWidth="1"/>
    <col min="3863" max="3864" width="6.265625" style="352" customWidth="1"/>
    <col min="3865" max="3865" width="5.73046875" style="352" customWidth="1"/>
    <col min="3866" max="3867" width="5.59765625" style="352" customWidth="1"/>
    <col min="3868" max="3868" width="6" style="352" customWidth="1"/>
    <col min="3869" max="3869" width="7.73046875" style="352" customWidth="1"/>
    <col min="3870" max="4096" width="9.1328125" style="352"/>
    <col min="4097" max="4097" width="4.1328125" style="352" customWidth="1"/>
    <col min="4098" max="4098" width="14" style="352" customWidth="1"/>
    <col min="4099" max="4099" width="11.86328125" style="352" customWidth="1"/>
    <col min="4100" max="4100" width="4.86328125" style="352" customWidth="1"/>
    <col min="4101" max="4101" width="31.1328125" style="352" customWidth="1"/>
    <col min="4102" max="4102" width="4.265625" style="352" bestFit="1" customWidth="1"/>
    <col min="4103" max="4103" width="6.3984375" style="352" customWidth="1"/>
    <col min="4104" max="4106" width="4.265625" style="352" bestFit="1" customWidth="1"/>
    <col min="4107" max="4108" width="5.59765625" style="352" customWidth="1"/>
    <col min="4109" max="4109" width="6.1328125" style="352" bestFit="1" customWidth="1"/>
    <col min="4110" max="4110" width="7.1328125" style="352" bestFit="1" customWidth="1"/>
    <col min="4111" max="4111" width="7.73046875" style="352" customWidth="1"/>
    <col min="4112" max="4112" width="6.1328125" style="352" bestFit="1" customWidth="1"/>
    <col min="4113" max="4113" width="8.265625" style="352" bestFit="1" customWidth="1"/>
    <col min="4114" max="4114" width="6.1328125" style="352" bestFit="1" customWidth="1"/>
    <col min="4115" max="4115" width="5" style="352" customWidth="1"/>
    <col min="4116" max="4116" width="6" style="352" customWidth="1"/>
    <col min="4117" max="4118" width="7.73046875" style="352" customWidth="1"/>
    <col min="4119" max="4120" width="6.265625" style="352" customWidth="1"/>
    <col min="4121" max="4121" width="5.73046875" style="352" customWidth="1"/>
    <col min="4122" max="4123" width="5.59765625" style="352" customWidth="1"/>
    <col min="4124" max="4124" width="6" style="352" customWidth="1"/>
    <col min="4125" max="4125" width="7.73046875" style="352" customWidth="1"/>
    <col min="4126" max="4352" width="9.1328125" style="352"/>
    <col min="4353" max="4353" width="4.1328125" style="352" customWidth="1"/>
    <col min="4354" max="4354" width="14" style="352" customWidth="1"/>
    <col min="4355" max="4355" width="11.86328125" style="352" customWidth="1"/>
    <col min="4356" max="4356" width="4.86328125" style="352" customWidth="1"/>
    <col min="4357" max="4357" width="31.1328125" style="352" customWidth="1"/>
    <col min="4358" max="4358" width="4.265625" style="352" bestFit="1" customWidth="1"/>
    <col min="4359" max="4359" width="6.3984375" style="352" customWidth="1"/>
    <col min="4360" max="4362" width="4.265625" style="352" bestFit="1" customWidth="1"/>
    <col min="4363" max="4364" width="5.59765625" style="352" customWidth="1"/>
    <col min="4365" max="4365" width="6.1328125" style="352" bestFit="1" customWidth="1"/>
    <col min="4366" max="4366" width="7.1328125" style="352" bestFit="1" customWidth="1"/>
    <col min="4367" max="4367" width="7.73046875" style="352" customWidth="1"/>
    <col min="4368" max="4368" width="6.1328125" style="352" bestFit="1" customWidth="1"/>
    <col min="4369" max="4369" width="8.265625" style="352" bestFit="1" customWidth="1"/>
    <col min="4370" max="4370" width="6.1328125" style="352" bestFit="1" customWidth="1"/>
    <col min="4371" max="4371" width="5" style="352" customWidth="1"/>
    <col min="4372" max="4372" width="6" style="352" customWidth="1"/>
    <col min="4373" max="4374" width="7.73046875" style="352" customWidth="1"/>
    <col min="4375" max="4376" width="6.265625" style="352" customWidth="1"/>
    <col min="4377" max="4377" width="5.73046875" style="352" customWidth="1"/>
    <col min="4378" max="4379" width="5.59765625" style="352" customWidth="1"/>
    <col min="4380" max="4380" width="6" style="352" customWidth="1"/>
    <col min="4381" max="4381" width="7.73046875" style="352" customWidth="1"/>
    <col min="4382" max="4608" width="9.1328125" style="352"/>
    <col min="4609" max="4609" width="4.1328125" style="352" customWidth="1"/>
    <col min="4610" max="4610" width="14" style="352" customWidth="1"/>
    <col min="4611" max="4611" width="11.86328125" style="352" customWidth="1"/>
    <col min="4612" max="4612" width="4.86328125" style="352" customWidth="1"/>
    <col min="4613" max="4613" width="31.1328125" style="352" customWidth="1"/>
    <col min="4614" max="4614" width="4.265625" style="352" bestFit="1" customWidth="1"/>
    <col min="4615" max="4615" width="6.3984375" style="352" customWidth="1"/>
    <col min="4616" max="4618" width="4.265625" style="352" bestFit="1" customWidth="1"/>
    <col min="4619" max="4620" width="5.59765625" style="352" customWidth="1"/>
    <col min="4621" max="4621" width="6.1328125" style="352" bestFit="1" customWidth="1"/>
    <col min="4622" max="4622" width="7.1328125" style="352" bestFit="1" customWidth="1"/>
    <col min="4623" max="4623" width="7.73046875" style="352" customWidth="1"/>
    <col min="4624" max="4624" width="6.1328125" style="352" bestFit="1" customWidth="1"/>
    <col min="4625" max="4625" width="8.265625" style="352" bestFit="1" customWidth="1"/>
    <col min="4626" max="4626" width="6.1328125" style="352" bestFit="1" customWidth="1"/>
    <col min="4627" max="4627" width="5" style="352" customWidth="1"/>
    <col min="4628" max="4628" width="6" style="352" customWidth="1"/>
    <col min="4629" max="4630" width="7.73046875" style="352" customWidth="1"/>
    <col min="4631" max="4632" width="6.265625" style="352" customWidth="1"/>
    <col min="4633" max="4633" width="5.73046875" style="352" customWidth="1"/>
    <col min="4634" max="4635" width="5.59765625" style="352" customWidth="1"/>
    <col min="4636" max="4636" width="6" style="352" customWidth="1"/>
    <col min="4637" max="4637" width="7.73046875" style="352" customWidth="1"/>
    <col min="4638" max="4864" width="9.1328125" style="352"/>
    <col min="4865" max="4865" width="4.1328125" style="352" customWidth="1"/>
    <col min="4866" max="4866" width="14" style="352" customWidth="1"/>
    <col min="4867" max="4867" width="11.86328125" style="352" customWidth="1"/>
    <col min="4868" max="4868" width="4.86328125" style="352" customWidth="1"/>
    <col min="4869" max="4869" width="31.1328125" style="352" customWidth="1"/>
    <col min="4870" max="4870" width="4.265625" style="352" bestFit="1" customWidth="1"/>
    <col min="4871" max="4871" width="6.3984375" style="352" customWidth="1"/>
    <col min="4872" max="4874" width="4.265625" style="352" bestFit="1" customWidth="1"/>
    <col min="4875" max="4876" width="5.59765625" style="352" customWidth="1"/>
    <col min="4877" max="4877" width="6.1328125" style="352" bestFit="1" customWidth="1"/>
    <col min="4878" max="4878" width="7.1328125" style="352" bestFit="1" customWidth="1"/>
    <col min="4879" max="4879" width="7.73046875" style="352" customWidth="1"/>
    <col min="4880" max="4880" width="6.1328125" style="352" bestFit="1" customWidth="1"/>
    <col min="4881" max="4881" width="8.265625" style="352" bestFit="1" customWidth="1"/>
    <col min="4882" max="4882" width="6.1328125" style="352" bestFit="1" customWidth="1"/>
    <col min="4883" max="4883" width="5" style="352" customWidth="1"/>
    <col min="4884" max="4884" width="6" style="352" customWidth="1"/>
    <col min="4885" max="4886" width="7.73046875" style="352" customWidth="1"/>
    <col min="4887" max="4888" width="6.265625" style="352" customWidth="1"/>
    <col min="4889" max="4889" width="5.73046875" style="352" customWidth="1"/>
    <col min="4890" max="4891" width="5.59765625" style="352" customWidth="1"/>
    <col min="4892" max="4892" width="6" style="352" customWidth="1"/>
    <col min="4893" max="4893" width="7.73046875" style="352" customWidth="1"/>
    <col min="4894" max="5120" width="9.1328125" style="352"/>
    <col min="5121" max="5121" width="4.1328125" style="352" customWidth="1"/>
    <col min="5122" max="5122" width="14" style="352" customWidth="1"/>
    <col min="5123" max="5123" width="11.86328125" style="352" customWidth="1"/>
    <col min="5124" max="5124" width="4.86328125" style="352" customWidth="1"/>
    <col min="5125" max="5125" width="31.1328125" style="352" customWidth="1"/>
    <col min="5126" max="5126" width="4.265625" style="352" bestFit="1" customWidth="1"/>
    <col min="5127" max="5127" width="6.3984375" style="352" customWidth="1"/>
    <col min="5128" max="5130" width="4.265625" style="352" bestFit="1" customWidth="1"/>
    <col min="5131" max="5132" width="5.59765625" style="352" customWidth="1"/>
    <col min="5133" max="5133" width="6.1328125" style="352" bestFit="1" customWidth="1"/>
    <col min="5134" max="5134" width="7.1328125" style="352" bestFit="1" customWidth="1"/>
    <col min="5135" max="5135" width="7.73046875" style="352" customWidth="1"/>
    <col min="5136" max="5136" width="6.1328125" style="352" bestFit="1" customWidth="1"/>
    <col min="5137" max="5137" width="8.265625" style="352" bestFit="1" customWidth="1"/>
    <col min="5138" max="5138" width="6.1328125" style="352" bestFit="1" customWidth="1"/>
    <col min="5139" max="5139" width="5" style="352" customWidth="1"/>
    <col min="5140" max="5140" width="6" style="352" customWidth="1"/>
    <col min="5141" max="5142" width="7.73046875" style="352" customWidth="1"/>
    <col min="5143" max="5144" width="6.265625" style="352" customWidth="1"/>
    <col min="5145" max="5145" width="5.73046875" style="352" customWidth="1"/>
    <col min="5146" max="5147" width="5.59765625" style="352" customWidth="1"/>
    <col min="5148" max="5148" width="6" style="352" customWidth="1"/>
    <col min="5149" max="5149" width="7.73046875" style="352" customWidth="1"/>
    <col min="5150" max="5376" width="9.1328125" style="352"/>
    <col min="5377" max="5377" width="4.1328125" style="352" customWidth="1"/>
    <col min="5378" max="5378" width="14" style="352" customWidth="1"/>
    <col min="5379" max="5379" width="11.86328125" style="352" customWidth="1"/>
    <col min="5380" max="5380" width="4.86328125" style="352" customWidth="1"/>
    <col min="5381" max="5381" width="31.1328125" style="352" customWidth="1"/>
    <col min="5382" max="5382" width="4.265625" style="352" bestFit="1" customWidth="1"/>
    <col min="5383" max="5383" width="6.3984375" style="352" customWidth="1"/>
    <col min="5384" max="5386" width="4.265625" style="352" bestFit="1" customWidth="1"/>
    <col min="5387" max="5388" width="5.59765625" style="352" customWidth="1"/>
    <col min="5389" max="5389" width="6.1328125" style="352" bestFit="1" customWidth="1"/>
    <col min="5390" max="5390" width="7.1328125" style="352" bestFit="1" customWidth="1"/>
    <col min="5391" max="5391" width="7.73046875" style="352" customWidth="1"/>
    <col min="5392" max="5392" width="6.1328125" style="352" bestFit="1" customWidth="1"/>
    <col min="5393" max="5393" width="8.265625" style="352" bestFit="1" customWidth="1"/>
    <col min="5394" max="5394" width="6.1328125" style="352" bestFit="1" customWidth="1"/>
    <col min="5395" max="5395" width="5" style="352" customWidth="1"/>
    <col min="5396" max="5396" width="6" style="352" customWidth="1"/>
    <col min="5397" max="5398" width="7.73046875" style="352" customWidth="1"/>
    <col min="5399" max="5400" width="6.265625" style="352" customWidth="1"/>
    <col min="5401" max="5401" width="5.73046875" style="352" customWidth="1"/>
    <col min="5402" max="5403" width="5.59765625" style="352" customWidth="1"/>
    <col min="5404" max="5404" width="6" style="352" customWidth="1"/>
    <col min="5405" max="5405" width="7.73046875" style="352" customWidth="1"/>
    <col min="5406" max="5632" width="9.1328125" style="352"/>
    <col min="5633" max="5633" width="4.1328125" style="352" customWidth="1"/>
    <col min="5634" max="5634" width="14" style="352" customWidth="1"/>
    <col min="5635" max="5635" width="11.86328125" style="352" customWidth="1"/>
    <col min="5636" max="5636" width="4.86328125" style="352" customWidth="1"/>
    <col min="5637" max="5637" width="31.1328125" style="352" customWidth="1"/>
    <col min="5638" max="5638" width="4.265625" style="352" bestFit="1" customWidth="1"/>
    <col min="5639" max="5639" width="6.3984375" style="352" customWidth="1"/>
    <col min="5640" max="5642" width="4.265625" style="352" bestFit="1" customWidth="1"/>
    <col min="5643" max="5644" width="5.59765625" style="352" customWidth="1"/>
    <col min="5645" max="5645" width="6.1328125" style="352" bestFit="1" customWidth="1"/>
    <col min="5646" max="5646" width="7.1328125" style="352" bestFit="1" customWidth="1"/>
    <col min="5647" max="5647" width="7.73046875" style="352" customWidth="1"/>
    <col min="5648" max="5648" width="6.1328125" style="352" bestFit="1" customWidth="1"/>
    <col min="5649" max="5649" width="8.265625" style="352" bestFit="1" customWidth="1"/>
    <col min="5650" max="5650" width="6.1328125" style="352" bestFit="1" customWidth="1"/>
    <col min="5651" max="5651" width="5" style="352" customWidth="1"/>
    <col min="5652" max="5652" width="6" style="352" customWidth="1"/>
    <col min="5653" max="5654" width="7.73046875" style="352" customWidth="1"/>
    <col min="5655" max="5656" width="6.265625" style="352" customWidth="1"/>
    <col min="5657" max="5657" width="5.73046875" style="352" customWidth="1"/>
    <col min="5658" max="5659" width="5.59765625" style="352" customWidth="1"/>
    <col min="5660" max="5660" width="6" style="352" customWidth="1"/>
    <col min="5661" max="5661" width="7.73046875" style="352" customWidth="1"/>
    <col min="5662" max="5888" width="9.1328125" style="352"/>
    <col min="5889" max="5889" width="4.1328125" style="352" customWidth="1"/>
    <col min="5890" max="5890" width="14" style="352" customWidth="1"/>
    <col min="5891" max="5891" width="11.86328125" style="352" customWidth="1"/>
    <col min="5892" max="5892" width="4.86328125" style="352" customWidth="1"/>
    <col min="5893" max="5893" width="31.1328125" style="352" customWidth="1"/>
    <col min="5894" max="5894" width="4.265625" style="352" bestFit="1" customWidth="1"/>
    <col min="5895" max="5895" width="6.3984375" style="352" customWidth="1"/>
    <col min="5896" max="5898" width="4.265625" style="352" bestFit="1" customWidth="1"/>
    <col min="5899" max="5900" width="5.59765625" style="352" customWidth="1"/>
    <col min="5901" max="5901" width="6.1328125" style="352" bestFit="1" customWidth="1"/>
    <col min="5902" max="5902" width="7.1328125" style="352" bestFit="1" customWidth="1"/>
    <col min="5903" max="5903" width="7.73046875" style="352" customWidth="1"/>
    <col min="5904" max="5904" width="6.1328125" style="352" bestFit="1" customWidth="1"/>
    <col min="5905" max="5905" width="8.265625" style="352" bestFit="1" customWidth="1"/>
    <col min="5906" max="5906" width="6.1328125" style="352" bestFit="1" customWidth="1"/>
    <col min="5907" max="5907" width="5" style="352" customWidth="1"/>
    <col min="5908" max="5908" width="6" style="352" customWidth="1"/>
    <col min="5909" max="5910" width="7.73046875" style="352" customWidth="1"/>
    <col min="5911" max="5912" width="6.265625" style="352" customWidth="1"/>
    <col min="5913" max="5913" width="5.73046875" style="352" customWidth="1"/>
    <col min="5914" max="5915" width="5.59765625" style="352" customWidth="1"/>
    <col min="5916" max="5916" width="6" style="352" customWidth="1"/>
    <col min="5917" max="5917" width="7.73046875" style="352" customWidth="1"/>
    <col min="5918" max="6144" width="9.1328125" style="352"/>
    <col min="6145" max="6145" width="4.1328125" style="352" customWidth="1"/>
    <col min="6146" max="6146" width="14" style="352" customWidth="1"/>
    <col min="6147" max="6147" width="11.86328125" style="352" customWidth="1"/>
    <col min="6148" max="6148" width="4.86328125" style="352" customWidth="1"/>
    <col min="6149" max="6149" width="31.1328125" style="352" customWidth="1"/>
    <col min="6150" max="6150" width="4.265625" style="352" bestFit="1" customWidth="1"/>
    <col min="6151" max="6151" width="6.3984375" style="352" customWidth="1"/>
    <col min="6152" max="6154" width="4.265625" style="352" bestFit="1" customWidth="1"/>
    <col min="6155" max="6156" width="5.59765625" style="352" customWidth="1"/>
    <col min="6157" max="6157" width="6.1328125" style="352" bestFit="1" customWidth="1"/>
    <col min="6158" max="6158" width="7.1328125" style="352" bestFit="1" customWidth="1"/>
    <col min="6159" max="6159" width="7.73046875" style="352" customWidth="1"/>
    <col min="6160" max="6160" width="6.1328125" style="352" bestFit="1" customWidth="1"/>
    <col min="6161" max="6161" width="8.265625" style="352" bestFit="1" customWidth="1"/>
    <col min="6162" max="6162" width="6.1328125" style="352" bestFit="1" customWidth="1"/>
    <col min="6163" max="6163" width="5" style="352" customWidth="1"/>
    <col min="6164" max="6164" width="6" style="352" customWidth="1"/>
    <col min="6165" max="6166" width="7.73046875" style="352" customWidth="1"/>
    <col min="6167" max="6168" width="6.265625" style="352" customWidth="1"/>
    <col min="6169" max="6169" width="5.73046875" style="352" customWidth="1"/>
    <col min="6170" max="6171" width="5.59765625" style="352" customWidth="1"/>
    <col min="6172" max="6172" width="6" style="352" customWidth="1"/>
    <col min="6173" max="6173" width="7.73046875" style="352" customWidth="1"/>
    <col min="6174" max="6400" width="9.1328125" style="352"/>
    <col min="6401" max="6401" width="4.1328125" style="352" customWidth="1"/>
    <col min="6402" max="6402" width="14" style="352" customWidth="1"/>
    <col min="6403" max="6403" width="11.86328125" style="352" customWidth="1"/>
    <col min="6404" max="6404" width="4.86328125" style="352" customWidth="1"/>
    <col min="6405" max="6405" width="31.1328125" style="352" customWidth="1"/>
    <col min="6406" max="6406" width="4.265625" style="352" bestFit="1" customWidth="1"/>
    <col min="6407" max="6407" width="6.3984375" style="352" customWidth="1"/>
    <col min="6408" max="6410" width="4.265625" style="352" bestFit="1" customWidth="1"/>
    <col min="6411" max="6412" width="5.59765625" style="352" customWidth="1"/>
    <col min="6413" max="6413" width="6.1328125" style="352" bestFit="1" customWidth="1"/>
    <col min="6414" max="6414" width="7.1328125" style="352" bestFit="1" customWidth="1"/>
    <col min="6415" max="6415" width="7.73046875" style="352" customWidth="1"/>
    <col min="6416" max="6416" width="6.1328125" style="352" bestFit="1" customWidth="1"/>
    <col min="6417" max="6417" width="8.265625" style="352" bestFit="1" customWidth="1"/>
    <col min="6418" max="6418" width="6.1328125" style="352" bestFit="1" customWidth="1"/>
    <col min="6419" max="6419" width="5" style="352" customWidth="1"/>
    <col min="6420" max="6420" width="6" style="352" customWidth="1"/>
    <col min="6421" max="6422" width="7.73046875" style="352" customWidth="1"/>
    <col min="6423" max="6424" width="6.265625" style="352" customWidth="1"/>
    <col min="6425" max="6425" width="5.73046875" style="352" customWidth="1"/>
    <col min="6426" max="6427" width="5.59765625" style="352" customWidth="1"/>
    <col min="6428" max="6428" width="6" style="352" customWidth="1"/>
    <col min="6429" max="6429" width="7.73046875" style="352" customWidth="1"/>
    <col min="6430" max="6656" width="9.1328125" style="352"/>
    <col min="6657" max="6657" width="4.1328125" style="352" customWidth="1"/>
    <col min="6658" max="6658" width="14" style="352" customWidth="1"/>
    <col min="6659" max="6659" width="11.86328125" style="352" customWidth="1"/>
    <col min="6660" max="6660" width="4.86328125" style="352" customWidth="1"/>
    <col min="6661" max="6661" width="31.1328125" style="352" customWidth="1"/>
    <col min="6662" max="6662" width="4.265625" style="352" bestFit="1" customWidth="1"/>
    <col min="6663" max="6663" width="6.3984375" style="352" customWidth="1"/>
    <col min="6664" max="6666" width="4.265625" style="352" bestFit="1" customWidth="1"/>
    <col min="6667" max="6668" width="5.59765625" style="352" customWidth="1"/>
    <col min="6669" max="6669" width="6.1328125" style="352" bestFit="1" customWidth="1"/>
    <col min="6670" max="6670" width="7.1328125" style="352" bestFit="1" customWidth="1"/>
    <col min="6671" max="6671" width="7.73046875" style="352" customWidth="1"/>
    <col min="6672" max="6672" width="6.1328125" style="352" bestFit="1" customWidth="1"/>
    <col min="6673" max="6673" width="8.265625" style="352" bestFit="1" customWidth="1"/>
    <col min="6674" max="6674" width="6.1328125" style="352" bestFit="1" customWidth="1"/>
    <col min="6675" max="6675" width="5" style="352" customWidth="1"/>
    <col min="6676" max="6676" width="6" style="352" customWidth="1"/>
    <col min="6677" max="6678" width="7.73046875" style="352" customWidth="1"/>
    <col min="6679" max="6680" width="6.265625" style="352" customWidth="1"/>
    <col min="6681" max="6681" width="5.73046875" style="352" customWidth="1"/>
    <col min="6682" max="6683" width="5.59765625" style="352" customWidth="1"/>
    <col min="6684" max="6684" width="6" style="352" customWidth="1"/>
    <col min="6685" max="6685" width="7.73046875" style="352" customWidth="1"/>
    <col min="6686" max="6912" width="9.1328125" style="352"/>
    <col min="6913" max="6913" width="4.1328125" style="352" customWidth="1"/>
    <col min="6914" max="6914" width="14" style="352" customWidth="1"/>
    <col min="6915" max="6915" width="11.86328125" style="352" customWidth="1"/>
    <col min="6916" max="6916" width="4.86328125" style="352" customWidth="1"/>
    <col min="6917" max="6917" width="31.1328125" style="352" customWidth="1"/>
    <col min="6918" max="6918" width="4.265625" style="352" bestFit="1" customWidth="1"/>
    <col min="6919" max="6919" width="6.3984375" style="352" customWidth="1"/>
    <col min="6920" max="6922" width="4.265625" style="352" bestFit="1" customWidth="1"/>
    <col min="6923" max="6924" width="5.59765625" style="352" customWidth="1"/>
    <col min="6925" max="6925" width="6.1328125" style="352" bestFit="1" customWidth="1"/>
    <col min="6926" max="6926" width="7.1328125" style="352" bestFit="1" customWidth="1"/>
    <col min="6927" max="6927" width="7.73046875" style="352" customWidth="1"/>
    <col min="6928" max="6928" width="6.1328125" style="352" bestFit="1" customWidth="1"/>
    <col min="6929" max="6929" width="8.265625" style="352" bestFit="1" customWidth="1"/>
    <col min="6930" max="6930" width="6.1328125" style="352" bestFit="1" customWidth="1"/>
    <col min="6931" max="6931" width="5" style="352" customWidth="1"/>
    <col min="6932" max="6932" width="6" style="352" customWidth="1"/>
    <col min="6933" max="6934" width="7.73046875" style="352" customWidth="1"/>
    <col min="6935" max="6936" width="6.265625" style="352" customWidth="1"/>
    <col min="6937" max="6937" width="5.73046875" style="352" customWidth="1"/>
    <col min="6938" max="6939" width="5.59765625" style="352" customWidth="1"/>
    <col min="6940" max="6940" width="6" style="352" customWidth="1"/>
    <col min="6941" max="6941" width="7.73046875" style="352" customWidth="1"/>
    <col min="6942" max="7168" width="9.1328125" style="352"/>
    <col min="7169" max="7169" width="4.1328125" style="352" customWidth="1"/>
    <col min="7170" max="7170" width="14" style="352" customWidth="1"/>
    <col min="7171" max="7171" width="11.86328125" style="352" customWidth="1"/>
    <col min="7172" max="7172" width="4.86328125" style="352" customWidth="1"/>
    <col min="7173" max="7173" width="31.1328125" style="352" customWidth="1"/>
    <col min="7174" max="7174" width="4.265625" style="352" bestFit="1" customWidth="1"/>
    <col min="7175" max="7175" width="6.3984375" style="352" customWidth="1"/>
    <col min="7176" max="7178" width="4.265625" style="352" bestFit="1" customWidth="1"/>
    <col min="7179" max="7180" width="5.59765625" style="352" customWidth="1"/>
    <col min="7181" max="7181" width="6.1328125" style="352" bestFit="1" customWidth="1"/>
    <col min="7182" max="7182" width="7.1328125" style="352" bestFit="1" customWidth="1"/>
    <col min="7183" max="7183" width="7.73046875" style="352" customWidth="1"/>
    <col min="7184" max="7184" width="6.1328125" style="352" bestFit="1" customWidth="1"/>
    <col min="7185" max="7185" width="8.265625" style="352" bestFit="1" customWidth="1"/>
    <col min="7186" max="7186" width="6.1328125" style="352" bestFit="1" customWidth="1"/>
    <col min="7187" max="7187" width="5" style="352" customWidth="1"/>
    <col min="7188" max="7188" width="6" style="352" customWidth="1"/>
    <col min="7189" max="7190" width="7.73046875" style="352" customWidth="1"/>
    <col min="7191" max="7192" width="6.265625" style="352" customWidth="1"/>
    <col min="7193" max="7193" width="5.73046875" style="352" customWidth="1"/>
    <col min="7194" max="7195" width="5.59765625" style="352" customWidth="1"/>
    <col min="7196" max="7196" width="6" style="352" customWidth="1"/>
    <col min="7197" max="7197" width="7.73046875" style="352" customWidth="1"/>
    <col min="7198" max="7424" width="9.1328125" style="352"/>
    <col min="7425" max="7425" width="4.1328125" style="352" customWidth="1"/>
    <col min="7426" max="7426" width="14" style="352" customWidth="1"/>
    <col min="7427" max="7427" width="11.86328125" style="352" customWidth="1"/>
    <col min="7428" max="7428" width="4.86328125" style="352" customWidth="1"/>
    <col min="7429" max="7429" width="31.1328125" style="352" customWidth="1"/>
    <col min="7430" max="7430" width="4.265625" style="352" bestFit="1" customWidth="1"/>
    <col min="7431" max="7431" width="6.3984375" style="352" customWidth="1"/>
    <col min="7432" max="7434" width="4.265625" style="352" bestFit="1" customWidth="1"/>
    <col min="7435" max="7436" width="5.59765625" style="352" customWidth="1"/>
    <col min="7437" max="7437" width="6.1328125" style="352" bestFit="1" customWidth="1"/>
    <col min="7438" max="7438" width="7.1328125" style="352" bestFit="1" customWidth="1"/>
    <col min="7439" max="7439" width="7.73046875" style="352" customWidth="1"/>
    <col min="7440" max="7440" width="6.1328125" style="352" bestFit="1" customWidth="1"/>
    <col min="7441" max="7441" width="8.265625" style="352" bestFit="1" customWidth="1"/>
    <col min="7442" max="7442" width="6.1328125" style="352" bestFit="1" customWidth="1"/>
    <col min="7443" max="7443" width="5" style="352" customWidth="1"/>
    <col min="7444" max="7444" width="6" style="352" customWidth="1"/>
    <col min="7445" max="7446" width="7.73046875" style="352" customWidth="1"/>
    <col min="7447" max="7448" width="6.265625" style="352" customWidth="1"/>
    <col min="7449" max="7449" width="5.73046875" style="352" customWidth="1"/>
    <col min="7450" max="7451" width="5.59765625" style="352" customWidth="1"/>
    <col min="7452" max="7452" width="6" style="352" customWidth="1"/>
    <col min="7453" max="7453" width="7.73046875" style="352" customWidth="1"/>
    <col min="7454" max="7680" width="9.1328125" style="352"/>
    <col min="7681" max="7681" width="4.1328125" style="352" customWidth="1"/>
    <col min="7682" max="7682" width="14" style="352" customWidth="1"/>
    <col min="7683" max="7683" width="11.86328125" style="352" customWidth="1"/>
    <col min="7684" max="7684" width="4.86328125" style="352" customWidth="1"/>
    <col min="7685" max="7685" width="31.1328125" style="352" customWidth="1"/>
    <col min="7686" max="7686" width="4.265625" style="352" bestFit="1" customWidth="1"/>
    <col min="7687" max="7687" width="6.3984375" style="352" customWidth="1"/>
    <col min="7688" max="7690" width="4.265625" style="352" bestFit="1" customWidth="1"/>
    <col min="7691" max="7692" width="5.59765625" style="352" customWidth="1"/>
    <col min="7693" max="7693" width="6.1328125" style="352" bestFit="1" customWidth="1"/>
    <col min="7694" max="7694" width="7.1328125" style="352" bestFit="1" customWidth="1"/>
    <col min="7695" max="7695" width="7.73046875" style="352" customWidth="1"/>
    <col min="7696" max="7696" width="6.1328125" style="352" bestFit="1" customWidth="1"/>
    <col min="7697" max="7697" width="8.265625" style="352" bestFit="1" customWidth="1"/>
    <col min="7698" max="7698" width="6.1328125" style="352" bestFit="1" customWidth="1"/>
    <col min="7699" max="7699" width="5" style="352" customWidth="1"/>
    <col min="7700" max="7700" width="6" style="352" customWidth="1"/>
    <col min="7701" max="7702" width="7.73046875" style="352" customWidth="1"/>
    <col min="7703" max="7704" width="6.265625" style="352" customWidth="1"/>
    <col min="7705" max="7705" width="5.73046875" style="352" customWidth="1"/>
    <col min="7706" max="7707" width="5.59765625" style="352" customWidth="1"/>
    <col min="7708" max="7708" width="6" style="352" customWidth="1"/>
    <col min="7709" max="7709" width="7.73046875" style="352" customWidth="1"/>
    <col min="7710" max="7936" width="9.1328125" style="352"/>
    <col min="7937" max="7937" width="4.1328125" style="352" customWidth="1"/>
    <col min="7938" max="7938" width="14" style="352" customWidth="1"/>
    <col min="7939" max="7939" width="11.86328125" style="352" customWidth="1"/>
    <col min="7940" max="7940" width="4.86328125" style="352" customWidth="1"/>
    <col min="7941" max="7941" width="31.1328125" style="352" customWidth="1"/>
    <col min="7942" max="7942" width="4.265625" style="352" bestFit="1" customWidth="1"/>
    <col min="7943" max="7943" width="6.3984375" style="352" customWidth="1"/>
    <col min="7944" max="7946" width="4.265625" style="352" bestFit="1" customWidth="1"/>
    <col min="7947" max="7948" width="5.59765625" style="352" customWidth="1"/>
    <col min="7949" max="7949" width="6.1328125" style="352" bestFit="1" customWidth="1"/>
    <col min="7950" max="7950" width="7.1328125" style="352" bestFit="1" customWidth="1"/>
    <col min="7951" max="7951" width="7.73046875" style="352" customWidth="1"/>
    <col min="7952" max="7952" width="6.1328125" style="352" bestFit="1" customWidth="1"/>
    <col min="7953" max="7953" width="8.265625" style="352" bestFit="1" customWidth="1"/>
    <col min="7954" max="7954" width="6.1328125" style="352" bestFit="1" customWidth="1"/>
    <col min="7955" max="7955" width="5" style="352" customWidth="1"/>
    <col min="7956" max="7956" width="6" style="352" customWidth="1"/>
    <col min="7957" max="7958" width="7.73046875" style="352" customWidth="1"/>
    <col min="7959" max="7960" width="6.265625" style="352" customWidth="1"/>
    <col min="7961" max="7961" width="5.73046875" style="352" customWidth="1"/>
    <col min="7962" max="7963" width="5.59765625" style="352" customWidth="1"/>
    <col min="7964" max="7964" width="6" style="352" customWidth="1"/>
    <col min="7965" max="7965" width="7.73046875" style="352" customWidth="1"/>
    <col min="7966" max="8192" width="9.1328125" style="352"/>
    <col min="8193" max="8193" width="4.1328125" style="352" customWidth="1"/>
    <col min="8194" max="8194" width="14" style="352" customWidth="1"/>
    <col min="8195" max="8195" width="11.86328125" style="352" customWidth="1"/>
    <col min="8196" max="8196" width="4.86328125" style="352" customWidth="1"/>
    <col min="8197" max="8197" width="31.1328125" style="352" customWidth="1"/>
    <col min="8198" max="8198" width="4.265625" style="352" bestFit="1" customWidth="1"/>
    <col min="8199" max="8199" width="6.3984375" style="352" customWidth="1"/>
    <col min="8200" max="8202" width="4.265625" style="352" bestFit="1" customWidth="1"/>
    <col min="8203" max="8204" width="5.59765625" style="352" customWidth="1"/>
    <col min="8205" max="8205" width="6.1328125" style="352" bestFit="1" customWidth="1"/>
    <col min="8206" max="8206" width="7.1328125" style="352" bestFit="1" customWidth="1"/>
    <col min="8207" max="8207" width="7.73046875" style="352" customWidth="1"/>
    <col min="8208" max="8208" width="6.1328125" style="352" bestFit="1" customWidth="1"/>
    <col min="8209" max="8209" width="8.265625" style="352" bestFit="1" customWidth="1"/>
    <col min="8210" max="8210" width="6.1328125" style="352" bestFit="1" customWidth="1"/>
    <col min="8211" max="8211" width="5" style="352" customWidth="1"/>
    <col min="8212" max="8212" width="6" style="352" customWidth="1"/>
    <col min="8213" max="8214" width="7.73046875" style="352" customWidth="1"/>
    <col min="8215" max="8216" width="6.265625" style="352" customWidth="1"/>
    <col min="8217" max="8217" width="5.73046875" style="352" customWidth="1"/>
    <col min="8218" max="8219" width="5.59765625" style="352" customWidth="1"/>
    <col min="8220" max="8220" width="6" style="352" customWidth="1"/>
    <col min="8221" max="8221" width="7.73046875" style="352" customWidth="1"/>
    <col min="8222" max="8448" width="9.1328125" style="352"/>
    <col min="8449" max="8449" width="4.1328125" style="352" customWidth="1"/>
    <col min="8450" max="8450" width="14" style="352" customWidth="1"/>
    <col min="8451" max="8451" width="11.86328125" style="352" customWidth="1"/>
    <col min="8452" max="8452" width="4.86328125" style="352" customWidth="1"/>
    <col min="8453" max="8453" width="31.1328125" style="352" customWidth="1"/>
    <col min="8454" max="8454" width="4.265625" style="352" bestFit="1" customWidth="1"/>
    <col min="8455" max="8455" width="6.3984375" style="352" customWidth="1"/>
    <col min="8456" max="8458" width="4.265625" style="352" bestFit="1" customWidth="1"/>
    <col min="8459" max="8460" width="5.59765625" style="352" customWidth="1"/>
    <col min="8461" max="8461" width="6.1328125" style="352" bestFit="1" customWidth="1"/>
    <col min="8462" max="8462" width="7.1328125" style="352" bestFit="1" customWidth="1"/>
    <col min="8463" max="8463" width="7.73046875" style="352" customWidth="1"/>
    <col min="8464" max="8464" width="6.1328125" style="352" bestFit="1" customWidth="1"/>
    <col min="8465" max="8465" width="8.265625" style="352" bestFit="1" customWidth="1"/>
    <col min="8466" max="8466" width="6.1328125" style="352" bestFit="1" customWidth="1"/>
    <col min="8467" max="8467" width="5" style="352" customWidth="1"/>
    <col min="8468" max="8468" width="6" style="352" customWidth="1"/>
    <col min="8469" max="8470" width="7.73046875" style="352" customWidth="1"/>
    <col min="8471" max="8472" width="6.265625" style="352" customWidth="1"/>
    <col min="8473" max="8473" width="5.73046875" style="352" customWidth="1"/>
    <col min="8474" max="8475" width="5.59765625" style="352" customWidth="1"/>
    <col min="8476" max="8476" width="6" style="352" customWidth="1"/>
    <col min="8477" max="8477" width="7.73046875" style="352" customWidth="1"/>
    <col min="8478" max="8704" width="9.1328125" style="352"/>
    <col min="8705" max="8705" width="4.1328125" style="352" customWidth="1"/>
    <col min="8706" max="8706" width="14" style="352" customWidth="1"/>
    <col min="8707" max="8707" width="11.86328125" style="352" customWidth="1"/>
    <col min="8708" max="8708" width="4.86328125" style="352" customWidth="1"/>
    <col min="8709" max="8709" width="31.1328125" style="352" customWidth="1"/>
    <col min="8710" max="8710" width="4.265625" style="352" bestFit="1" customWidth="1"/>
    <col min="8711" max="8711" width="6.3984375" style="352" customWidth="1"/>
    <col min="8712" max="8714" width="4.265625" style="352" bestFit="1" customWidth="1"/>
    <col min="8715" max="8716" width="5.59765625" style="352" customWidth="1"/>
    <col min="8717" max="8717" width="6.1328125" style="352" bestFit="1" customWidth="1"/>
    <col min="8718" max="8718" width="7.1328125" style="352" bestFit="1" customWidth="1"/>
    <col min="8719" max="8719" width="7.73046875" style="352" customWidth="1"/>
    <col min="8720" max="8720" width="6.1328125" style="352" bestFit="1" customWidth="1"/>
    <col min="8721" max="8721" width="8.265625" style="352" bestFit="1" customWidth="1"/>
    <col min="8722" max="8722" width="6.1328125" style="352" bestFit="1" customWidth="1"/>
    <col min="8723" max="8723" width="5" style="352" customWidth="1"/>
    <col min="8724" max="8724" width="6" style="352" customWidth="1"/>
    <col min="8725" max="8726" width="7.73046875" style="352" customWidth="1"/>
    <col min="8727" max="8728" width="6.265625" style="352" customWidth="1"/>
    <col min="8729" max="8729" width="5.73046875" style="352" customWidth="1"/>
    <col min="8730" max="8731" width="5.59765625" style="352" customWidth="1"/>
    <col min="8732" max="8732" width="6" style="352" customWidth="1"/>
    <col min="8733" max="8733" width="7.73046875" style="352" customWidth="1"/>
    <col min="8734" max="8960" width="9.1328125" style="352"/>
    <col min="8961" max="8961" width="4.1328125" style="352" customWidth="1"/>
    <col min="8962" max="8962" width="14" style="352" customWidth="1"/>
    <col min="8963" max="8963" width="11.86328125" style="352" customWidth="1"/>
    <col min="8964" max="8964" width="4.86328125" style="352" customWidth="1"/>
    <col min="8965" max="8965" width="31.1328125" style="352" customWidth="1"/>
    <col min="8966" max="8966" width="4.265625" style="352" bestFit="1" customWidth="1"/>
    <col min="8967" max="8967" width="6.3984375" style="352" customWidth="1"/>
    <col min="8968" max="8970" width="4.265625" style="352" bestFit="1" customWidth="1"/>
    <col min="8971" max="8972" width="5.59765625" style="352" customWidth="1"/>
    <col min="8973" max="8973" width="6.1328125" style="352" bestFit="1" customWidth="1"/>
    <col min="8974" max="8974" width="7.1328125" style="352" bestFit="1" customWidth="1"/>
    <col min="8975" max="8975" width="7.73046875" style="352" customWidth="1"/>
    <col min="8976" max="8976" width="6.1328125" style="352" bestFit="1" customWidth="1"/>
    <col min="8977" max="8977" width="8.265625" style="352" bestFit="1" customWidth="1"/>
    <col min="8978" max="8978" width="6.1328125" style="352" bestFit="1" customWidth="1"/>
    <col min="8979" max="8979" width="5" style="352" customWidth="1"/>
    <col min="8980" max="8980" width="6" style="352" customWidth="1"/>
    <col min="8981" max="8982" width="7.73046875" style="352" customWidth="1"/>
    <col min="8983" max="8984" width="6.265625" style="352" customWidth="1"/>
    <col min="8985" max="8985" width="5.73046875" style="352" customWidth="1"/>
    <col min="8986" max="8987" width="5.59765625" style="352" customWidth="1"/>
    <col min="8988" max="8988" width="6" style="352" customWidth="1"/>
    <col min="8989" max="8989" width="7.73046875" style="352" customWidth="1"/>
    <col min="8990" max="9216" width="9.1328125" style="352"/>
    <col min="9217" max="9217" width="4.1328125" style="352" customWidth="1"/>
    <col min="9218" max="9218" width="14" style="352" customWidth="1"/>
    <col min="9219" max="9219" width="11.86328125" style="352" customWidth="1"/>
    <col min="9220" max="9220" width="4.86328125" style="352" customWidth="1"/>
    <col min="9221" max="9221" width="31.1328125" style="352" customWidth="1"/>
    <col min="9222" max="9222" width="4.265625" style="352" bestFit="1" customWidth="1"/>
    <col min="9223" max="9223" width="6.3984375" style="352" customWidth="1"/>
    <col min="9224" max="9226" width="4.265625" style="352" bestFit="1" customWidth="1"/>
    <col min="9227" max="9228" width="5.59765625" style="352" customWidth="1"/>
    <col min="9229" max="9229" width="6.1328125" style="352" bestFit="1" customWidth="1"/>
    <col min="9230" max="9230" width="7.1328125" style="352" bestFit="1" customWidth="1"/>
    <col min="9231" max="9231" width="7.73046875" style="352" customWidth="1"/>
    <col min="9232" max="9232" width="6.1328125" style="352" bestFit="1" customWidth="1"/>
    <col min="9233" max="9233" width="8.265625" style="352" bestFit="1" customWidth="1"/>
    <col min="9234" max="9234" width="6.1328125" style="352" bestFit="1" customWidth="1"/>
    <col min="9235" max="9235" width="5" style="352" customWidth="1"/>
    <col min="9236" max="9236" width="6" style="352" customWidth="1"/>
    <col min="9237" max="9238" width="7.73046875" style="352" customWidth="1"/>
    <col min="9239" max="9240" width="6.265625" style="352" customWidth="1"/>
    <col min="9241" max="9241" width="5.73046875" style="352" customWidth="1"/>
    <col min="9242" max="9243" width="5.59765625" style="352" customWidth="1"/>
    <col min="9244" max="9244" width="6" style="352" customWidth="1"/>
    <col min="9245" max="9245" width="7.73046875" style="352" customWidth="1"/>
    <col min="9246" max="9472" width="9.1328125" style="352"/>
    <col min="9473" max="9473" width="4.1328125" style="352" customWidth="1"/>
    <col min="9474" max="9474" width="14" style="352" customWidth="1"/>
    <col min="9475" max="9475" width="11.86328125" style="352" customWidth="1"/>
    <col min="9476" max="9476" width="4.86328125" style="352" customWidth="1"/>
    <col min="9477" max="9477" width="31.1328125" style="352" customWidth="1"/>
    <col min="9478" max="9478" width="4.265625" style="352" bestFit="1" customWidth="1"/>
    <col min="9479" max="9479" width="6.3984375" style="352" customWidth="1"/>
    <col min="9480" max="9482" width="4.265625" style="352" bestFit="1" customWidth="1"/>
    <col min="9483" max="9484" width="5.59765625" style="352" customWidth="1"/>
    <col min="9485" max="9485" width="6.1328125" style="352" bestFit="1" customWidth="1"/>
    <col min="9486" max="9486" width="7.1328125" style="352" bestFit="1" customWidth="1"/>
    <col min="9487" max="9487" width="7.73046875" style="352" customWidth="1"/>
    <col min="9488" max="9488" width="6.1328125" style="352" bestFit="1" customWidth="1"/>
    <col min="9489" max="9489" width="8.265625" style="352" bestFit="1" customWidth="1"/>
    <col min="9490" max="9490" width="6.1328125" style="352" bestFit="1" customWidth="1"/>
    <col min="9491" max="9491" width="5" style="352" customWidth="1"/>
    <col min="9492" max="9492" width="6" style="352" customWidth="1"/>
    <col min="9493" max="9494" width="7.73046875" style="352" customWidth="1"/>
    <col min="9495" max="9496" width="6.265625" style="352" customWidth="1"/>
    <col min="9497" max="9497" width="5.73046875" style="352" customWidth="1"/>
    <col min="9498" max="9499" width="5.59765625" style="352" customWidth="1"/>
    <col min="9500" max="9500" width="6" style="352" customWidth="1"/>
    <col min="9501" max="9501" width="7.73046875" style="352" customWidth="1"/>
    <col min="9502" max="9728" width="9.1328125" style="352"/>
    <col min="9729" max="9729" width="4.1328125" style="352" customWidth="1"/>
    <col min="9730" max="9730" width="14" style="352" customWidth="1"/>
    <col min="9731" max="9731" width="11.86328125" style="352" customWidth="1"/>
    <col min="9732" max="9732" width="4.86328125" style="352" customWidth="1"/>
    <col min="9733" max="9733" width="31.1328125" style="352" customWidth="1"/>
    <col min="9734" max="9734" width="4.265625" style="352" bestFit="1" customWidth="1"/>
    <col min="9735" max="9735" width="6.3984375" style="352" customWidth="1"/>
    <col min="9736" max="9738" width="4.265625" style="352" bestFit="1" customWidth="1"/>
    <col min="9739" max="9740" width="5.59765625" style="352" customWidth="1"/>
    <col min="9741" max="9741" width="6.1328125" style="352" bestFit="1" customWidth="1"/>
    <col min="9742" max="9742" width="7.1328125" style="352" bestFit="1" customWidth="1"/>
    <col min="9743" max="9743" width="7.73046875" style="352" customWidth="1"/>
    <col min="9744" max="9744" width="6.1328125" style="352" bestFit="1" customWidth="1"/>
    <col min="9745" max="9745" width="8.265625" style="352" bestFit="1" customWidth="1"/>
    <col min="9746" max="9746" width="6.1328125" style="352" bestFit="1" customWidth="1"/>
    <col min="9747" max="9747" width="5" style="352" customWidth="1"/>
    <col min="9748" max="9748" width="6" style="352" customWidth="1"/>
    <col min="9749" max="9750" width="7.73046875" style="352" customWidth="1"/>
    <col min="9751" max="9752" width="6.265625" style="352" customWidth="1"/>
    <col min="9753" max="9753" width="5.73046875" style="352" customWidth="1"/>
    <col min="9754" max="9755" width="5.59765625" style="352" customWidth="1"/>
    <col min="9756" max="9756" width="6" style="352" customWidth="1"/>
    <col min="9757" max="9757" width="7.73046875" style="352" customWidth="1"/>
    <col min="9758" max="9984" width="9.1328125" style="352"/>
    <col min="9985" max="9985" width="4.1328125" style="352" customWidth="1"/>
    <col min="9986" max="9986" width="14" style="352" customWidth="1"/>
    <col min="9987" max="9987" width="11.86328125" style="352" customWidth="1"/>
    <col min="9988" max="9988" width="4.86328125" style="352" customWidth="1"/>
    <col min="9989" max="9989" width="31.1328125" style="352" customWidth="1"/>
    <col min="9990" max="9990" width="4.265625" style="352" bestFit="1" customWidth="1"/>
    <col min="9991" max="9991" width="6.3984375" style="352" customWidth="1"/>
    <col min="9992" max="9994" width="4.265625" style="352" bestFit="1" customWidth="1"/>
    <col min="9995" max="9996" width="5.59765625" style="352" customWidth="1"/>
    <col min="9997" max="9997" width="6.1328125" style="352" bestFit="1" customWidth="1"/>
    <col min="9998" max="9998" width="7.1328125" style="352" bestFit="1" customWidth="1"/>
    <col min="9999" max="9999" width="7.73046875" style="352" customWidth="1"/>
    <col min="10000" max="10000" width="6.1328125" style="352" bestFit="1" customWidth="1"/>
    <col min="10001" max="10001" width="8.265625" style="352" bestFit="1" customWidth="1"/>
    <col min="10002" max="10002" width="6.1328125" style="352" bestFit="1" customWidth="1"/>
    <col min="10003" max="10003" width="5" style="352" customWidth="1"/>
    <col min="10004" max="10004" width="6" style="352" customWidth="1"/>
    <col min="10005" max="10006" width="7.73046875" style="352" customWidth="1"/>
    <col min="10007" max="10008" width="6.265625" style="352" customWidth="1"/>
    <col min="10009" max="10009" width="5.73046875" style="352" customWidth="1"/>
    <col min="10010" max="10011" width="5.59765625" style="352" customWidth="1"/>
    <col min="10012" max="10012" width="6" style="352" customWidth="1"/>
    <col min="10013" max="10013" width="7.73046875" style="352" customWidth="1"/>
    <col min="10014" max="10240" width="9.1328125" style="352"/>
    <col min="10241" max="10241" width="4.1328125" style="352" customWidth="1"/>
    <col min="10242" max="10242" width="14" style="352" customWidth="1"/>
    <col min="10243" max="10243" width="11.86328125" style="352" customWidth="1"/>
    <col min="10244" max="10244" width="4.86328125" style="352" customWidth="1"/>
    <col min="10245" max="10245" width="31.1328125" style="352" customWidth="1"/>
    <col min="10246" max="10246" width="4.265625" style="352" bestFit="1" customWidth="1"/>
    <col min="10247" max="10247" width="6.3984375" style="352" customWidth="1"/>
    <col min="10248" max="10250" width="4.265625" style="352" bestFit="1" customWidth="1"/>
    <col min="10251" max="10252" width="5.59765625" style="352" customWidth="1"/>
    <col min="10253" max="10253" width="6.1328125" style="352" bestFit="1" customWidth="1"/>
    <col min="10254" max="10254" width="7.1328125" style="352" bestFit="1" customWidth="1"/>
    <col min="10255" max="10255" width="7.73046875" style="352" customWidth="1"/>
    <col min="10256" max="10256" width="6.1328125" style="352" bestFit="1" customWidth="1"/>
    <col min="10257" max="10257" width="8.265625" style="352" bestFit="1" customWidth="1"/>
    <col min="10258" max="10258" width="6.1328125" style="352" bestFit="1" customWidth="1"/>
    <col min="10259" max="10259" width="5" style="352" customWidth="1"/>
    <col min="10260" max="10260" width="6" style="352" customWidth="1"/>
    <col min="10261" max="10262" width="7.73046875" style="352" customWidth="1"/>
    <col min="10263" max="10264" width="6.265625" style="352" customWidth="1"/>
    <col min="10265" max="10265" width="5.73046875" style="352" customWidth="1"/>
    <col min="10266" max="10267" width="5.59765625" style="352" customWidth="1"/>
    <col min="10268" max="10268" width="6" style="352" customWidth="1"/>
    <col min="10269" max="10269" width="7.73046875" style="352" customWidth="1"/>
    <col min="10270" max="10496" width="9.1328125" style="352"/>
    <col min="10497" max="10497" width="4.1328125" style="352" customWidth="1"/>
    <col min="10498" max="10498" width="14" style="352" customWidth="1"/>
    <col min="10499" max="10499" width="11.86328125" style="352" customWidth="1"/>
    <col min="10500" max="10500" width="4.86328125" style="352" customWidth="1"/>
    <col min="10501" max="10501" width="31.1328125" style="352" customWidth="1"/>
    <col min="10502" max="10502" width="4.265625" style="352" bestFit="1" customWidth="1"/>
    <col min="10503" max="10503" width="6.3984375" style="352" customWidth="1"/>
    <col min="10504" max="10506" width="4.265625" style="352" bestFit="1" customWidth="1"/>
    <col min="10507" max="10508" width="5.59765625" style="352" customWidth="1"/>
    <col min="10509" max="10509" width="6.1328125" style="352" bestFit="1" customWidth="1"/>
    <col min="10510" max="10510" width="7.1328125" style="352" bestFit="1" customWidth="1"/>
    <col min="10511" max="10511" width="7.73046875" style="352" customWidth="1"/>
    <col min="10512" max="10512" width="6.1328125" style="352" bestFit="1" customWidth="1"/>
    <col min="10513" max="10513" width="8.265625" style="352" bestFit="1" customWidth="1"/>
    <col min="10514" max="10514" width="6.1328125" style="352" bestFit="1" customWidth="1"/>
    <col min="10515" max="10515" width="5" style="352" customWidth="1"/>
    <col min="10516" max="10516" width="6" style="352" customWidth="1"/>
    <col min="10517" max="10518" width="7.73046875" style="352" customWidth="1"/>
    <col min="10519" max="10520" width="6.265625" style="352" customWidth="1"/>
    <col min="10521" max="10521" width="5.73046875" style="352" customWidth="1"/>
    <col min="10522" max="10523" width="5.59765625" style="352" customWidth="1"/>
    <col min="10524" max="10524" width="6" style="352" customWidth="1"/>
    <col min="10525" max="10525" width="7.73046875" style="352" customWidth="1"/>
    <col min="10526" max="10752" width="9.1328125" style="352"/>
    <col min="10753" max="10753" width="4.1328125" style="352" customWidth="1"/>
    <col min="10754" max="10754" width="14" style="352" customWidth="1"/>
    <col min="10755" max="10755" width="11.86328125" style="352" customWidth="1"/>
    <col min="10756" max="10756" width="4.86328125" style="352" customWidth="1"/>
    <col min="10757" max="10757" width="31.1328125" style="352" customWidth="1"/>
    <col min="10758" max="10758" width="4.265625" style="352" bestFit="1" customWidth="1"/>
    <col min="10759" max="10759" width="6.3984375" style="352" customWidth="1"/>
    <col min="10760" max="10762" width="4.265625" style="352" bestFit="1" customWidth="1"/>
    <col min="10763" max="10764" width="5.59765625" style="352" customWidth="1"/>
    <col min="10765" max="10765" width="6.1328125" style="352" bestFit="1" customWidth="1"/>
    <col min="10766" max="10766" width="7.1328125" style="352" bestFit="1" customWidth="1"/>
    <col min="10767" max="10767" width="7.73046875" style="352" customWidth="1"/>
    <col min="10768" max="10768" width="6.1328125" style="352" bestFit="1" customWidth="1"/>
    <col min="10769" max="10769" width="8.265625" style="352" bestFit="1" customWidth="1"/>
    <col min="10770" max="10770" width="6.1328125" style="352" bestFit="1" customWidth="1"/>
    <col min="10771" max="10771" width="5" style="352" customWidth="1"/>
    <col min="10772" max="10772" width="6" style="352" customWidth="1"/>
    <col min="10773" max="10774" width="7.73046875" style="352" customWidth="1"/>
    <col min="10775" max="10776" width="6.265625" style="352" customWidth="1"/>
    <col min="10777" max="10777" width="5.73046875" style="352" customWidth="1"/>
    <col min="10778" max="10779" width="5.59765625" style="352" customWidth="1"/>
    <col min="10780" max="10780" width="6" style="352" customWidth="1"/>
    <col min="10781" max="10781" width="7.73046875" style="352" customWidth="1"/>
    <col min="10782" max="11008" width="9.1328125" style="352"/>
    <col min="11009" max="11009" width="4.1328125" style="352" customWidth="1"/>
    <col min="11010" max="11010" width="14" style="352" customWidth="1"/>
    <col min="11011" max="11011" width="11.86328125" style="352" customWidth="1"/>
    <col min="11012" max="11012" width="4.86328125" style="352" customWidth="1"/>
    <col min="11013" max="11013" width="31.1328125" style="352" customWidth="1"/>
    <col min="11014" max="11014" width="4.265625" style="352" bestFit="1" customWidth="1"/>
    <col min="11015" max="11015" width="6.3984375" style="352" customWidth="1"/>
    <col min="11016" max="11018" width="4.265625" style="352" bestFit="1" customWidth="1"/>
    <col min="11019" max="11020" width="5.59765625" style="352" customWidth="1"/>
    <col min="11021" max="11021" width="6.1328125" style="352" bestFit="1" customWidth="1"/>
    <col min="11022" max="11022" width="7.1328125" style="352" bestFit="1" customWidth="1"/>
    <col min="11023" max="11023" width="7.73046875" style="352" customWidth="1"/>
    <col min="11024" max="11024" width="6.1328125" style="352" bestFit="1" customWidth="1"/>
    <col min="11025" max="11025" width="8.265625" style="352" bestFit="1" customWidth="1"/>
    <col min="11026" max="11026" width="6.1328125" style="352" bestFit="1" customWidth="1"/>
    <col min="11027" max="11027" width="5" style="352" customWidth="1"/>
    <col min="11028" max="11028" width="6" style="352" customWidth="1"/>
    <col min="11029" max="11030" width="7.73046875" style="352" customWidth="1"/>
    <col min="11031" max="11032" width="6.265625" style="352" customWidth="1"/>
    <col min="11033" max="11033" width="5.73046875" style="352" customWidth="1"/>
    <col min="11034" max="11035" width="5.59765625" style="352" customWidth="1"/>
    <col min="11036" max="11036" width="6" style="352" customWidth="1"/>
    <col min="11037" max="11037" width="7.73046875" style="352" customWidth="1"/>
    <col min="11038" max="11264" width="9.1328125" style="352"/>
    <col min="11265" max="11265" width="4.1328125" style="352" customWidth="1"/>
    <col min="11266" max="11266" width="14" style="352" customWidth="1"/>
    <col min="11267" max="11267" width="11.86328125" style="352" customWidth="1"/>
    <col min="11268" max="11268" width="4.86328125" style="352" customWidth="1"/>
    <col min="11269" max="11269" width="31.1328125" style="352" customWidth="1"/>
    <col min="11270" max="11270" width="4.265625" style="352" bestFit="1" customWidth="1"/>
    <col min="11271" max="11271" width="6.3984375" style="352" customWidth="1"/>
    <col min="11272" max="11274" width="4.265625" style="352" bestFit="1" customWidth="1"/>
    <col min="11275" max="11276" width="5.59765625" style="352" customWidth="1"/>
    <col min="11277" max="11277" width="6.1328125" style="352" bestFit="1" customWidth="1"/>
    <col min="11278" max="11278" width="7.1328125" style="352" bestFit="1" customWidth="1"/>
    <col min="11279" max="11279" width="7.73046875" style="352" customWidth="1"/>
    <col min="11280" max="11280" width="6.1328125" style="352" bestFit="1" customWidth="1"/>
    <col min="11281" max="11281" width="8.265625" style="352" bestFit="1" customWidth="1"/>
    <col min="11282" max="11282" width="6.1328125" style="352" bestFit="1" customWidth="1"/>
    <col min="11283" max="11283" width="5" style="352" customWidth="1"/>
    <col min="11284" max="11284" width="6" style="352" customWidth="1"/>
    <col min="11285" max="11286" width="7.73046875" style="352" customWidth="1"/>
    <col min="11287" max="11288" width="6.265625" style="352" customWidth="1"/>
    <col min="11289" max="11289" width="5.73046875" style="352" customWidth="1"/>
    <col min="11290" max="11291" width="5.59765625" style="352" customWidth="1"/>
    <col min="11292" max="11292" width="6" style="352" customWidth="1"/>
    <col min="11293" max="11293" width="7.73046875" style="352" customWidth="1"/>
    <col min="11294" max="11520" width="9.1328125" style="352"/>
    <col min="11521" max="11521" width="4.1328125" style="352" customWidth="1"/>
    <col min="11522" max="11522" width="14" style="352" customWidth="1"/>
    <col min="11523" max="11523" width="11.86328125" style="352" customWidth="1"/>
    <col min="11524" max="11524" width="4.86328125" style="352" customWidth="1"/>
    <col min="11525" max="11525" width="31.1328125" style="352" customWidth="1"/>
    <col min="11526" max="11526" width="4.265625" style="352" bestFit="1" customWidth="1"/>
    <col min="11527" max="11527" width="6.3984375" style="352" customWidth="1"/>
    <col min="11528" max="11530" width="4.265625" style="352" bestFit="1" customWidth="1"/>
    <col min="11531" max="11532" width="5.59765625" style="352" customWidth="1"/>
    <col min="11533" max="11533" width="6.1328125" style="352" bestFit="1" customWidth="1"/>
    <col min="11534" max="11534" width="7.1328125" style="352" bestFit="1" customWidth="1"/>
    <col min="11535" max="11535" width="7.73046875" style="352" customWidth="1"/>
    <col min="11536" max="11536" width="6.1328125" style="352" bestFit="1" customWidth="1"/>
    <col min="11537" max="11537" width="8.265625" style="352" bestFit="1" customWidth="1"/>
    <col min="11538" max="11538" width="6.1328125" style="352" bestFit="1" customWidth="1"/>
    <col min="11539" max="11539" width="5" style="352" customWidth="1"/>
    <col min="11540" max="11540" width="6" style="352" customWidth="1"/>
    <col min="11541" max="11542" width="7.73046875" style="352" customWidth="1"/>
    <col min="11543" max="11544" width="6.265625" style="352" customWidth="1"/>
    <col min="11545" max="11545" width="5.73046875" style="352" customWidth="1"/>
    <col min="11546" max="11547" width="5.59765625" style="352" customWidth="1"/>
    <col min="11548" max="11548" width="6" style="352" customWidth="1"/>
    <col min="11549" max="11549" width="7.73046875" style="352" customWidth="1"/>
    <col min="11550" max="11776" width="9.1328125" style="352"/>
    <col min="11777" max="11777" width="4.1328125" style="352" customWidth="1"/>
    <col min="11778" max="11778" width="14" style="352" customWidth="1"/>
    <col min="11779" max="11779" width="11.86328125" style="352" customWidth="1"/>
    <col min="11780" max="11780" width="4.86328125" style="352" customWidth="1"/>
    <col min="11781" max="11781" width="31.1328125" style="352" customWidth="1"/>
    <col min="11782" max="11782" width="4.265625" style="352" bestFit="1" customWidth="1"/>
    <col min="11783" max="11783" width="6.3984375" style="352" customWidth="1"/>
    <col min="11784" max="11786" width="4.265625" style="352" bestFit="1" customWidth="1"/>
    <col min="11787" max="11788" width="5.59765625" style="352" customWidth="1"/>
    <col min="11789" max="11789" width="6.1328125" style="352" bestFit="1" customWidth="1"/>
    <col min="11790" max="11790" width="7.1328125" style="352" bestFit="1" customWidth="1"/>
    <col min="11791" max="11791" width="7.73046875" style="352" customWidth="1"/>
    <col min="11792" max="11792" width="6.1328125" style="352" bestFit="1" customWidth="1"/>
    <col min="11793" max="11793" width="8.265625" style="352" bestFit="1" customWidth="1"/>
    <col min="11794" max="11794" width="6.1328125" style="352" bestFit="1" customWidth="1"/>
    <col min="11795" max="11795" width="5" style="352" customWidth="1"/>
    <col min="11796" max="11796" width="6" style="352" customWidth="1"/>
    <col min="11797" max="11798" width="7.73046875" style="352" customWidth="1"/>
    <col min="11799" max="11800" width="6.265625" style="352" customWidth="1"/>
    <col min="11801" max="11801" width="5.73046875" style="352" customWidth="1"/>
    <col min="11802" max="11803" width="5.59765625" style="352" customWidth="1"/>
    <col min="11804" max="11804" width="6" style="352" customWidth="1"/>
    <col min="11805" max="11805" width="7.73046875" style="352" customWidth="1"/>
    <col min="11806" max="12032" width="9.1328125" style="352"/>
    <col min="12033" max="12033" width="4.1328125" style="352" customWidth="1"/>
    <col min="12034" max="12034" width="14" style="352" customWidth="1"/>
    <col min="12035" max="12035" width="11.86328125" style="352" customWidth="1"/>
    <col min="12036" max="12036" width="4.86328125" style="352" customWidth="1"/>
    <col min="12037" max="12037" width="31.1328125" style="352" customWidth="1"/>
    <col min="12038" max="12038" width="4.265625" style="352" bestFit="1" customWidth="1"/>
    <col min="12039" max="12039" width="6.3984375" style="352" customWidth="1"/>
    <col min="12040" max="12042" width="4.265625" style="352" bestFit="1" customWidth="1"/>
    <col min="12043" max="12044" width="5.59765625" style="352" customWidth="1"/>
    <col min="12045" max="12045" width="6.1328125" style="352" bestFit="1" customWidth="1"/>
    <col min="12046" max="12046" width="7.1328125" style="352" bestFit="1" customWidth="1"/>
    <col min="12047" max="12047" width="7.73046875" style="352" customWidth="1"/>
    <col min="12048" max="12048" width="6.1328125" style="352" bestFit="1" customWidth="1"/>
    <col min="12049" max="12049" width="8.265625" style="352" bestFit="1" customWidth="1"/>
    <col min="12050" max="12050" width="6.1328125" style="352" bestFit="1" customWidth="1"/>
    <col min="12051" max="12051" width="5" style="352" customWidth="1"/>
    <col min="12052" max="12052" width="6" style="352" customWidth="1"/>
    <col min="12053" max="12054" width="7.73046875" style="352" customWidth="1"/>
    <col min="12055" max="12056" width="6.265625" style="352" customWidth="1"/>
    <col min="12057" max="12057" width="5.73046875" style="352" customWidth="1"/>
    <col min="12058" max="12059" width="5.59765625" style="352" customWidth="1"/>
    <col min="12060" max="12060" width="6" style="352" customWidth="1"/>
    <col min="12061" max="12061" width="7.73046875" style="352" customWidth="1"/>
    <col min="12062" max="12288" width="9.1328125" style="352"/>
    <col min="12289" max="12289" width="4.1328125" style="352" customWidth="1"/>
    <col min="12290" max="12290" width="14" style="352" customWidth="1"/>
    <col min="12291" max="12291" width="11.86328125" style="352" customWidth="1"/>
    <col min="12292" max="12292" width="4.86328125" style="352" customWidth="1"/>
    <col min="12293" max="12293" width="31.1328125" style="352" customWidth="1"/>
    <col min="12294" max="12294" width="4.265625" style="352" bestFit="1" customWidth="1"/>
    <col min="12295" max="12295" width="6.3984375" style="352" customWidth="1"/>
    <col min="12296" max="12298" width="4.265625" style="352" bestFit="1" customWidth="1"/>
    <col min="12299" max="12300" width="5.59765625" style="352" customWidth="1"/>
    <col min="12301" max="12301" width="6.1328125" style="352" bestFit="1" customWidth="1"/>
    <col min="12302" max="12302" width="7.1328125" style="352" bestFit="1" customWidth="1"/>
    <col min="12303" max="12303" width="7.73046875" style="352" customWidth="1"/>
    <col min="12304" max="12304" width="6.1328125" style="352" bestFit="1" customWidth="1"/>
    <col min="12305" max="12305" width="8.265625" style="352" bestFit="1" customWidth="1"/>
    <col min="12306" max="12306" width="6.1328125" style="352" bestFit="1" customWidth="1"/>
    <col min="12307" max="12307" width="5" style="352" customWidth="1"/>
    <col min="12308" max="12308" width="6" style="352" customWidth="1"/>
    <col min="12309" max="12310" width="7.73046875" style="352" customWidth="1"/>
    <col min="12311" max="12312" width="6.265625" style="352" customWidth="1"/>
    <col min="12313" max="12313" width="5.73046875" style="352" customWidth="1"/>
    <col min="12314" max="12315" width="5.59765625" style="352" customWidth="1"/>
    <col min="12316" max="12316" width="6" style="352" customWidth="1"/>
    <col min="12317" max="12317" width="7.73046875" style="352" customWidth="1"/>
    <col min="12318" max="12544" width="9.1328125" style="352"/>
    <col min="12545" max="12545" width="4.1328125" style="352" customWidth="1"/>
    <col min="12546" max="12546" width="14" style="352" customWidth="1"/>
    <col min="12547" max="12547" width="11.86328125" style="352" customWidth="1"/>
    <col min="12548" max="12548" width="4.86328125" style="352" customWidth="1"/>
    <col min="12549" max="12549" width="31.1328125" style="352" customWidth="1"/>
    <col min="12550" max="12550" width="4.265625" style="352" bestFit="1" customWidth="1"/>
    <col min="12551" max="12551" width="6.3984375" style="352" customWidth="1"/>
    <col min="12552" max="12554" width="4.265625" style="352" bestFit="1" customWidth="1"/>
    <col min="12555" max="12556" width="5.59765625" style="352" customWidth="1"/>
    <col min="12557" max="12557" width="6.1328125" style="352" bestFit="1" customWidth="1"/>
    <col min="12558" max="12558" width="7.1328125" style="352" bestFit="1" customWidth="1"/>
    <col min="12559" max="12559" width="7.73046875" style="352" customWidth="1"/>
    <col min="12560" max="12560" width="6.1328125" style="352" bestFit="1" customWidth="1"/>
    <col min="12561" max="12561" width="8.265625" style="352" bestFit="1" customWidth="1"/>
    <col min="12562" max="12562" width="6.1328125" style="352" bestFit="1" customWidth="1"/>
    <col min="12563" max="12563" width="5" style="352" customWidth="1"/>
    <col min="12564" max="12564" width="6" style="352" customWidth="1"/>
    <col min="12565" max="12566" width="7.73046875" style="352" customWidth="1"/>
    <col min="12567" max="12568" width="6.265625" style="352" customWidth="1"/>
    <col min="12569" max="12569" width="5.73046875" style="352" customWidth="1"/>
    <col min="12570" max="12571" width="5.59765625" style="352" customWidth="1"/>
    <col min="12572" max="12572" width="6" style="352" customWidth="1"/>
    <col min="12573" max="12573" width="7.73046875" style="352" customWidth="1"/>
    <col min="12574" max="12800" width="9.1328125" style="352"/>
    <col min="12801" max="12801" width="4.1328125" style="352" customWidth="1"/>
    <col min="12802" max="12802" width="14" style="352" customWidth="1"/>
    <col min="12803" max="12803" width="11.86328125" style="352" customWidth="1"/>
    <col min="12804" max="12804" width="4.86328125" style="352" customWidth="1"/>
    <col min="12805" max="12805" width="31.1328125" style="352" customWidth="1"/>
    <col min="12806" max="12806" width="4.265625" style="352" bestFit="1" customWidth="1"/>
    <col min="12807" max="12807" width="6.3984375" style="352" customWidth="1"/>
    <col min="12808" max="12810" width="4.265625" style="352" bestFit="1" customWidth="1"/>
    <col min="12811" max="12812" width="5.59765625" style="352" customWidth="1"/>
    <col min="12813" max="12813" width="6.1328125" style="352" bestFit="1" customWidth="1"/>
    <col min="12814" max="12814" width="7.1328125" style="352" bestFit="1" customWidth="1"/>
    <col min="12815" max="12815" width="7.73046875" style="352" customWidth="1"/>
    <col min="12816" max="12816" width="6.1328125" style="352" bestFit="1" customWidth="1"/>
    <col min="12817" max="12817" width="8.265625" style="352" bestFit="1" customWidth="1"/>
    <col min="12818" max="12818" width="6.1328125" style="352" bestFit="1" customWidth="1"/>
    <col min="12819" max="12819" width="5" style="352" customWidth="1"/>
    <col min="12820" max="12820" width="6" style="352" customWidth="1"/>
    <col min="12821" max="12822" width="7.73046875" style="352" customWidth="1"/>
    <col min="12823" max="12824" width="6.265625" style="352" customWidth="1"/>
    <col min="12825" max="12825" width="5.73046875" style="352" customWidth="1"/>
    <col min="12826" max="12827" width="5.59765625" style="352" customWidth="1"/>
    <col min="12828" max="12828" width="6" style="352" customWidth="1"/>
    <col min="12829" max="12829" width="7.73046875" style="352" customWidth="1"/>
    <col min="12830" max="13056" width="9.1328125" style="352"/>
    <col min="13057" max="13057" width="4.1328125" style="352" customWidth="1"/>
    <col min="13058" max="13058" width="14" style="352" customWidth="1"/>
    <col min="13059" max="13059" width="11.86328125" style="352" customWidth="1"/>
    <col min="13060" max="13060" width="4.86328125" style="352" customWidth="1"/>
    <col min="13061" max="13061" width="31.1328125" style="352" customWidth="1"/>
    <col min="13062" max="13062" width="4.265625" style="352" bestFit="1" customWidth="1"/>
    <col min="13063" max="13063" width="6.3984375" style="352" customWidth="1"/>
    <col min="13064" max="13066" width="4.265625" style="352" bestFit="1" customWidth="1"/>
    <col min="13067" max="13068" width="5.59765625" style="352" customWidth="1"/>
    <col min="13069" max="13069" width="6.1328125" style="352" bestFit="1" customWidth="1"/>
    <col min="13070" max="13070" width="7.1328125" style="352" bestFit="1" customWidth="1"/>
    <col min="13071" max="13071" width="7.73046875" style="352" customWidth="1"/>
    <col min="13072" max="13072" width="6.1328125" style="352" bestFit="1" customWidth="1"/>
    <col min="13073" max="13073" width="8.265625" style="352" bestFit="1" customWidth="1"/>
    <col min="13074" max="13074" width="6.1328125" style="352" bestFit="1" customWidth="1"/>
    <col min="13075" max="13075" width="5" style="352" customWidth="1"/>
    <col min="13076" max="13076" width="6" style="352" customWidth="1"/>
    <col min="13077" max="13078" width="7.73046875" style="352" customWidth="1"/>
    <col min="13079" max="13080" width="6.265625" style="352" customWidth="1"/>
    <col min="13081" max="13081" width="5.73046875" style="352" customWidth="1"/>
    <col min="13082" max="13083" width="5.59765625" style="352" customWidth="1"/>
    <col min="13084" max="13084" width="6" style="352" customWidth="1"/>
    <col min="13085" max="13085" width="7.73046875" style="352" customWidth="1"/>
    <col min="13086" max="13312" width="9.1328125" style="352"/>
    <col min="13313" max="13313" width="4.1328125" style="352" customWidth="1"/>
    <col min="13314" max="13314" width="14" style="352" customWidth="1"/>
    <col min="13315" max="13315" width="11.86328125" style="352" customWidth="1"/>
    <col min="13316" max="13316" width="4.86328125" style="352" customWidth="1"/>
    <col min="13317" max="13317" width="31.1328125" style="352" customWidth="1"/>
    <col min="13318" max="13318" width="4.265625" style="352" bestFit="1" customWidth="1"/>
    <col min="13319" max="13319" width="6.3984375" style="352" customWidth="1"/>
    <col min="13320" max="13322" width="4.265625" style="352" bestFit="1" customWidth="1"/>
    <col min="13323" max="13324" width="5.59765625" style="352" customWidth="1"/>
    <col min="13325" max="13325" width="6.1328125" style="352" bestFit="1" customWidth="1"/>
    <col min="13326" max="13326" width="7.1328125" style="352" bestFit="1" customWidth="1"/>
    <col min="13327" max="13327" width="7.73046875" style="352" customWidth="1"/>
    <col min="13328" max="13328" width="6.1328125" style="352" bestFit="1" customWidth="1"/>
    <col min="13329" max="13329" width="8.265625" style="352" bestFit="1" customWidth="1"/>
    <col min="13330" max="13330" width="6.1328125" style="352" bestFit="1" customWidth="1"/>
    <col min="13331" max="13331" width="5" style="352" customWidth="1"/>
    <col min="13332" max="13332" width="6" style="352" customWidth="1"/>
    <col min="13333" max="13334" width="7.73046875" style="352" customWidth="1"/>
    <col min="13335" max="13336" width="6.265625" style="352" customWidth="1"/>
    <col min="13337" max="13337" width="5.73046875" style="352" customWidth="1"/>
    <col min="13338" max="13339" width="5.59765625" style="352" customWidth="1"/>
    <col min="13340" max="13340" width="6" style="352" customWidth="1"/>
    <col min="13341" max="13341" width="7.73046875" style="352" customWidth="1"/>
    <col min="13342" max="13568" width="9.1328125" style="352"/>
    <col min="13569" max="13569" width="4.1328125" style="352" customWidth="1"/>
    <col min="13570" max="13570" width="14" style="352" customWidth="1"/>
    <col min="13571" max="13571" width="11.86328125" style="352" customWidth="1"/>
    <col min="13572" max="13572" width="4.86328125" style="352" customWidth="1"/>
    <col min="13573" max="13573" width="31.1328125" style="352" customWidth="1"/>
    <col min="13574" max="13574" width="4.265625" style="352" bestFit="1" customWidth="1"/>
    <col min="13575" max="13575" width="6.3984375" style="352" customWidth="1"/>
    <col min="13576" max="13578" width="4.265625" style="352" bestFit="1" customWidth="1"/>
    <col min="13579" max="13580" width="5.59765625" style="352" customWidth="1"/>
    <col min="13581" max="13581" width="6.1328125" style="352" bestFit="1" customWidth="1"/>
    <col min="13582" max="13582" width="7.1328125" style="352" bestFit="1" customWidth="1"/>
    <col min="13583" max="13583" width="7.73046875" style="352" customWidth="1"/>
    <col min="13584" max="13584" width="6.1328125" style="352" bestFit="1" customWidth="1"/>
    <col min="13585" max="13585" width="8.265625" style="352" bestFit="1" customWidth="1"/>
    <col min="13586" max="13586" width="6.1328125" style="352" bestFit="1" customWidth="1"/>
    <col min="13587" max="13587" width="5" style="352" customWidth="1"/>
    <col min="13588" max="13588" width="6" style="352" customWidth="1"/>
    <col min="13589" max="13590" width="7.73046875" style="352" customWidth="1"/>
    <col min="13591" max="13592" width="6.265625" style="352" customWidth="1"/>
    <col min="13593" max="13593" width="5.73046875" style="352" customWidth="1"/>
    <col min="13594" max="13595" width="5.59765625" style="352" customWidth="1"/>
    <col min="13596" max="13596" width="6" style="352" customWidth="1"/>
    <col min="13597" max="13597" width="7.73046875" style="352" customWidth="1"/>
    <col min="13598" max="13824" width="9.1328125" style="352"/>
    <col min="13825" max="13825" width="4.1328125" style="352" customWidth="1"/>
    <col min="13826" max="13826" width="14" style="352" customWidth="1"/>
    <col min="13827" max="13827" width="11.86328125" style="352" customWidth="1"/>
    <col min="13828" max="13828" width="4.86328125" style="352" customWidth="1"/>
    <col min="13829" max="13829" width="31.1328125" style="352" customWidth="1"/>
    <col min="13830" max="13830" width="4.265625" style="352" bestFit="1" customWidth="1"/>
    <col min="13831" max="13831" width="6.3984375" style="352" customWidth="1"/>
    <col min="13832" max="13834" width="4.265625" style="352" bestFit="1" customWidth="1"/>
    <col min="13835" max="13836" width="5.59765625" style="352" customWidth="1"/>
    <col min="13837" max="13837" width="6.1328125" style="352" bestFit="1" customWidth="1"/>
    <col min="13838" max="13838" width="7.1328125" style="352" bestFit="1" customWidth="1"/>
    <col min="13839" max="13839" width="7.73046875" style="352" customWidth="1"/>
    <col min="13840" max="13840" width="6.1328125" style="352" bestFit="1" customWidth="1"/>
    <col min="13841" max="13841" width="8.265625" style="352" bestFit="1" customWidth="1"/>
    <col min="13842" max="13842" width="6.1328125" style="352" bestFit="1" customWidth="1"/>
    <col min="13843" max="13843" width="5" style="352" customWidth="1"/>
    <col min="13844" max="13844" width="6" style="352" customWidth="1"/>
    <col min="13845" max="13846" width="7.73046875" style="352" customWidth="1"/>
    <col min="13847" max="13848" width="6.265625" style="352" customWidth="1"/>
    <col min="13849" max="13849" width="5.73046875" style="352" customWidth="1"/>
    <col min="13850" max="13851" width="5.59765625" style="352" customWidth="1"/>
    <col min="13852" max="13852" width="6" style="352" customWidth="1"/>
    <col min="13853" max="13853" width="7.73046875" style="352" customWidth="1"/>
    <col min="13854" max="14080" width="9.1328125" style="352"/>
    <col min="14081" max="14081" width="4.1328125" style="352" customWidth="1"/>
    <col min="14082" max="14082" width="14" style="352" customWidth="1"/>
    <col min="14083" max="14083" width="11.86328125" style="352" customWidth="1"/>
    <col min="14084" max="14084" width="4.86328125" style="352" customWidth="1"/>
    <col min="14085" max="14085" width="31.1328125" style="352" customWidth="1"/>
    <col min="14086" max="14086" width="4.265625" style="352" bestFit="1" customWidth="1"/>
    <col min="14087" max="14087" width="6.3984375" style="352" customWidth="1"/>
    <col min="14088" max="14090" width="4.265625" style="352" bestFit="1" customWidth="1"/>
    <col min="14091" max="14092" width="5.59765625" style="352" customWidth="1"/>
    <col min="14093" max="14093" width="6.1328125" style="352" bestFit="1" customWidth="1"/>
    <col min="14094" max="14094" width="7.1328125" style="352" bestFit="1" customWidth="1"/>
    <col min="14095" max="14095" width="7.73046875" style="352" customWidth="1"/>
    <col min="14096" max="14096" width="6.1328125" style="352" bestFit="1" customWidth="1"/>
    <col min="14097" max="14097" width="8.265625" style="352" bestFit="1" customWidth="1"/>
    <col min="14098" max="14098" width="6.1328125" style="352" bestFit="1" customWidth="1"/>
    <col min="14099" max="14099" width="5" style="352" customWidth="1"/>
    <col min="14100" max="14100" width="6" style="352" customWidth="1"/>
    <col min="14101" max="14102" width="7.73046875" style="352" customWidth="1"/>
    <col min="14103" max="14104" width="6.265625" style="352" customWidth="1"/>
    <col min="14105" max="14105" width="5.73046875" style="352" customWidth="1"/>
    <col min="14106" max="14107" width="5.59765625" style="352" customWidth="1"/>
    <col min="14108" max="14108" width="6" style="352" customWidth="1"/>
    <col min="14109" max="14109" width="7.73046875" style="352" customWidth="1"/>
    <col min="14110" max="14336" width="9.1328125" style="352"/>
    <col min="14337" max="14337" width="4.1328125" style="352" customWidth="1"/>
    <col min="14338" max="14338" width="14" style="352" customWidth="1"/>
    <col min="14339" max="14339" width="11.86328125" style="352" customWidth="1"/>
    <col min="14340" max="14340" width="4.86328125" style="352" customWidth="1"/>
    <col min="14341" max="14341" width="31.1328125" style="352" customWidth="1"/>
    <col min="14342" max="14342" width="4.265625" style="352" bestFit="1" customWidth="1"/>
    <col min="14343" max="14343" width="6.3984375" style="352" customWidth="1"/>
    <col min="14344" max="14346" width="4.265625" style="352" bestFit="1" customWidth="1"/>
    <col min="14347" max="14348" width="5.59765625" style="352" customWidth="1"/>
    <col min="14349" max="14349" width="6.1328125" style="352" bestFit="1" customWidth="1"/>
    <col min="14350" max="14350" width="7.1328125" style="352" bestFit="1" customWidth="1"/>
    <col min="14351" max="14351" width="7.73046875" style="352" customWidth="1"/>
    <col min="14352" max="14352" width="6.1328125" style="352" bestFit="1" customWidth="1"/>
    <col min="14353" max="14353" width="8.265625" style="352" bestFit="1" customWidth="1"/>
    <col min="14354" max="14354" width="6.1328125" style="352" bestFit="1" customWidth="1"/>
    <col min="14355" max="14355" width="5" style="352" customWidth="1"/>
    <col min="14356" max="14356" width="6" style="352" customWidth="1"/>
    <col min="14357" max="14358" width="7.73046875" style="352" customWidth="1"/>
    <col min="14359" max="14360" width="6.265625" style="352" customWidth="1"/>
    <col min="14361" max="14361" width="5.73046875" style="352" customWidth="1"/>
    <col min="14362" max="14363" width="5.59765625" style="352" customWidth="1"/>
    <col min="14364" max="14364" width="6" style="352" customWidth="1"/>
    <col min="14365" max="14365" width="7.73046875" style="352" customWidth="1"/>
    <col min="14366" max="14592" width="9.1328125" style="352"/>
    <col min="14593" max="14593" width="4.1328125" style="352" customWidth="1"/>
    <col min="14594" max="14594" width="14" style="352" customWidth="1"/>
    <col min="14595" max="14595" width="11.86328125" style="352" customWidth="1"/>
    <col min="14596" max="14596" width="4.86328125" style="352" customWidth="1"/>
    <col min="14597" max="14597" width="31.1328125" style="352" customWidth="1"/>
    <col min="14598" max="14598" width="4.265625" style="352" bestFit="1" customWidth="1"/>
    <col min="14599" max="14599" width="6.3984375" style="352" customWidth="1"/>
    <col min="14600" max="14602" width="4.265625" style="352" bestFit="1" customWidth="1"/>
    <col min="14603" max="14604" width="5.59765625" style="352" customWidth="1"/>
    <col min="14605" max="14605" width="6.1328125" style="352" bestFit="1" customWidth="1"/>
    <col min="14606" max="14606" width="7.1328125" style="352" bestFit="1" customWidth="1"/>
    <col min="14607" max="14607" width="7.73046875" style="352" customWidth="1"/>
    <col min="14608" max="14608" width="6.1328125" style="352" bestFit="1" customWidth="1"/>
    <col min="14609" max="14609" width="8.265625" style="352" bestFit="1" customWidth="1"/>
    <col min="14610" max="14610" width="6.1328125" style="352" bestFit="1" customWidth="1"/>
    <col min="14611" max="14611" width="5" style="352" customWidth="1"/>
    <col min="14612" max="14612" width="6" style="352" customWidth="1"/>
    <col min="14613" max="14614" width="7.73046875" style="352" customWidth="1"/>
    <col min="14615" max="14616" width="6.265625" style="352" customWidth="1"/>
    <col min="14617" max="14617" width="5.73046875" style="352" customWidth="1"/>
    <col min="14618" max="14619" width="5.59765625" style="352" customWidth="1"/>
    <col min="14620" max="14620" width="6" style="352" customWidth="1"/>
    <col min="14621" max="14621" width="7.73046875" style="352" customWidth="1"/>
    <col min="14622" max="14848" width="9.1328125" style="352"/>
    <col min="14849" max="14849" width="4.1328125" style="352" customWidth="1"/>
    <col min="14850" max="14850" width="14" style="352" customWidth="1"/>
    <col min="14851" max="14851" width="11.86328125" style="352" customWidth="1"/>
    <col min="14852" max="14852" width="4.86328125" style="352" customWidth="1"/>
    <col min="14853" max="14853" width="31.1328125" style="352" customWidth="1"/>
    <col min="14854" max="14854" width="4.265625" style="352" bestFit="1" customWidth="1"/>
    <col min="14855" max="14855" width="6.3984375" style="352" customWidth="1"/>
    <col min="14856" max="14858" width="4.265625" style="352" bestFit="1" customWidth="1"/>
    <col min="14859" max="14860" width="5.59765625" style="352" customWidth="1"/>
    <col min="14861" max="14861" width="6.1328125" style="352" bestFit="1" customWidth="1"/>
    <col min="14862" max="14862" width="7.1328125" style="352" bestFit="1" customWidth="1"/>
    <col min="14863" max="14863" width="7.73046875" style="352" customWidth="1"/>
    <col min="14864" max="14864" width="6.1328125" style="352" bestFit="1" customWidth="1"/>
    <col min="14865" max="14865" width="8.265625" style="352" bestFit="1" customWidth="1"/>
    <col min="14866" max="14866" width="6.1328125" style="352" bestFit="1" customWidth="1"/>
    <col min="14867" max="14867" width="5" style="352" customWidth="1"/>
    <col min="14868" max="14868" width="6" style="352" customWidth="1"/>
    <col min="14869" max="14870" width="7.73046875" style="352" customWidth="1"/>
    <col min="14871" max="14872" width="6.265625" style="352" customWidth="1"/>
    <col min="14873" max="14873" width="5.73046875" style="352" customWidth="1"/>
    <col min="14874" max="14875" width="5.59765625" style="352" customWidth="1"/>
    <col min="14876" max="14876" width="6" style="352" customWidth="1"/>
    <col min="14877" max="14877" width="7.73046875" style="352" customWidth="1"/>
    <col min="14878" max="15104" width="9.1328125" style="352"/>
    <col min="15105" max="15105" width="4.1328125" style="352" customWidth="1"/>
    <col min="15106" max="15106" width="14" style="352" customWidth="1"/>
    <col min="15107" max="15107" width="11.86328125" style="352" customWidth="1"/>
    <col min="15108" max="15108" width="4.86328125" style="352" customWidth="1"/>
    <col min="15109" max="15109" width="31.1328125" style="352" customWidth="1"/>
    <col min="15110" max="15110" width="4.265625" style="352" bestFit="1" customWidth="1"/>
    <col min="15111" max="15111" width="6.3984375" style="352" customWidth="1"/>
    <col min="15112" max="15114" width="4.265625" style="352" bestFit="1" customWidth="1"/>
    <col min="15115" max="15116" width="5.59765625" style="352" customWidth="1"/>
    <col min="15117" max="15117" width="6.1328125" style="352" bestFit="1" customWidth="1"/>
    <col min="15118" max="15118" width="7.1328125" style="352" bestFit="1" customWidth="1"/>
    <col min="15119" max="15119" width="7.73046875" style="352" customWidth="1"/>
    <col min="15120" max="15120" width="6.1328125" style="352" bestFit="1" customWidth="1"/>
    <col min="15121" max="15121" width="8.265625" style="352" bestFit="1" customWidth="1"/>
    <col min="15122" max="15122" width="6.1328125" style="352" bestFit="1" customWidth="1"/>
    <col min="15123" max="15123" width="5" style="352" customWidth="1"/>
    <col min="15124" max="15124" width="6" style="352" customWidth="1"/>
    <col min="15125" max="15126" width="7.73046875" style="352" customWidth="1"/>
    <col min="15127" max="15128" width="6.265625" style="352" customWidth="1"/>
    <col min="15129" max="15129" width="5.73046875" style="352" customWidth="1"/>
    <col min="15130" max="15131" width="5.59765625" style="352" customWidth="1"/>
    <col min="15132" max="15132" width="6" style="352" customWidth="1"/>
    <col min="15133" max="15133" width="7.73046875" style="352" customWidth="1"/>
    <col min="15134" max="15360" width="9.1328125" style="352"/>
    <col min="15361" max="15361" width="4.1328125" style="352" customWidth="1"/>
    <col min="15362" max="15362" width="14" style="352" customWidth="1"/>
    <col min="15363" max="15363" width="11.86328125" style="352" customWidth="1"/>
    <col min="15364" max="15364" width="4.86328125" style="352" customWidth="1"/>
    <col min="15365" max="15365" width="31.1328125" style="352" customWidth="1"/>
    <col min="15366" max="15366" width="4.265625" style="352" bestFit="1" customWidth="1"/>
    <col min="15367" max="15367" width="6.3984375" style="352" customWidth="1"/>
    <col min="15368" max="15370" width="4.265625" style="352" bestFit="1" customWidth="1"/>
    <col min="15371" max="15372" width="5.59765625" style="352" customWidth="1"/>
    <col min="15373" max="15373" width="6.1328125" style="352" bestFit="1" customWidth="1"/>
    <col min="15374" max="15374" width="7.1328125" style="352" bestFit="1" customWidth="1"/>
    <col min="15375" max="15375" width="7.73046875" style="352" customWidth="1"/>
    <col min="15376" max="15376" width="6.1328125" style="352" bestFit="1" customWidth="1"/>
    <col min="15377" max="15377" width="8.265625" style="352" bestFit="1" customWidth="1"/>
    <col min="15378" max="15378" width="6.1328125" style="352" bestFit="1" customWidth="1"/>
    <col min="15379" max="15379" width="5" style="352" customWidth="1"/>
    <col min="15380" max="15380" width="6" style="352" customWidth="1"/>
    <col min="15381" max="15382" width="7.73046875" style="352" customWidth="1"/>
    <col min="15383" max="15384" width="6.265625" style="352" customWidth="1"/>
    <col min="15385" max="15385" width="5.73046875" style="352" customWidth="1"/>
    <col min="15386" max="15387" width="5.59765625" style="352" customWidth="1"/>
    <col min="15388" max="15388" width="6" style="352" customWidth="1"/>
    <col min="15389" max="15389" width="7.73046875" style="352" customWidth="1"/>
    <col min="15390" max="15616" width="9.1328125" style="352"/>
    <col min="15617" max="15617" width="4.1328125" style="352" customWidth="1"/>
    <col min="15618" max="15618" width="14" style="352" customWidth="1"/>
    <col min="15619" max="15619" width="11.86328125" style="352" customWidth="1"/>
    <col min="15620" max="15620" width="4.86328125" style="352" customWidth="1"/>
    <col min="15621" max="15621" width="31.1328125" style="352" customWidth="1"/>
    <col min="15622" max="15622" width="4.265625" style="352" bestFit="1" customWidth="1"/>
    <col min="15623" max="15623" width="6.3984375" style="352" customWidth="1"/>
    <col min="15624" max="15626" width="4.265625" style="352" bestFit="1" customWidth="1"/>
    <col min="15627" max="15628" width="5.59765625" style="352" customWidth="1"/>
    <col min="15629" max="15629" width="6.1328125" style="352" bestFit="1" customWidth="1"/>
    <col min="15630" max="15630" width="7.1328125" style="352" bestFit="1" customWidth="1"/>
    <col min="15631" max="15631" width="7.73046875" style="352" customWidth="1"/>
    <col min="15632" max="15632" width="6.1328125" style="352" bestFit="1" customWidth="1"/>
    <col min="15633" max="15633" width="8.265625" style="352" bestFit="1" customWidth="1"/>
    <col min="15634" max="15634" width="6.1328125" style="352" bestFit="1" customWidth="1"/>
    <col min="15635" max="15635" width="5" style="352" customWidth="1"/>
    <col min="15636" max="15636" width="6" style="352" customWidth="1"/>
    <col min="15637" max="15638" width="7.73046875" style="352" customWidth="1"/>
    <col min="15639" max="15640" width="6.265625" style="352" customWidth="1"/>
    <col min="15641" max="15641" width="5.73046875" style="352" customWidth="1"/>
    <col min="15642" max="15643" width="5.59765625" style="352" customWidth="1"/>
    <col min="15644" max="15644" width="6" style="352" customWidth="1"/>
    <col min="15645" max="15645" width="7.73046875" style="352" customWidth="1"/>
    <col min="15646" max="15872" width="9.1328125" style="352"/>
    <col min="15873" max="15873" width="4.1328125" style="352" customWidth="1"/>
    <col min="15874" max="15874" width="14" style="352" customWidth="1"/>
    <col min="15875" max="15875" width="11.86328125" style="352" customWidth="1"/>
    <col min="15876" max="15876" width="4.86328125" style="352" customWidth="1"/>
    <col min="15877" max="15877" width="31.1328125" style="352" customWidth="1"/>
    <col min="15878" max="15878" width="4.265625" style="352" bestFit="1" customWidth="1"/>
    <col min="15879" max="15879" width="6.3984375" style="352" customWidth="1"/>
    <col min="15880" max="15882" width="4.265625" style="352" bestFit="1" customWidth="1"/>
    <col min="15883" max="15884" width="5.59765625" style="352" customWidth="1"/>
    <col min="15885" max="15885" width="6.1328125" style="352" bestFit="1" customWidth="1"/>
    <col min="15886" max="15886" width="7.1328125" style="352" bestFit="1" customWidth="1"/>
    <col min="15887" max="15887" width="7.73046875" style="352" customWidth="1"/>
    <col min="15888" max="15888" width="6.1328125" style="352" bestFit="1" customWidth="1"/>
    <col min="15889" max="15889" width="8.265625" style="352" bestFit="1" customWidth="1"/>
    <col min="15890" max="15890" width="6.1328125" style="352" bestFit="1" customWidth="1"/>
    <col min="15891" max="15891" width="5" style="352" customWidth="1"/>
    <col min="15892" max="15892" width="6" style="352" customWidth="1"/>
    <col min="15893" max="15894" width="7.73046875" style="352" customWidth="1"/>
    <col min="15895" max="15896" width="6.265625" style="352" customWidth="1"/>
    <col min="15897" max="15897" width="5.73046875" style="352" customWidth="1"/>
    <col min="15898" max="15899" width="5.59765625" style="352" customWidth="1"/>
    <col min="15900" max="15900" width="6" style="352" customWidth="1"/>
    <col min="15901" max="15901" width="7.73046875" style="352" customWidth="1"/>
    <col min="15902" max="16128" width="9.1328125" style="352"/>
    <col min="16129" max="16129" width="4.1328125" style="352" customWidth="1"/>
    <col min="16130" max="16130" width="14" style="352" customWidth="1"/>
    <col min="16131" max="16131" width="11.86328125" style="352" customWidth="1"/>
    <col min="16132" max="16132" width="4.86328125" style="352" customWidth="1"/>
    <col min="16133" max="16133" width="31.1328125" style="352" customWidth="1"/>
    <col min="16134" max="16134" width="4.265625" style="352" bestFit="1" customWidth="1"/>
    <col min="16135" max="16135" width="6.3984375" style="352" customWidth="1"/>
    <col min="16136" max="16138" width="4.265625" style="352" bestFit="1" customWidth="1"/>
    <col min="16139" max="16140" width="5.59765625" style="352" customWidth="1"/>
    <col min="16141" max="16141" width="6.1328125" style="352" bestFit="1" customWidth="1"/>
    <col min="16142" max="16142" width="7.1328125" style="352" bestFit="1" customWidth="1"/>
    <col min="16143" max="16143" width="7.73046875" style="352" customWidth="1"/>
    <col min="16144" max="16144" width="6.1328125" style="352" bestFit="1" customWidth="1"/>
    <col min="16145" max="16145" width="8.265625" style="352" bestFit="1" customWidth="1"/>
    <col min="16146" max="16146" width="6.1328125" style="352" bestFit="1" customWidth="1"/>
    <col min="16147" max="16147" width="5" style="352" customWidth="1"/>
    <col min="16148" max="16148" width="6" style="352" customWidth="1"/>
    <col min="16149" max="16150" width="7.73046875" style="352" customWidth="1"/>
    <col min="16151" max="16152" width="6.265625" style="352" customWidth="1"/>
    <col min="16153" max="16153" width="5.73046875" style="352" customWidth="1"/>
    <col min="16154" max="16155" width="5.59765625" style="352" customWidth="1"/>
    <col min="16156" max="16156" width="6" style="352" customWidth="1"/>
    <col min="16157" max="16157" width="7.73046875" style="352" customWidth="1"/>
    <col min="16158" max="16384" width="9.1328125" style="352"/>
  </cols>
  <sheetData>
    <row r="1" spans="1:29" s="377" customFormat="1" ht="12" customHeight="1" x14ac:dyDescent="0.35">
      <c r="A1" s="4237" t="s">
        <v>89</v>
      </c>
      <c r="B1" s="4237"/>
      <c r="C1" s="4237"/>
      <c r="D1" s="4237"/>
      <c r="E1" s="4237"/>
      <c r="F1" s="4237"/>
      <c r="G1" s="4237"/>
      <c r="H1" s="4237"/>
      <c r="I1" s="4237"/>
      <c r="J1" s="4237"/>
      <c r="K1" s="4237"/>
      <c r="L1" s="4237"/>
      <c r="M1" s="4237"/>
      <c r="N1" s="4237"/>
      <c r="O1" s="4237"/>
      <c r="P1" s="4237"/>
      <c r="Q1" s="4237"/>
      <c r="R1" s="4237"/>
      <c r="S1" s="4237"/>
      <c r="T1" s="4237"/>
      <c r="U1" s="4237"/>
      <c r="V1" s="4237"/>
      <c r="W1" s="4237"/>
      <c r="X1" s="4237"/>
      <c r="Y1" s="4237"/>
      <c r="Z1" s="4237"/>
      <c r="AA1" s="4237"/>
      <c r="AB1" s="4237"/>
      <c r="AC1" s="4237"/>
    </row>
    <row r="2" spans="1:29" s="377" customFormat="1" ht="2.25" hidden="1" customHeight="1" x14ac:dyDescent="0.35">
      <c r="A2" s="3263"/>
      <c r="B2" s="3263"/>
      <c r="C2" s="3263"/>
      <c r="D2" s="3263"/>
      <c r="E2" s="3263"/>
      <c r="F2" s="3263"/>
      <c r="G2" s="3263"/>
      <c r="H2" s="3263"/>
      <c r="I2" s="3263"/>
      <c r="J2" s="3263"/>
      <c r="K2" s="3263"/>
      <c r="L2" s="3263"/>
      <c r="M2" s="3263"/>
      <c r="N2" s="3263"/>
      <c r="O2" s="3263"/>
      <c r="P2" s="3263"/>
      <c r="Q2" s="3263"/>
      <c r="R2" s="3263"/>
      <c r="S2" s="3263"/>
      <c r="T2" s="3263"/>
      <c r="U2" s="3263"/>
      <c r="V2" s="3263"/>
      <c r="W2" s="3263"/>
      <c r="X2" s="3263"/>
      <c r="Y2" s="3263"/>
      <c r="Z2" s="3263"/>
      <c r="AA2" s="3263"/>
      <c r="AB2" s="3263"/>
      <c r="AC2" s="3263"/>
    </row>
    <row r="3" spans="1:29" s="377" customFormat="1" ht="21" customHeight="1" x14ac:dyDescent="0.35">
      <c r="A3" s="4238" t="s">
        <v>377</v>
      </c>
      <c r="B3" s="4238"/>
      <c r="C3" s="4238"/>
      <c r="D3" s="4238"/>
      <c r="E3" s="4238"/>
      <c r="F3" s="4238"/>
      <c r="G3" s="4238"/>
      <c r="H3" s="4238"/>
      <c r="I3" s="4238"/>
      <c r="J3" s="4238"/>
      <c r="K3" s="4238"/>
      <c r="L3" s="4238"/>
      <c r="M3" s="4238"/>
      <c r="N3" s="4238"/>
      <c r="O3" s="4238"/>
      <c r="P3" s="4238"/>
      <c r="Q3" s="4238"/>
      <c r="R3" s="4238"/>
      <c r="S3" s="4238"/>
      <c r="T3" s="4238"/>
      <c r="U3" s="4238"/>
      <c r="V3" s="4238"/>
      <c r="W3" s="4238"/>
      <c r="X3" s="4238"/>
      <c r="Y3" s="4238"/>
      <c r="Z3" s="4238"/>
      <c r="AA3" s="4238"/>
      <c r="AB3" s="4238"/>
      <c r="AC3" s="4238"/>
    </row>
    <row r="4" spans="1:29" ht="3.75" customHeight="1" thickBot="1" x14ac:dyDescent="0.4">
      <c r="A4" s="3264"/>
      <c r="B4" s="3264"/>
      <c r="C4" s="3264"/>
      <c r="D4" s="3264"/>
      <c r="E4" s="3265"/>
      <c r="F4" s="3266"/>
      <c r="G4" s="3266"/>
      <c r="H4" s="3266"/>
      <c r="I4" s="3264"/>
      <c r="J4" s="3264"/>
      <c r="K4" s="3264"/>
      <c r="L4" s="3264"/>
      <c r="M4" s="3264"/>
      <c r="N4" s="3264"/>
      <c r="O4" s="3264"/>
      <c r="P4" s="3264"/>
      <c r="Q4" s="3264"/>
      <c r="R4" s="3264"/>
      <c r="S4" s="3264"/>
      <c r="T4" s="3264"/>
      <c r="U4" s="3264"/>
      <c r="V4" s="3264"/>
      <c r="W4" s="3264"/>
      <c r="X4" s="3264"/>
      <c r="Y4" s="3264"/>
      <c r="Z4" s="3264"/>
      <c r="AA4" s="3264"/>
      <c r="AB4" s="3264"/>
      <c r="AC4" s="3264"/>
    </row>
    <row r="5" spans="1:29" ht="14.25" customHeight="1" x14ac:dyDescent="0.35">
      <c r="A5" s="4239" t="s">
        <v>8</v>
      </c>
      <c r="B5" s="4241" t="s">
        <v>9</v>
      </c>
      <c r="C5" s="4241" t="s">
        <v>10</v>
      </c>
      <c r="D5" s="4243" t="s">
        <v>11</v>
      </c>
      <c r="E5" s="4245" t="s">
        <v>7</v>
      </c>
      <c r="F5" s="4247" t="s">
        <v>0</v>
      </c>
      <c r="G5" s="4249" t="s">
        <v>3</v>
      </c>
      <c r="H5" s="4251" t="s">
        <v>12</v>
      </c>
      <c r="I5" s="4247" t="s">
        <v>1</v>
      </c>
      <c r="J5" s="4253" t="s">
        <v>13</v>
      </c>
      <c r="K5" s="4255" t="s">
        <v>14</v>
      </c>
      <c r="L5" s="4256"/>
      <c r="M5" s="4256"/>
      <c r="N5" s="4256"/>
      <c r="O5" s="4256"/>
      <c r="P5" s="4256"/>
      <c r="Q5" s="4256"/>
      <c r="R5" s="4256"/>
      <c r="S5" s="4256"/>
      <c r="T5" s="4256"/>
      <c r="U5" s="4256"/>
      <c r="V5" s="4256"/>
      <c r="W5" s="4256"/>
      <c r="X5" s="4256"/>
      <c r="Y5" s="4256"/>
      <c r="Z5" s="4256"/>
      <c r="AA5" s="4256"/>
      <c r="AB5" s="4256"/>
      <c r="AC5" s="4257" t="s">
        <v>15</v>
      </c>
    </row>
    <row r="6" spans="1:29" s="368" customFormat="1" ht="75" customHeight="1" thickBot="1" x14ac:dyDescent="0.35">
      <c r="A6" s="4240"/>
      <c r="B6" s="4242"/>
      <c r="C6" s="4242"/>
      <c r="D6" s="4244"/>
      <c r="E6" s="4246"/>
      <c r="F6" s="4248"/>
      <c r="G6" s="4250"/>
      <c r="H6" s="4252"/>
      <c r="I6" s="4248"/>
      <c r="J6" s="4254"/>
      <c r="K6" s="3267" t="s">
        <v>16</v>
      </c>
      <c r="L6" s="3268" t="s">
        <v>17</v>
      </c>
      <c r="M6" s="3268" t="s">
        <v>18</v>
      </c>
      <c r="N6" s="3268" t="s">
        <v>19</v>
      </c>
      <c r="O6" s="3268" t="s">
        <v>20</v>
      </c>
      <c r="P6" s="3268" t="s">
        <v>21</v>
      </c>
      <c r="Q6" s="3268" t="s">
        <v>100</v>
      </c>
      <c r="R6" s="3268" t="s">
        <v>108</v>
      </c>
      <c r="S6" s="3268" t="s">
        <v>23</v>
      </c>
      <c r="T6" s="3268" t="s">
        <v>24</v>
      </c>
      <c r="U6" s="3268" t="s">
        <v>25</v>
      </c>
      <c r="V6" s="3268" t="s">
        <v>26</v>
      </c>
      <c r="W6" s="3268" t="s">
        <v>27</v>
      </c>
      <c r="X6" s="3268" t="s">
        <v>28</v>
      </c>
      <c r="Y6" s="3268" t="s">
        <v>29</v>
      </c>
      <c r="Z6" s="3268" t="s">
        <v>30</v>
      </c>
      <c r="AA6" s="3268" t="s">
        <v>31</v>
      </c>
      <c r="AB6" s="3268" t="s">
        <v>32</v>
      </c>
      <c r="AC6" s="4258"/>
    </row>
    <row r="7" spans="1:29" s="368" customFormat="1" ht="16.5" customHeight="1" thickBot="1" x14ac:dyDescent="0.35">
      <c r="A7" s="3269">
        <v>1</v>
      </c>
      <c r="B7" s="3270">
        <v>2</v>
      </c>
      <c r="C7" s="3270">
        <v>3</v>
      </c>
      <c r="D7" s="3271">
        <v>4</v>
      </c>
      <c r="E7" s="3272">
        <v>5</v>
      </c>
      <c r="F7" s="3272">
        <v>6</v>
      </c>
      <c r="G7" s="3273" t="s">
        <v>42</v>
      </c>
      <c r="H7" s="3273" t="s">
        <v>93</v>
      </c>
      <c r="I7" s="3272">
        <v>9</v>
      </c>
      <c r="J7" s="3272">
        <v>10</v>
      </c>
      <c r="K7" s="3272">
        <v>11</v>
      </c>
      <c r="L7" s="3272">
        <v>12</v>
      </c>
      <c r="M7" s="3272">
        <v>13</v>
      </c>
      <c r="N7" s="3272">
        <v>14</v>
      </c>
      <c r="O7" s="3272">
        <v>15</v>
      </c>
      <c r="P7" s="3272">
        <v>16</v>
      </c>
      <c r="Q7" s="3272">
        <v>17</v>
      </c>
      <c r="R7" s="3272">
        <v>18</v>
      </c>
      <c r="S7" s="3272">
        <v>19</v>
      </c>
      <c r="T7" s="3272">
        <v>20</v>
      </c>
      <c r="U7" s="3272">
        <v>21</v>
      </c>
      <c r="V7" s="3272">
        <v>22</v>
      </c>
      <c r="W7" s="3272">
        <v>23</v>
      </c>
      <c r="X7" s="3272">
        <v>24</v>
      </c>
      <c r="Y7" s="3272">
        <v>25</v>
      </c>
      <c r="Z7" s="3272">
        <v>26</v>
      </c>
      <c r="AA7" s="3272">
        <v>27</v>
      </c>
      <c r="AB7" s="3272">
        <v>28</v>
      </c>
      <c r="AC7" s="3274">
        <v>29</v>
      </c>
    </row>
    <row r="8" spans="1:29" s="340" customFormat="1" ht="13.5" customHeight="1" thickBot="1" x14ac:dyDescent="0.4">
      <c r="A8" s="4259" t="s">
        <v>33</v>
      </c>
      <c r="B8" s="4260"/>
      <c r="C8" s="4260"/>
      <c r="D8" s="4260"/>
      <c r="E8" s="4260"/>
      <c r="F8" s="4260"/>
      <c r="G8" s="4260"/>
      <c r="H8" s="4260"/>
      <c r="I8" s="4260"/>
      <c r="J8" s="4260"/>
      <c r="K8" s="4260"/>
      <c r="L8" s="4260"/>
      <c r="M8" s="4260"/>
      <c r="N8" s="4260"/>
      <c r="O8" s="4260"/>
      <c r="P8" s="4260"/>
      <c r="Q8" s="4260"/>
      <c r="R8" s="4260"/>
      <c r="S8" s="4260"/>
      <c r="T8" s="4260"/>
      <c r="U8" s="4260"/>
      <c r="V8" s="4260"/>
      <c r="W8" s="4260"/>
      <c r="X8" s="4260"/>
      <c r="Y8" s="4260"/>
      <c r="Z8" s="4260"/>
      <c r="AA8" s="4260"/>
      <c r="AB8" s="4260"/>
      <c r="AC8" s="4261"/>
    </row>
    <row r="9" spans="1:29" s="339" customFormat="1" ht="13.5" customHeight="1" x14ac:dyDescent="0.4">
      <c r="A9" s="4267">
        <v>1</v>
      </c>
      <c r="B9" s="4280" t="s">
        <v>196</v>
      </c>
      <c r="C9" s="4283" t="s">
        <v>358</v>
      </c>
      <c r="D9" s="4276">
        <v>1</v>
      </c>
      <c r="E9" s="2410"/>
      <c r="F9" s="3590"/>
      <c r="G9" s="3590"/>
      <c r="H9" s="3590"/>
      <c r="I9" s="3590"/>
      <c r="J9" s="3591"/>
      <c r="K9" s="2404"/>
      <c r="L9" s="2405"/>
      <c r="M9" s="2405"/>
      <c r="N9" s="2406"/>
      <c r="O9" s="2406"/>
      <c r="P9" s="2406"/>
      <c r="Q9" s="2406"/>
      <c r="R9" s="2406"/>
      <c r="S9" s="2406"/>
      <c r="T9" s="2406"/>
      <c r="U9" s="2406"/>
      <c r="V9" s="2405"/>
      <c r="W9" s="1608"/>
      <c r="X9" s="1608"/>
      <c r="Y9" s="1608"/>
      <c r="Z9" s="1608"/>
      <c r="AA9" s="1608"/>
      <c r="AB9" s="1608"/>
      <c r="AC9" s="796">
        <f t="shared" ref="AC9:AC14" si="0">SUM(K9:AB9)</f>
        <v>0</v>
      </c>
    </row>
    <row r="10" spans="1:29" s="1088" customFormat="1" ht="13.5" customHeight="1" x14ac:dyDescent="0.4">
      <c r="A10" s="4268"/>
      <c r="B10" s="4281"/>
      <c r="C10" s="4284"/>
      <c r="D10" s="4277"/>
      <c r="E10" s="2470" t="s">
        <v>76</v>
      </c>
      <c r="F10" s="1609" t="s">
        <v>5</v>
      </c>
      <c r="G10" s="1609" t="s">
        <v>70</v>
      </c>
      <c r="H10" s="1609"/>
      <c r="I10" s="1609" t="s">
        <v>36</v>
      </c>
      <c r="J10" s="1609" t="s">
        <v>354</v>
      </c>
      <c r="K10" s="2902">
        <v>16</v>
      </c>
      <c r="L10" s="1611"/>
      <c r="M10" s="1611"/>
      <c r="N10" s="1611">
        <v>32</v>
      </c>
      <c r="O10" s="1611">
        <v>2</v>
      </c>
      <c r="P10" s="1611"/>
      <c r="Q10" s="1611"/>
      <c r="R10" s="1611"/>
      <c r="S10" s="1611"/>
      <c r="T10" s="2408"/>
      <c r="U10" s="1611">
        <v>24</v>
      </c>
      <c r="V10" s="1087"/>
      <c r="W10" s="1087"/>
      <c r="X10" s="1087"/>
      <c r="Y10" s="1087"/>
      <c r="Z10" s="1087"/>
      <c r="AA10" s="1087"/>
      <c r="AB10" s="1087"/>
      <c r="AC10" s="2409">
        <f t="shared" si="0"/>
        <v>74</v>
      </c>
    </row>
    <row r="11" spans="1:29" s="1088" customFormat="1" ht="13.5" customHeight="1" x14ac:dyDescent="0.4">
      <c r="A11" s="4268"/>
      <c r="B11" s="4281"/>
      <c r="C11" s="4284"/>
      <c r="D11" s="4277"/>
      <c r="E11" s="2470" t="s">
        <v>76</v>
      </c>
      <c r="F11" s="1609" t="s">
        <v>5</v>
      </c>
      <c r="G11" s="1609" t="s">
        <v>88</v>
      </c>
      <c r="H11" s="1609"/>
      <c r="I11" s="1609" t="s">
        <v>36</v>
      </c>
      <c r="J11" s="1609" t="s">
        <v>341</v>
      </c>
      <c r="K11" s="2902">
        <v>16</v>
      </c>
      <c r="L11" s="1611"/>
      <c r="M11" s="1611"/>
      <c r="N11" s="1611">
        <v>2</v>
      </c>
      <c r="O11" s="1611">
        <v>1</v>
      </c>
      <c r="P11" s="1611"/>
      <c r="Q11" s="1611"/>
      <c r="R11" s="1611"/>
      <c r="S11" s="1611"/>
      <c r="T11" s="2408"/>
      <c r="U11" s="1611">
        <v>1</v>
      </c>
      <c r="V11" s="1087"/>
      <c r="W11" s="1087"/>
      <c r="X11" s="1087"/>
      <c r="Y11" s="1087"/>
      <c r="Z11" s="1087"/>
      <c r="AA11" s="1087"/>
      <c r="AB11" s="1087"/>
      <c r="AC11" s="2409">
        <f t="shared" si="0"/>
        <v>20</v>
      </c>
    </row>
    <row r="12" spans="1:29" s="1088" customFormat="1" ht="13.5" customHeight="1" x14ac:dyDescent="0.4">
      <c r="A12" s="4268"/>
      <c r="B12" s="4281"/>
      <c r="C12" s="4284"/>
      <c r="D12" s="4277"/>
      <c r="E12" s="2470" t="s">
        <v>76</v>
      </c>
      <c r="F12" s="310" t="s">
        <v>5</v>
      </c>
      <c r="G12" s="310" t="s">
        <v>94</v>
      </c>
      <c r="H12" s="310"/>
      <c r="I12" s="310" t="s">
        <v>36</v>
      </c>
      <c r="J12" s="310" t="s">
        <v>353</v>
      </c>
      <c r="K12" s="2902">
        <v>18</v>
      </c>
      <c r="L12" s="1588"/>
      <c r="M12" s="1588"/>
      <c r="N12" s="249"/>
      <c r="O12" s="249"/>
      <c r="P12" s="1611"/>
      <c r="Q12" s="1611"/>
      <c r="R12" s="1611"/>
      <c r="S12" s="1611"/>
      <c r="T12" s="2408"/>
      <c r="U12" s="1611"/>
      <c r="V12" s="1087"/>
      <c r="W12" s="1087"/>
      <c r="X12" s="1087"/>
      <c r="Y12" s="1087"/>
      <c r="Z12" s="1087"/>
      <c r="AA12" s="1087"/>
      <c r="AB12" s="1087"/>
      <c r="AC12" s="2409">
        <f t="shared" si="0"/>
        <v>18</v>
      </c>
    </row>
    <row r="13" spans="1:29" s="1088" customFormat="1" ht="13.5" customHeight="1" x14ac:dyDescent="0.4">
      <c r="A13" s="4268"/>
      <c r="B13" s="4281"/>
      <c r="C13" s="4284"/>
      <c r="D13" s="4277"/>
      <c r="E13" s="2470" t="s">
        <v>76</v>
      </c>
      <c r="F13" s="1609" t="s">
        <v>5</v>
      </c>
      <c r="G13" s="1609" t="s">
        <v>70</v>
      </c>
      <c r="H13" s="1609"/>
      <c r="I13" s="1609" t="s">
        <v>37</v>
      </c>
      <c r="J13" s="1609" t="s">
        <v>238</v>
      </c>
      <c r="K13" s="3587">
        <v>4</v>
      </c>
      <c r="L13" s="1611"/>
      <c r="M13" s="1611"/>
      <c r="N13" s="1611"/>
      <c r="O13" s="1611"/>
      <c r="P13" s="1611"/>
      <c r="Q13" s="1611"/>
      <c r="R13" s="1611"/>
      <c r="S13" s="1611"/>
      <c r="T13" s="2408"/>
      <c r="U13" s="1611"/>
      <c r="V13" s="1087"/>
      <c r="W13" s="1087"/>
      <c r="X13" s="1087"/>
      <c r="Y13" s="1087"/>
      <c r="Z13" s="1087"/>
      <c r="AA13" s="1087"/>
      <c r="AB13" s="1087"/>
      <c r="AC13" s="2409">
        <f t="shared" si="0"/>
        <v>4</v>
      </c>
    </row>
    <row r="14" spans="1:29" s="1088" customFormat="1" ht="13.5" customHeight="1" x14ac:dyDescent="0.4">
      <c r="A14" s="4268"/>
      <c r="B14" s="4281"/>
      <c r="C14" s="4284"/>
      <c r="D14" s="4277"/>
      <c r="E14" s="2470" t="s">
        <v>76</v>
      </c>
      <c r="F14" s="1609" t="s">
        <v>5</v>
      </c>
      <c r="G14" s="1609" t="s">
        <v>94</v>
      </c>
      <c r="H14" s="1609"/>
      <c r="I14" s="1609" t="s">
        <v>37</v>
      </c>
      <c r="J14" s="1609" t="s">
        <v>239</v>
      </c>
      <c r="K14" s="3587">
        <v>4</v>
      </c>
      <c r="L14" s="1611"/>
      <c r="M14" s="1611"/>
      <c r="N14" s="1611"/>
      <c r="O14" s="1611"/>
      <c r="P14" s="1611"/>
      <c r="Q14" s="1611"/>
      <c r="R14" s="1611"/>
      <c r="S14" s="1611"/>
      <c r="T14" s="2408"/>
      <c r="U14" s="1611"/>
      <c r="V14" s="1087"/>
      <c r="W14" s="1087"/>
      <c r="X14" s="1087"/>
      <c r="Y14" s="1087"/>
      <c r="Z14" s="1087"/>
      <c r="AA14" s="1087"/>
      <c r="AB14" s="1087"/>
      <c r="AC14" s="2409">
        <f t="shared" si="0"/>
        <v>4</v>
      </c>
    </row>
    <row r="15" spans="1:29" s="1613" customFormat="1" ht="13.5" customHeight="1" x14ac:dyDescent="0.4">
      <c r="A15" s="4268"/>
      <c r="B15" s="4281"/>
      <c r="C15" s="4284"/>
      <c r="D15" s="4277"/>
      <c r="E15" s="3759" t="s">
        <v>114</v>
      </c>
      <c r="F15" s="3760" t="s">
        <v>5</v>
      </c>
      <c r="G15" s="3760" t="s">
        <v>70</v>
      </c>
      <c r="H15" s="3760"/>
      <c r="I15" s="3760" t="s">
        <v>69</v>
      </c>
      <c r="J15" s="3760" t="s">
        <v>93</v>
      </c>
      <c r="K15" s="3588"/>
      <c r="L15" s="2415"/>
      <c r="M15" s="2415"/>
      <c r="N15" s="2415"/>
      <c r="O15" s="2415"/>
      <c r="P15" s="2415"/>
      <c r="Q15" s="2415">
        <v>4</v>
      </c>
      <c r="R15" s="2415"/>
      <c r="S15" s="2415"/>
      <c r="T15" s="2416"/>
      <c r="U15" s="2415"/>
      <c r="V15" s="2417"/>
      <c r="W15" s="2417"/>
      <c r="X15" s="2417"/>
      <c r="Y15" s="2417"/>
      <c r="Z15" s="2417"/>
      <c r="AA15" s="2417"/>
      <c r="AB15" s="2417"/>
      <c r="AC15" s="1612">
        <f t="shared" ref="AC15:AC21" si="1">SUM(K15:AB15)</f>
        <v>4</v>
      </c>
    </row>
    <row r="16" spans="1:29" s="1613" customFormat="1" ht="13.5" customHeight="1" x14ac:dyDescent="0.4">
      <c r="A16" s="4268"/>
      <c r="B16" s="4281"/>
      <c r="C16" s="4284"/>
      <c r="D16" s="4277"/>
      <c r="E16" s="3592" t="s">
        <v>114</v>
      </c>
      <c r="F16" s="2413" t="s">
        <v>5</v>
      </c>
      <c r="G16" s="2413" t="s">
        <v>70</v>
      </c>
      <c r="H16" s="2413"/>
      <c r="I16" s="2413" t="s">
        <v>69</v>
      </c>
      <c r="J16" s="2413" t="s">
        <v>36</v>
      </c>
      <c r="K16" s="3588"/>
      <c r="L16" s="2415"/>
      <c r="M16" s="2415"/>
      <c r="N16" s="2415"/>
      <c r="O16" s="2415"/>
      <c r="P16" s="2415"/>
      <c r="Q16" s="2415">
        <v>1</v>
      </c>
      <c r="R16" s="2415"/>
      <c r="S16" s="2415"/>
      <c r="T16" s="2416"/>
      <c r="U16" s="2415"/>
      <c r="V16" s="2417"/>
      <c r="W16" s="2417"/>
      <c r="X16" s="2417"/>
      <c r="Y16" s="2417"/>
      <c r="Z16" s="2417"/>
      <c r="AA16" s="2417"/>
      <c r="AB16" s="2417"/>
      <c r="AC16" s="1612">
        <f t="shared" si="1"/>
        <v>1</v>
      </c>
    </row>
    <row r="17" spans="1:29" s="1613" customFormat="1" ht="13.5" customHeight="1" x14ac:dyDescent="0.4">
      <c r="A17" s="4268"/>
      <c r="B17" s="4281"/>
      <c r="C17" s="4284"/>
      <c r="D17" s="4277"/>
      <c r="E17" s="3759" t="s">
        <v>109</v>
      </c>
      <c r="F17" s="3760" t="s">
        <v>112</v>
      </c>
      <c r="G17" s="3760" t="s">
        <v>70</v>
      </c>
      <c r="H17" s="3760"/>
      <c r="I17" s="3760" t="s">
        <v>69</v>
      </c>
      <c r="J17" s="3760" t="s">
        <v>67</v>
      </c>
      <c r="K17" s="3761"/>
      <c r="L17" s="1959"/>
      <c r="M17" s="1959"/>
      <c r="N17" s="1959"/>
      <c r="O17" s="1959"/>
      <c r="P17" s="1959"/>
      <c r="Q17" s="1959"/>
      <c r="R17" s="1959">
        <v>6</v>
      </c>
      <c r="S17" s="2415"/>
      <c r="T17" s="2416"/>
      <c r="U17" s="2415"/>
      <c r="V17" s="2417"/>
      <c r="W17" s="2417"/>
      <c r="X17" s="2417"/>
      <c r="Y17" s="2417"/>
      <c r="Z17" s="2417"/>
      <c r="AA17" s="2417"/>
      <c r="AB17" s="2417"/>
      <c r="AC17" s="1612">
        <f t="shared" si="1"/>
        <v>6</v>
      </c>
    </row>
    <row r="18" spans="1:29" s="1613" customFormat="1" ht="13.5" hidden="1" customHeight="1" x14ac:dyDescent="0.4">
      <c r="A18" s="4268"/>
      <c r="B18" s="4281"/>
      <c r="C18" s="4284"/>
      <c r="D18" s="4277"/>
      <c r="E18" s="3762"/>
      <c r="F18" s="3763"/>
      <c r="G18" s="3764"/>
      <c r="H18" s="1946"/>
      <c r="I18" s="3765"/>
      <c r="J18" s="3766"/>
      <c r="K18" s="3767"/>
      <c r="L18" s="3768"/>
      <c r="M18" s="3769"/>
      <c r="N18" s="3769"/>
      <c r="O18" s="3769"/>
      <c r="P18" s="3768"/>
      <c r="Q18" s="3769"/>
      <c r="R18" s="3769"/>
      <c r="S18" s="1621"/>
      <c r="T18" s="2416"/>
      <c r="U18" s="2415"/>
      <c r="V18" s="2417"/>
      <c r="W18" s="2417"/>
      <c r="X18" s="2417"/>
      <c r="Y18" s="2417"/>
      <c r="Z18" s="2417"/>
      <c r="AA18" s="2417"/>
      <c r="AB18" s="2417"/>
      <c r="AC18" s="1612">
        <f t="shared" si="1"/>
        <v>0</v>
      </c>
    </row>
    <row r="19" spans="1:29" s="1613" customFormat="1" ht="13.5" hidden="1" customHeight="1" x14ac:dyDescent="0.4">
      <c r="A19" s="4268"/>
      <c r="B19" s="4281"/>
      <c r="C19" s="4284"/>
      <c r="D19" s="4277"/>
      <c r="E19" s="3762"/>
      <c r="F19" s="3763"/>
      <c r="G19" s="3764"/>
      <c r="H19" s="1946"/>
      <c r="I19" s="3765"/>
      <c r="J19" s="3763"/>
      <c r="K19" s="3770"/>
      <c r="L19" s="1778"/>
      <c r="M19" s="1778"/>
      <c r="N19" s="1778"/>
      <c r="O19" s="1778"/>
      <c r="P19" s="1778"/>
      <c r="Q19" s="1778"/>
      <c r="R19" s="1778"/>
      <c r="S19" s="1622"/>
      <c r="T19" s="2419"/>
      <c r="U19" s="2420"/>
      <c r="V19" s="1623"/>
      <c r="W19" s="1623"/>
      <c r="X19" s="1623"/>
      <c r="Y19" s="1623"/>
      <c r="Z19" s="1623"/>
      <c r="AA19" s="1623"/>
      <c r="AB19" s="1623"/>
      <c r="AC19" s="1612">
        <f t="shared" si="1"/>
        <v>0</v>
      </c>
    </row>
    <row r="20" spans="1:29" s="1613" customFormat="1" ht="13.5" customHeight="1" thickBot="1" x14ac:dyDescent="0.45">
      <c r="A20" s="4268"/>
      <c r="B20" s="4281"/>
      <c r="C20" s="4284"/>
      <c r="D20" s="4277"/>
      <c r="E20" s="3759" t="s">
        <v>109</v>
      </c>
      <c r="F20" s="3760" t="s">
        <v>112</v>
      </c>
      <c r="G20" s="3760" t="s">
        <v>70</v>
      </c>
      <c r="H20" s="3760"/>
      <c r="I20" s="3760" t="s">
        <v>69</v>
      </c>
      <c r="J20" s="3760" t="s">
        <v>36</v>
      </c>
      <c r="K20" s="3761"/>
      <c r="L20" s="1959"/>
      <c r="M20" s="1959"/>
      <c r="N20" s="1959"/>
      <c r="O20" s="1959"/>
      <c r="P20" s="1959"/>
      <c r="Q20" s="1959"/>
      <c r="R20" s="1959">
        <v>1</v>
      </c>
      <c r="S20" s="1621"/>
      <c r="T20" s="2419"/>
      <c r="U20" s="2420"/>
      <c r="V20" s="1623"/>
      <c r="W20" s="1623"/>
      <c r="X20" s="1623"/>
      <c r="Y20" s="1623"/>
      <c r="Z20" s="1623"/>
      <c r="AA20" s="1623"/>
      <c r="AB20" s="1623"/>
      <c r="AC20" s="1612">
        <f t="shared" si="1"/>
        <v>1</v>
      </c>
    </row>
    <row r="21" spans="1:29" s="1613" customFormat="1" ht="13.5" hidden="1" customHeight="1" thickBot="1" x14ac:dyDescent="0.45">
      <c r="A21" s="4268"/>
      <c r="B21" s="4281"/>
      <c r="C21" s="4284"/>
      <c r="D21" s="4277"/>
      <c r="E21" s="3593"/>
      <c r="F21" s="3594"/>
      <c r="G21" s="3595"/>
      <c r="H21" s="3596"/>
      <c r="I21" s="3597"/>
      <c r="J21" s="3598"/>
      <c r="K21" s="3589"/>
      <c r="L21" s="1620"/>
      <c r="M21" s="1621"/>
      <c r="N21" s="1621"/>
      <c r="O21" s="1621"/>
      <c r="P21" s="1620"/>
      <c r="Q21" s="1621"/>
      <c r="R21" s="1621"/>
      <c r="S21" s="1622"/>
      <c r="T21" s="1623"/>
      <c r="U21" s="1623"/>
      <c r="V21" s="1623"/>
      <c r="W21" s="1623"/>
      <c r="X21" s="1623"/>
      <c r="Y21" s="1623"/>
      <c r="Z21" s="1623"/>
      <c r="AA21" s="1623"/>
      <c r="AB21" s="1623"/>
      <c r="AC21" s="1612">
        <f t="shared" si="1"/>
        <v>0</v>
      </c>
    </row>
    <row r="22" spans="1:29" s="1613" customFormat="1" ht="13.5" customHeight="1" thickBot="1" x14ac:dyDescent="0.4">
      <c r="A22" s="4268"/>
      <c r="B22" s="4281"/>
      <c r="C22" s="4284"/>
      <c r="D22" s="4278"/>
      <c r="E22" s="3599" t="s">
        <v>38</v>
      </c>
      <c r="F22" s="3600"/>
      <c r="G22" s="3600"/>
      <c r="H22" s="3600"/>
      <c r="I22" s="3600"/>
      <c r="J22" s="3601"/>
      <c r="K22" s="1629">
        <f t="shared" ref="K22:AB22" si="2">SUM(K9:K21)</f>
        <v>58</v>
      </c>
      <c r="L22" s="1629">
        <f t="shared" si="2"/>
        <v>0</v>
      </c>
      <c r="M22" s="1629">
        <f t="shared" si="2"/>
        <v>0</v>
      </c>
      <c r="N22" s="1629">
        <f t="shared" si="2"/>
        <v>34</v>
      </c>
      <c r="O22" s="1629">
        <f t="shared" si="2"/>
        <v>3</v>
      </c>
      <c r="P22" s="1629">
        <f t="shared" si="2"/>
        <v>0</v>
      </c>
      <c r="Q22" s="1629">
        <f t="shared" si="2"/>
        <v>5</v>
      </c>
      <c r="R22" s="1629">
        <f t="shared" si="2"/>
        <v>7</v>
      </c>
      <c r="S22" s="1629">
        <f t="shared" si="2"/>
        <v>0</v>
      </c>
      <c r="T22" s="1629">
        <f t="shared" si="2"/>
        <v>0</v>
      </c>
      <c r="U22" s="1629">
        <f t="shared" si="2"/>
        <v>25</v>
      </c>
      <c r="V22" s="1629">
        <f t="shared" si="2"/>
        <v>0</v>
      </c>
      <c r="W22" s="1629">
        <f t="shared" si="2"/>
        <v>0</v>
      </c>
      <c r="X22" s="1629">
        <f t="shared" si="2"/>
        <v>0</v>
      </c>
      <c r="Y22" s="1629">
        <f t="shared" si="2"/>
        <v>0</v>
      </c>
      <c r="Z22" s="1629">
        <f t="shared" si="2"/>
        <v>0</v>
      </c>
      <c r="AA22" s="1629">
        <f t="shared" si="2"/>
        <v>0</v>
      </c>
      <c r="AB22" s="1630">
        <f t="shared" si="2"/>
        <v>0</v>
      </c>
      <c r="AC22" s="1626">
        <f t="shared" ref="AC22:AC27" si="3">SUM(K22:AB22)</f>
        <v>132</v>
      </c>
    </row>
    <row r="23" spans="1:29" s="1613" customFormat="1" ht="14.25" customHeight="1" thickBot="1" x14ac:dyDescent="0.45">
      <c r="A23" s="4268"/>
      <c r="B23" s="4281"/>
      <c r="C23" s="4284"/>
      <c r="D23" s="4277"/>
      <c r="E23" s="2218" t="s">
        <v>109</v>
      </c>
      <c r="F23" s="2219" t="s">
        <v>6</v>
      </c>
      <c r="G23" s="2219" t="s">
        <v>110</v>
      </c>
      <c r="H23" s="2219" t="s">
        <v>70</v>
      </c>
      <c r="I23" s="2219" t="s">
        <v>69</v>
      </c>
      <c r="J23" s="3775" t="s">
        <v>438</v>
      </c>
      <c r="K23" s="2424"/>
      <c r="L23" s="2425"/>
      <c r="M23" s="2426"/>
      <c r="N23" s="2425"/>
      <c r="O23" s="2425"/>
      <c r="P23" s="2426"/>
      <c r="Q23" s="2427"/>
      <c r="R23" s="3771">
        <v>18</v>
      </c>
      <c r="S23" s="2426"/>
      <c r="T23" s="2426"/>
      <c r="U23" s="2426"/>
      <c r="V23" s="2426"/>
      <c r="W23" s="2428"/>
      <c r="X23" s="2428"/>
      <c r="Y23" s="2428"/>
      <c r="Z23" s="2428"/>
      <c r="AA23" s="2428"/>
      <c r="AB23" s="2429"/>
      <c r="AC23" s="2430">
        <f t="shared" si="3"/>
        <v>18</v>
      </c>
    </row>
    <row r="24" spans="1:29" s="1613" customFormat="1" ht="12.75" customHeight="1" thickBot="1" x14ac:dyDescent="0.4">
      <c r="A24" s="4268"/>
      <c r="B24" s="4281"/>
      <c r="C24" s="4284"/>
      <c r="D24" s="4277"/>
      <c r="E24" s="1627" t="s">
        <v>103</v>
      </c>
      <c r="F24" s="2422" t="s">
        <v>6</v>
      </c>
      <c r="G24" s="2422" t="s">
        <v>110</v>
      </c>
      <c r="H24" s="2422" t="s">
        <v>70</v>
      </c>
      <c r="I24" s="2422" t="s">
        <v>69</v>
      </c>
      <c r="J24" s="3602" t="s">
        <v>111</v>
      </c>
      <c r="K24" s="2432"/>
      <c r="L24" s="2433"/>
      <c r="M24" s="2434"/>
      <c r="N24" s="2434"/>
      <c r="O24" s="2434"/>
      <c r="P24" s="2434"/>
      <c r="Q24" s="2434">
        <v>53</v>
      </c>
      <c r="R24" s="2415"/>
      <c r="S24" s="2415"/>
      <c r="T24" s="2415"/>
      <c r="U24" s="2435"/>
      <c r="V24" s="2435"/>
      <c r="W24" s="2417"/>
      <c r="X24" s="2417"/>
      <c r="Y24" s="2417"/>
      <c r="Z24" s="2417"/>
      <c r="AA24" s="2417"/>
      <c r="AB24" s="2436"/>
      <c r="AC24" s="2430">
        <f t="shared" si="3"/>
        <v>53</v>
      </c>
    </row>
    <row r="25" spans="1:29" s="1613" customFormat="1" ht="12.75" customHeight="1" thickBot="1" x14ac:dyDescent="0.45">
      <c r="A25" s="4268"/>
      <c r="B25" s="4281"/>
      <c r="C25" s="4284"/>
      <c r="D25" s="4277"/>
      <c r="E25" s="1628" t="s">
        <v>115</v>
      </c>
      <c r="F25" s="2437" t="s">
        <v>6</v>
      </c>
      <c r="G25" s="2437" t="s">
        <v>110</v>
      </c>
      <c r="H25" s="2437" t="s">
        <v>70</v>
      </c>
      <c r="I25" s="2437" t="s">
        <v>69</v>
      </c>
      <c r="J25" s="3603" t="s">
        <v>111</v>
      </c>
      <c r="K25" s="2439"/>
      <c r="L25" s="2440"/>
      <c r="M25" s="2440"/>
      <c r="N25" s="2440"/>
      <c r="O25" s="2440"/>
      <c r="P25" s="2440"/>
      <c r="Q25" s="2440"/>
      <c r="R25" s="2440"/>
      <c r="S25" s="2440">
        <v>15</v>
      </c>
      <c r="T25" s="2415"/>
      <c r="U25" s="2435"/>
      <c r="V25" s="2435"/>
      <c r="W25" s="2417"/>
      <c r="X25" s="2417"/>
      <c r="Y25" s="2417"/>
      <c r="Z25" s="2417"/>
      <c r="AA25" s="2417"/>
      <c r="AB25" s="2436"/>
      <c r="AC25" s="2430">
        <f t="shared" si="3"/>
        <v>15</v>
      </c>
    </row>
    <row r="26" spans="1:29" s="1613" customFormat="1" ht="13.5" customHeight="1" thickBot="1" x14ac:dyDescent="0.45">
      <c r="A26" s="4268"/>
      <c r="B26" s="4281"/>
      <c r="C26" s="4284"/>
      <c r="D26" s="4277"/>
      <c r="E26" s="3776" t="s">
        <v>114</v>
      </c>
      <c r="F26" s="3760" t="s">
        <v>6</v>
      </c>
      <c r="G26" s="3760" t="s">
        <v>70</v>
      </c>
      <c r="H26" s="3760"/>
      <c r="I26" s="3760" t="s">
        <v>69</v>
      </c>
      <c r="J26" s="3773" t="s">
        <v>439</v>
      </c>
      <c r="K26" s="3777"/>
      <c r="L26" s="3778"/>
      <c r="M26" s="3778"/>
      <c r="N26" s="3778"/>
      <c r="O26" s="3778"/>
      <c r="P26" s="3778"/>
      <c r="Q26" s="2951">
        <v>25</v>
      </c>
      <c r="R26" s="2415"/>
      <c r="S26" s="2415"/>
      <c r="T26" s="2415"/>
      <c r="U26" s="2415"/>
      <c r="V26" s="2415"/>
      <c r="W26" s="2417"/>
      <c r="X26" s="2417"/>
      <c r="Y26" s="2417"/>
      <c r="Z26" s="2417"/>
      <c r="AA26" s="2417"/>
      <c r="AB26" s="2436"/>
      <c r="AC26" s="2430">
        <f t="shared" si="3"/>
        <v>25</v>
      </c>
    </row>
    <row r="27" spans="1:29" s="1613" customFormat="1" ht="16.149999999999999" customHeight="1" thickBot="1" x14ac:dyDescent="0.4">
      <c r="A27" s="4268"/>
      <c r="B27" s="4281"/>
      <c r="C27" s="4284"/>
      <c r="D27" s="4277"/>
      <c r="E27" s="2444" t="s">
        <v>76</v>
      </c>
      <c r="F27" s="2445" t="s">
        <v>6</v>
      </c>
      <c r="G27" s="2445" t="s">
        <v>70</v>
      </c>
      <c r="H27" s="2445" t="s">
        <v>70</v>
      </c>
      <c r="I27" s="2445" t="s">
        <v>37</v>
      </c>
      <c r="J27" s="3604" t="s">
        <v>386</v>
      </c>
      <c r="K27" s="2672"/>
      <c r="L27" s="2417"/>
      <c r="M27" s="2417"/>
      <c r="N27" s="2417">
        <v>13</v>
      </c>
      <c r="O27" s="2417">
        <v>2</v>
      </c>
      <c r="P27" s="2417"/>
      <c r="Q27" s="2417"/>
      <c r="R27" s="2415"/>
      <c r="S27" s="2415"/>
      <c r="T27" s="2415"/>
      <c r="U27" s="2415">
        <v>13</v>
      </c>
      <c r="V27" s="2415"/>
      <c r="W27" s="2417"/>
      <c r="X27" s="2417"/>
      <c r="Y27" s="2417"/>
      <c r="Z27" s="2417"/>
      <c r="AA27" s="2417"/>
      <c r="AB27" s="2436"/>
      <c r="AC27" s="2447">
        <f t="shared" si="3"/>
        <v>28</v>
      </c>
    </row>
    <row r="28" spans="1:29" s="339" customFormat="1" ht="12" customHeight="1" thickBot="1" x14ac:dyDescent="0.45">
      <c r="A28" s="4268"/>
      <c r="B28" s="4281"/>
      <c r="C28" s="4284"/>
      <c r="D28" s="4277"/>
      <c r="E28" s="3117" t="s">
        <v>210</v>
      </c>
      <c r="F28" s="1660" t="s">
        <v>6</v>
      </c>
      <c r="G28" s="405" t="s">
        <v>110</v>
      </c>
      <c r="H28" s="457" t="s">
        <v>355</v>
      </c>
      <c r="I28" s="996" t="s">
        <v>332</v>
      </c>
      <c r="J28" s="470">
        <v>70</v>
      </c>
      <c r="K28" s="2673"/>
      <c r="L28" s="569"/>
      <c r="M28" s="407"/>
      <c r="N28" s="407"/>
      <c r="O28" s="407"/>
      <c r="P28" s="407"/>
      <c r="Q28" s="407"/>
      <c r="R28" s="407"/>
      <c r="S28" s="407"/>
      <c r="T28" s="407"/>
      <c r="U28" s="569">
        <v>8</v>
      </c>
      <c r="V28" s="476"/>
      <c r="W28" s="476"/>
      <c r="X28" s="476"/>
      <c r="Y28" s="476"/>
      <c r="Z28" s="476"/>
      <c r="AA28" s="476"/>
      <c r="AB28" s="1253"/>
      <c r="AC28" s="1964">
        <f t="shared" ref="AC28" si="4">SUM(K28:AB28)</f>
        <v>8</v>
      </c>
    </row>
    <row r="29" spans="1:29" s="339" customFormat="1" ht="13.5" customHeight="1" thickBot="1" x14ac:dyDescent="0.45">
      <c r="A29" s="4268"/>
      <c r="B29" s="4281"/>
      <c r="C29" s="4284"/>
      <c r="D29" s="4277"/>
      <c r="E29" s="3117" t="s">
        <v>210</v>
      </c>
      <c r="F29" s="1660" t="s">
        <v>6</v>
      </c>
      <c r="G29" s="405" t="s">
        <v>110</v>
      </c>
      <c r="H29" s="457" t="s">
        <v>356</v>
      </c>
      <c r="I29" s="996" t="s">
        <v>332</v>
      </c>
      <c r="J29" s="470">
        <v>49</v>
      </c>
      <c r="K29" s="2673"/>
      <c r="L29" s="569"/>
      <c r="M29" s="407"/>
      <c r="N29" s="407"/>
      <c r="O29" s="407"/>
      <c r="P29" s="407"/>
      <c r="Q29" s="407"/>
      <c r="R29" s="407"/>
      <c r="S29" s="407"/>
      <c r="T29" s="407"/>
      <c r="U29" s="569">
        <v>8</v>
      </c>
      <c r="V29" s="476"/>
      <c r="W29" s="476"/>
      <c r="X29" s="476"/>
      <c r="Y29" s="476"/>
      <c r="Z29" s="476"/>
      <c r="AA29" s="476"/>
      <c r="AB29" s="1253"/>
      <c r="AC29" s="1949">
        <f t="shared" ref="AC29:AC34" si="5">SUM(K29:AB29)</f>
        <v>8</v>
      </c>
    </row>
    <row r="30" spans="1:29" s="339" customFormat="1" ht="13.5" hidden="1" customHeight="1" thickBot="1" x14ac:dyDescent="0.4">
      <c r="A30" s="4268"/>
      <c r="B30" s="4281"/>
      <c r="C30" s="4284"/>
      <c r="D30" s="4277"/>
      <c r="E30" s="3605"/>
      <c r="F30" s="995"/>
      <c r="G30" s="995"/>
      <c r="H30" s="995"/>
      <c r="I30" s="995"/>
      <c r="J30" s="2522"/>
      <c r="K30" s="3276"/>
      <c r="L30" s="2152"/>
      <c r="M30" s="2152"/>
      <c r="N30" s="2152"/>
      <c r="O30" s="2152"/>
      <c r="P30" s="2152"/>
      <c r="Q30" s="2152"/>
      <c r="R30" s="2152"/>
      <c r="S30" s="2152"/>
      <c r="T30" s="2152"/>
      <c r="U30" s="2152"/>
      <c r="V30" s="2152"/>
      <c r="W30" s="2152"/>
      <c r="X30" s="3277"/>
      <c r="Y30" s="3277"/>
      <c r="Z30" s="3277"/>
      <c r="AA30" s="3277"/>
      <c r="AB30" s="3278"/>
      <c r="AC30" s="1389">
        <f t="shared" si="5"/>
        <v>0</v>
      </c>
    </row>
    <row r="31" spans="1:29" s="339" customFormat="1" ht="13.5" customHeight="1" thickBot="1" x14ac:dyDescent="0.4">
      <c r="A31" s="4268"/>
      <c r="B31" s="4281"/>
      <c r="C31" s="4284"/>
      <c r="D31" s="4278"/>
      <c r="E31" s="2578" t="s">
        <v>34</v>
      </c>
      <c r="F31" s="2579"/>
      <c r="G31" s="2579"/>
      <c r="H31" s="2579"/>
      <c r="I31" s="2579"/>
      <c r="J31" s="3279"/>
      <c r="K31" s="3280">
        <f t="shared" ref="K31:AB31" si="6">SUM(K23:K30)</f>
        <v>0</v>
      </c>
      <c r="L31" s="3281">
        <f t="shared" si="6"/>
        <v>0</v>
      </c>
      <c r="M31" s="3281">
        <f t="shared" si="6"/>
        <v>0</v>
      </c>
      <c r="N31" s="3281">
        <f t="shared" si="6"/>
        <v>13</v>
      </c>
      <c r="O31" s="3281">
        <f t="shared" si="6"/>
        <v>2</v>
      </c>
      <c r="P31" s="3281">
        <f t="shared" si="6"/>
        <v>0</v>
      </c>
      <c r="Q31" s="3281">
        <f t="shared" si="6"/>
        <v>78</v>
      </c>
      <c r="R31" s="3281">
        <f t="shared" si="6"/>
        <v>18</v>
      </c>
      <c r="S31" s="3281">
        <f t="shared" si="6"/>
        <v>15</v>
      </c>
      <c r="T31" s="3281">
        <f t="shared" si="6"/>
        <v>0</v>
      </c>
      <c r="U31" s="3281">
        <f t="shared" si="6"/>
        <v>29</v>
      </c>
      <c r="V31" s="3281">
        <f t="shared" si="6"/>
        <v>0</v>
      </c>
      <c r="W31" s="3281">
        <f t="shared" si="6"/>
        <v>0</v>
      </c>
      <c r="X31" s="3281">
        <f t="shared" si="6"/>
        <v>0</v>
      </c>
      <c r="Y31" s="3281">
        <f t="shared" si="6"/>
        <v>0</v>
      </c>
      <c r="Z31" s="3281">
        <f t="shared" si="6"/>
        <v>0</v>
      </c>
      <c r="AA31" s="3281">
        <f t="shared" si="6"/>
        <v>0</v>
      </c>
      <c r="AB31" s="3282">
        <f t="shared" si="6"/>
        <v>0</v>
      </c>
      <c r="AC31" s="3283">
        <f t="shared" si="5"/>
        <v>155</v>
      </c>
    </row>
    <row r="32" spans="1:29" s="339" customFormat="1" ht="13.5" customHeight="1" thickBot="1" x14ac:dyDescent="0.4">
      <c r="A32" s="4268"/>
      <c r="B32" s="4281"/>
      <c r="C32" s="4284"/>
      <c r="D32" s="4278"/>
      <c r="E32" s="1891" t="s">
        <v>429</v>
      </c>
      <c r="F32" s="1892"/>
      <c r="G32" s="1892"/>
      <c r="H32" s="1892"/>
      <c r="I32" s="1892"/>
      <c r="J32" s="3284"/>
      <c r="K32" s="3285"/>
      <c r="L32" s="3286"/>
      <c r="M32" s="3286"/>
      <c r="N32" s="3286"/>
      <c r="O32" s="3286"/>
      <c r="P32" s="3286"/>
      <c r="Q32" s="3286"/>
      <c r="R32" s="3286"/>
      <c r="S32" s="3286"/>
      <c r="T32" s="3286"/>
      <c r="U32" s="3286"/>
      <c r="V32" s="3286"/>
      <c r="W32" s="3286"/>
      <c r="X32" s="3286">
        <v>1</v>
      </c>
      <c r="Y32" s="3286"/>
      <c r="Z32" s="3286"/>
      <c r="AA32" s="3286"/>
      <c r="AB32" s="3287"/>
      <c r="AC32" s="2454">
        <f t="shared" si="5"/>
        <v>1</v>
      </c>
    </row>
    <row r="33" spans="1:29" s="339" customFormat="1" ht="13.5" customHeight="1" thickBot="1" x14ac:dyDescent="0.4">
      <c r="A33" s="4268"/>
      <c r="B33" s="4281"/>
      <c r="C33" s="4284"/>
      <c r="D33" s="4278"/>
      <c r="E33" s="1961" t="s">
        <v>428</v>
      </c>
      <c r="F33" s="1962"/>
      <c r="G33" s="1962"/>
      <c r="H33" s="1962"/>
      <c r="I33" s="1962"/>
      <c r="J33" s="3288"/>
      <c r="K33" s="3289">
        <f t="shared" ref="K33:AB33" si="7">SUM(K32:K32)</f>
        <v>0</v>
      </c>
      <c r="L33" s="3289">
        <f t="shared" si="7"/>
        <v>0</v>
      </c>
      <c r="M33" s="3289">
        <f t="shared" si="7"/>
        <v>0</v>
      </c>
      <c r="N33" s="3289">
        <f t="shared" si="7"/>
        <v>0</v>
      </c>
      <c r="O33" s="3289">
        <f t="shared" si="7"/>
        <v>0</v>
      </c>
      <c r="P33" s="3289">
        <f t="shared" si="7"/>
        <v>0</v>
      </c>
      <c r="Q33" s="3289">
        <f t="shared" si="7"/>
        <v>0</v>
      </c>
      <c r="R33" s="3289">
        <f t="shared" si="7"/>
        <v>0</v>
      </c>
      <c r="S33" s="3289">
        <f t="shared" si="7"/>
        <v>0</v>
      </c>
      <c r="T33" s="3289">
        <f t="shared" si="7"/>
        <v>0</v>
      </c>
      <c r="U33" s="3289">
        <f t="shared" si="7"/>
        <v>0</v>
      </c>
      <c r="V33" s="3289">
        <f t="shared" si="7"/>
        <v>0</v>
      </c>
      <c r="W33" s="3289">
        <f t="shared" si="7"/>
        <v>0</v>
      </c>
      <c r="X33" s="3289">
        <f t="shared" si="7"/>
        <v>1</v>
      </c>
      <c r="Y33" s="3289">
        <f t="shared" si="7"/>
        <v>0</v>
      </c>
      <c r="Z33" s="3289">
        <f t="shared" si="7"/>
        <v>0</v>
      </c>
      <c r="AA33" s="3289">
        <f t="shared" si="7"/>
        <v>0</v>
      </c>
      <c r="AB33" s="3289">
        <f t="shared" si="7"/>
        <v>0</v>
      </c>
      <c r="AC33" s="3290">
        <f t="shared" si="5"/>
        <v>1</v>
      </c>
    </row>
    <row r="34" spans="1:29" s="339" customFormat="1" ht="13.5" customHeight="1" thickBot="1" x14ac:dyDescent="0.4">
      <c r="A34" s="4269"/>
      <c r="B34" s="4282"/>
      <c r="C34" s="4285"/>
      <c r="D34" s="4279"/>
      <c r="E34" s="1961" t="s">
        <v>91</v>
      </c>
      <c r="F34" s="1962"/>
      <c r="G34" s="1962"/>
      <c r="H34" s="1962"/>
      <c r="I34" s="1962"/>
      <c r="J34" s="3291"/>
      <c r="K34" s="1895">
        <f t="shared" ref="K34:AB34" si="8">K22+K31+K33</f>
        <v>58</v>
      </c>
      <c r="L34" s="1895">
        <f t="shared" si="8"/>
        <v>0</v>
      </c>
      <c r="M34" s="1895">
        <f t="shared" si="8"/>
        <v>0</v>
      </c>
      <c r="N34" s="1895">
        <f t="shared" si="8"/>
        <v>47</v>
      </c>
      <c r="O34" s="1895">
        <f t="shared" si="8"/>
        <v>5</v>
      </c>
      <c r="P34" s="1895">
        <f t="shared" si="8"/>
        <v>0</v>
      </c>
      <c r="Q34" s="1895">
        <f t="shared" si="8"/>
        <v>83</v>
      </c>
      <c r="R34" s="1895">
        <f t="shared" si="8"/>
        <v>25</v>
      </c>
      <c r="S34" s="1895">
        <f t="shared" si="8"/>
        <v>15</v>
      </c>
      <c r="T34" s="1895">
        <f t="shared" si="8"/>
        <v>0</v>
      </c>
      <c r="U34" s="1895">
        <f t="shared" si="8"/>
        <v>54</v>
      </c>
      <c r="V34" s="1895">
        <f t="shared" si="8"/>
        <v>0</v>
      </c>
      <c r="W34" s="1895">
        <f t="shared" si="8"/>
        <v>0</v>
      </c>
      <c r="X34" s="1895">
        <f t="shared" si="8"/>
        <v>1</v>
      </c>
      <c r="Y34" s="1895">
        <f t="shared" si="8"/>
        <v>0</v>
      </c>
      <c r="Z34" s="1895">
        <f t="shared" si="8"/>
        <v>0</v>
      </c>
      <c r="AA34" s="1895">
        <f t="shared" si="8"/>
        <v>0</v>
      </c>
      <c r="AB34" s="1895">
        <f t="shared" si="8"/>
        <v>0</v>
      </c>
      <c r="AC34" s="3292">
        <f t="shared" si="5"/>
        <v>288</v>
      </c>
    </row>
    <row r="35" spans="1:29" s="339" customFormat="1" ht="13.5" customHeight="1" thickBot="1" x14ac:dyDescent="0.4">
      <c r="A35" s="4264" t="s">
        <v>95</v>
      </c>
      <c r="B35" s="4265"/>
      <c r="C35" s="4265"/>
      <c r="D35" s="4265"/>
      <c r="E35" s="4265"/>
      <c r="F35" s="4265"/>
      <c r="G35" s="4265"/>
      <c r="H35" s="4265"/>
      <c r="I35" s="4265"/>
      <c r="J35" s="4265"/>
      <c r="K35" s="4265"/>
      <c r="L35" s="4265"/>
      <c r="M35" s="4265"/>
      <c r="N35" s="4265"/>
      <c r="O35" s="4265"/>
      <c r="P35" s="4265"/>
      <c r="Q35" s="4265"/>
      <c r="R35" s="4265"/>
      <c r="S35" s="4265"/>
      <c r="T35" s="4265"/>
      <c r="U35" s="4265"/>
      <c r="V35" s="4265"/>
      <c r="W35" s="4265"/>
      <c r="X35" s="4265"/>
      <c r="Y35" s="4265"/>
      <c r="Z35" s="4265"/>
      <c r="AA35" s="4265"/>
      <c r="AB35" s="4265"/>
      <c r="AC35" s="4266"/>
    </row>
    <row r="36" spans="1:29" s="1088" customFormat="1" ht="13.5" hidden="1" customHeight="1" thickBot="1" x14ac:dyDescent="0.45">
      <c r="A36" s="4267">
        <v>1</v>
      </c>
      <c r="B36" s="4270" t="s">
        <v>196</v>
      </c>
      <c r="C36" s="4273" t="s">
        <v>200</v>
      </c>
      <c r="D36" s="4276">
        <v>1</v>
      </c>
      <c r="E36" s="2450"/>
      <c r="F36" s="2451"/>
      <c r="G36" s="2451"/>
      <c r="H36" s="2451"/>
      <c r="I36" s="2451"/>
      <c r="J36" s="2452"/>
      <c r="K36" s="2453"/>
      <c r="L36" s="1958"/>
      <c r="M36" s="1958"/>
      <c r="N36" s="1958"/>
      <c r="O36" s="1958"/>
      <c r="P36" s="1958"/>
      <c r="Q36" s="1958"/>
      <c r="R36" s="1958"/>
      <c r="S36" s="1958"/>
      <c r="T36" s="1958"/>
      <c r="U36" s="1958"/>
      <c r="V36" s="1958"/>
      <c r="W36" s="1958"/>
      <c r="X36" s="1958"/>
      <c r="Y36" s="1958"/>
      <c r="Z36" s="1958"/>
      <c r="AA36" s="1958"/>
      <c r="AB36" s="1221"/>
      <c r="AC36" s="2454">
        <f t="shared" ref="AC36:AC48" si="9">SUM(K36:AB36)</f>
        <v>0</v>
      </c>
    </row>
    <row r="37" spans="1:29" s="1088" customFormat="1" ht="13.5" customHeight="1" thickBot="1" x14ac:dyDescent="0.45">
      <c r="A37" s="4268"/>
      <c r="B37" s="4271"/>
      <c r="C37" s="4274"/>
      <c r="D37" s="4277"/>
      <c r="E37" s="1075" t="s">
        <v>76</v>
      </c>
      <c r="F37" s="1609" t="s">
        <v>5</v>
      </c>
      <c r="G37" s="1609" t="s">
        <v>70</v>
      </c>
      <c r="H37" s="1609"/>
      <c r="I37" s="1609" t="s">
        <v>36</v>
      </c>
      <c r="J37" s="1952" t="s">
        <v>354</v>
      </c>
      <c r="K37" s="2455">
        <v>16</v>
      </c>
      <c r="L37" s="1087"/>
      <c r="M37" s="1087"/>
      <c r="N37" s="1087">
        <v>32</v>
      </c>
      <c r="O37" s="1087">
        <v>2</v>
      </c>
      <c r="P37" s="1087"/>
      <c r="Q37" s="1087"/>
      <c r="R37" s="1087"/>
      <c r="S37" s="1087"/>
      <c r="T37" s="1087"/>
      <c r="U37" s="1087">
        <v>26</v>
      </c>
      <c r="V37" s="1087"/>
      <c r="W37" s="1087"/>
      <c r="X37" s="1087"/>
      <c r="Y37" s="1087"/>
      <c r="Z37" s="1087"/>
      <c r="AA37" s="1087"/>
      <c r="AB37" s="1222"/>
      <c r="AC37" s="2454">
        <f t="shared" si="9"/>
        <v>76</v>
      </c>
    </row>
    <row r="38" spans="1:29" s="1088" customFormat="1" ht="13.5" customHeight="1" thickBot="1" x14ac:dyDescent="0.45">
      <c r="A38" s="4268"/>
      <c r="B38" s="4271"/>
      <c r="C38" s="4274"/>
      <c r="D38" s="4277"/>
      <c r="E38" s="1075" t="s">
        <v>76</v>
      </c>
      <c r="F38" s="1609" t="s">
        <v>5</v>
      </c>
      <c r="G38" s="1609" t="s">
        <v>71</v>
      </c>
      <c r="H38" s="1609"/>
      <c r="I38" s="1609" t="s">
        <v>36</v>
      </c>
      <c r="J38" s="1952" t="s">
        <v>304</v>
      </c>
      <c r="K38" s="2455">
        <v>16</v>
      </c>
      <c r="L38" s="1087"/>
      <c r="M38" s="1087"/>
      <c r="N38" s="1087">
        <v>2</v>
      </c>
      <c r="O38" s="1087">
        <v>1</v>
      </c>
      <c r="P38" s="1087"/>
      <c r="Q38" s="1087"/>
      <c r="R38" s="1087"/>
      <c r="S38" s="1087"/>
      <c r="T38" s="1087"/>
      <c r="U38" s="1087">
        <v>1</v>
      </c>
      <c r="V38" s="1087"/>
      <c r="W38" s="1087"/>
      <c r="X38" s="1087"/>
      <c r="Y38" s="1087"/>
      <c r="Z38" s="1087"/>
      <c r="AA38" s="1087"/>
      <c r="AB38" s="1222"/>
      <c r="AC38" s="2454">
        <f t="shared" si="9"/>
        <v>20</v>
      </c>
    </row>
    <row r="39" spans="1:29" s="1088" customFormat="1" ht="13.5" customHeight="1" thickBot="1" x14ac:dyDescent="0.45">
      <c r="A39" s="4268"/>
      <c r="B39" s="4271"/>
      <c r="C39" s="4274"/>
      <c r="D39" s="4277"/>
      <c r="E39" s="2012" t="s">
        <v>109</v>
      </c>
      <c r="F39" s="1609" t="s">
        <v>112</v>
      </c>
      <c r="G39" s="1609" t="s">
        <v>70</v>
      </c>
      <c r="H39" s="1609"/>
      <c r="I39" s="1609" t="s">
        <v>65</v>
      </c>
      <c r="J39" s="1952" t="s">
        <v>99</v>
      </c>
      <c r="K39" s="1953"/>
      <c r="L39" s="1087"/>
      <c r="M39" s="1087"/>
      <c r="N39" s="1087"/>
      <c r="O39" s="1087"/>
      <c r="P39" s="1087"/>
      <c r="Q39" s="1087"/>
      <c r="R39" s="1087">
        <v>5</v>
      </c>
      <c r="S39" s="1087"/>
      <c r="T39" s="1087"/>
      <c r="U39" s="1087"/>
      <c r="V39" s="1087"/>
      <c r="W39" s="1087"/>
      <c r="X39" s="1087"/>
      <c r="Y39" s="1087"/>
      <c r="Z39" s="1087"/>
      <c r="AA39" s="1087"/>
      <c r="AB39" s="1222"/>
      <c r="AC39" s="2454">
        <f t="shared" si="9"/>
        <v>5</v>
      </c>
    </row>
    <row r="40" spans="1:29" s="1088" customFormat="1" ht="13.5" customHeight="1" thickBot="1" x14ac:dyDescent="0.45">
      <c r="A40" s="4268"/>
      <c r="B40" s="4271"/>
      <c r="C40" s="4274"/>
      <c r="D40" s="4277"/>
      <c r="E40" s="2012" t="s">
        <v>109</v>
      </c>
      <c r="F40" s="1609" t="s">
        <v>112</v>
      </c>
      <c r="G40" s="1609" t="s">
        <v>94</v>
      </c>
      <c r="H40" s="1609"/>
      <c r="I40" s="1609" t="s">
        <v>65</v>
      </c>
      <c r="J40" s="1952" t="s">
        <v>323</v>
      </c>
      <c r="K40" s="1953"/>
      <c r="L40" s="1611"/>
      <c r="M40" s="1611"/>
      <c r="N40" s="1611"/>
      <c r="O40" s="1611"/>
      <c r="P40" s="1611"/>
      <c r="Q40" s="1611"/>
      <c r="R40" s="1611">
        <v>4</v>
      </c>
      <c r="S40" s="1087"/>
      <c r="T40" s="1087"/>
      <c r="U40" s="1087"/>
      <c r="V40" s="1087"/>
      <c r="W40" s="1087"/>
      <c r="X40" s="1087"/>
      <c r="Y40" s="1087"/>
      <c r="Z40" s="1087"/>
      <c r="AA40" s="1087"/>
      <c r="AB40" s="1222"/>
      <c r="AC40" s="2454">
        <f t="shared" si="9"/>
        <v>4</v>
      </c>
    </row>
    <row r="41" spans="1:29" s="1088" customFormat="1" ht="13.5" hidden="1" customHeight="1" thickBot="1" x14ac:dyDescent="0.4">
      <c r="A41" s="4268"/>
      <c r="B41" s="4271"/>
      <c r="C41" s="4274"/>
      <c r="D41" s="4277"/>
      <c r="E41" s="1896"/>
      <c r="F41" s="758"/>
      <c r="G41" s="758"/>
      <c r="H41" s="758"/>
      <c r="I41" s="758"/>
      <c r="J41" s="1897"/>
      <c r="K41" s="2480"/>
      <c r="L41" s="1087"/>
      <c r="M41" s="1087"/>
      <c r="N41" s="1087"/>
      <c r="O41" s="1087"/>
      <c r="P41" s="1087"/>
      <c r="Q41" s="1087"/>
      <c r="R41" s="2000"/>
      <c r="S41" s="1087"/>
      <c r="T41" s="2000"/>
      <c r="U41" s="2000"/>
      <c r="V41" s="2000"/>
      <c r="W41" s="1087"/>
      <c r="X41" s="1087"/>
      <c r="Y41" s="1087"/>
      <c r="Z41" s="1087"/>
      <c r="AA41" s="1087"/>
      <c r="AB41" s="1222"/>
      <c r="AC41" s="2454">
        <f t="shared" si="9"/>
        <v>0</v>
      </c>
    </row>
    <row r="42" spans="1:29" s="1088" customFormat="1" ht="13.5" hidden="1" customHeight="1" thickBot="1" x14ac:dyDescent="0.4">
      <c r="A42" s="4268"/>
      <c r="B42" s="4271"/>
      <c r="C42" s="4274"/>
      <c r="D42" s="4277"/>
      <c r="E42" s="1896"/>
      <c r="F42" s="758"/>
      <c r="G42" s="758"/>
      <c r="H42" s="758"/>
      <c r="I42" s="758"/>
      <c r="J42" s="1897"/>
      <c r="K42" s="2480"/>
      <c r="L42" s="1087"/>
      <c r="M42" s="1087"/>
      <c r="N42" s="1087"/>
      <c r="O42" s="1087"/>
      <c r="P42" s="1087"/>
      <c r="Q42" s="1087"/>
      <c r="R42" s="2000"/>
      <c r="S42" s="1087"/>
      <c r="T42" s="2000"/>
      <c r="U42" s="2000"/>
      <c r="V42" s="2000"/>
      <c r="W42" s="1087"/>
      <c r="X42" s="1087"/>
      <c r="Y42" s="1087"/>
      <c r="Z42" s="1087"/>
      <c r="AA42" s="1087"/>
      <c r="AB42" s="1222"/>
      <c r="AC42" s="2454">
        <f>SUM(K42:AB42)</f>
        <v>0</v>
      </c>
    </row>
    <row r="43" spans="1:29" s="1088" customFormat="1" ht="13.5" hidden="1" customHeight="1" thickBot="1" x14ac:dyDescent="0.4">
      <c r="A43" s="4268"/>
      <c r="B43" s="4271"/>
      <c r="C43" s="4274"/>
      <c r="D43" s="4277"/>
      <c r="E43" s="1330"/>
      <c r="F43" s="1609"/>
      <c r="G43" s="1609"/>
      <c r="H43" s="1609"/>
      <c r="I43" s="1609"/>
      <c r="J43" s="1952"/>
      <c r="K43" s="1953"/>
      <c r="L43" s="1611"/>
      <c r="M43" s="1611"/>
      <c r="N43" s="1611"/>
      <c r="O43" s="1611"/>
      <c r="P43" s="1611"/>
      <c r="Q43" s="1611"/>
      <c r="R43" s="1611"/>
      <c r="S43" s="1087"/>
      <c r="T43" s="1087"/>
      <c r="U43" s="1087"/>
      <c r="V43" s="1087"/>
      <c r="W43" s="1087"/>
      <c r="X43" s="1087"/>
      <c r="Y43" s="1087"/>
      <c r="Z43" s="1087"/>
      <c r="AA43" s="1087"/>
      <c r="AB43" s="1222"/>
      <c r="AC43" s="2454">
        <f t="shared" si="9"/>
        <v>0</v>
      </c>
    </row>
    <row r="44" spans="1:29" s="1088" customFormat="1" ht="13.5" hidden="1" customHeight="1" thickBot="1" x14ac:dyDescent="0.45">
      <c r="A44" s="4268"/>
      <c r="B44" s="4271"/>
      <c r="C44" s="4274"/>
      <c r="D44" s="4277"/>
      <c r="E44" s="1954"/>
      <c r="F44" s="1609"/>
      <c r="G44" s="1609"/>
      <c r="H44" s="1609"/>
      <c r="I44" s="1609"/>
      <c r="J44" s="1952"/>
      <c r="K44" s="1953"/>
      <c r="L44" s="1611"/>
      <c r="M44" s="1611"/>
      <c r="N44" s="1611"/>
      <c r="O44" s="1611"/>
      <c r="P44" s="1611"/>
      <c r="Q44" s="1611"/>
      <c r="R44" s="1611"/>
      <c r="S44" s="1087"/>
      <c r="T44" s="1087"/>
      <c r="U44" s="1087"/>
      <c r="V44" s="1087"/>
      <c r="W44" s="1087"/>
      <c r="X44" s="1087"/>
      <c r="Y44" s="1087"/>
      <c r="Z44" s="1087"/>
      <c r="AA44" s="1087"/>
      <c r="AB44" s="1222"/>
      <c r="AC44" s="2454">
        <f t="shared" si="9"/>
        <v>0</v>
      </c>
    </row>
    <row r="45" spans="1:29" s="1088" customFormat="1" ht="13.5" customHeight="1" thickBot="1" x14ac:dyDescent="0.4">
      <c r="A45" s="4268"/>
      <c r="B45" s="4271"/>
      <c r="C45" s="4274"/>
      <c r="D45" s="4277"/>
      <c r="E45" s="1330" t="s">
        <v>103</v>
      </c>
      <c r="F45" s="1609" t="s">
        <v>5</v>
      </c>
      <c r="G45" s="1609" t="s">
        <v>70</v>
      </c>
      <c r="H45" s="1609"/>
      <c r="I45" s="1609" t="s">
        <v>65</v>
      </c>
      <c r="J45" s="1952" t="s">
        <v>37</v>
      </c>
      <c r="K45" s="1953"/>
      <c r="L45" s="1611"/>
      <c r="M45" s="1611"/>
      <c r="N45" s="1611"/>
      <c r="O45" s="1611"/>
      <c r="P45" s="1611"/>
      <c r="Q45" s="1611">
        <v>6</v>
      </c>
      <c r="R45" s="1611"/>
      <c r="S45" s="1087"/>
      <c r="T45" s="1087"/>
      <c r="U45" s="1087"/>
      <c r="V45" s="1087"/>
      <c r="W45" s="1087"/>
      <c r="X45" s="1087"/>
      <c r="Y45" s="1087"/>
      <c r="Z45" s="1087"/>
      <c r="AA45" s="1087"/>
      <c r="AB45" s="1222"/>
      <c r="AC45" s="2454">
        <f t="shared" si="9"/>
        <v>6</v>
      </c>
    </row>
    <row r="46" spans="1:29" s="1088" customFormat="1" ht="13.5" customHeight="1" thickBot="1" x14ac:dyDescent="0.45">
      <c r="A46" s="4268"/>
      <c r="B46" s="4271"/>
      <c r="C46" s="4274"/>
      <c r="D46" s="4277"/>
      <c r="E46" s="1954" t="s">
        <v>115</v>
      </c>
      <c r="F46" s="1609" t="s">
        <v>5</v>
      </c>
      <c r="G46" s="1609" t="s">
        <v>70</v>
      </c>
      <c r="H46" s="1609"/>
      <c r="I46" s="1609" t="s">
        <v>65</v>
      </c>
      <c r="J46" s="1952" t="s">
        <v>37</v>
      </c>
      <c r="K46" s="1953"/>
      <c r="L46" s="1611"/>
      <c r="M46" s="1611"/>
      <c r="N46" s="1611"/>
      <c r="O46" s="1611"/>
      <c r="P46" s="1611"/>
      <c r="Q46" s="1611"/>
      <c r="R46" s="1611"/>
      <c r="S46" s="1087">
        <v>4</v>
      </c>
      <c r="T46" s="1087"/>
      <c r="U46" s="1087"/>
      <c r="V46" s="1087"/>
      <c r="W46" s="1087"/>
      <c r="X46" s="1087"/>
      <c r="Y46" s="1087"/>
      <c r="Z46" s="1087"/>
      <c r="AA46" s="1087"/>
      <c r="AB46" s="1222"/>
      <c r="AC46" s="2454">
        <f t="shared" si="9"/>
        <v>4</v>
      </c>
    </row>
    <row r="47" spans="1:29" s="1088" customFormat="1" ht="13.5" customHeight="1" thickBot="1" x14ac:dyDescent="0.45">
      <c r="A47" s="4268"/>
      <c r="B47" s="4271"/>
      <c r="C47" s="4274"/>
      <c r="D47" s="4277"/>
      <c r="E47" s="1075" t="s">
        <v>114</v>
      </c>
      <c r="F47" s="1609" t="s">
        <v>5</v>
      </c>
      <c r="G47" s="1609" t="s">
        <v>94</v>
      </c>
      <c r="H47" s="1609"/>
      <c r="I47" s="1609" t="s">
        <v>65</v>
      </c>
      <c r="J47" s="1952" t="s">
        <v>323</v>
      </c>
      <c r="K47" s="1953"/>
      <c r="L47" s="1087"/>
      <c r="M47" s="1087"/>
      <c r="N47" s="1087"/>
      <c r="O47" s="1087"/>
      <c r="P47" s="1087"/>
      <c r="Q47" s="1087">
        <v>6</v>
      </c>
      <c r="R47" s="1087"/>
      <c r="S47" s="1087"/>
      <c r="T47" s="1087"/>
      <c r="U47" s="1087"/>
      <c r="V47" s="1087"/>
      <c r="W47" s="1087"/>
      <c r="X47" s="1087"/>
      <c r="Y47" s="1087"/>
      <c r="Z47" s="1087"/>
      <c r="AA47" s="1087"/>
      <c r="AB47" s="1222"/>
      <c r="AC47" s="2454">
        <f t="shared" si="9"/>
        <v>6</v>
      </c>
    </row>
    <row r="48" spans="1:29" s="1088" customFormat="1" ht="13.5" customHeight="1" thickBot="1" x14ac:dyDescent="0.45">
      <c r="A48" s="4268"/>
      <c r="B48" s="4271"/>
      <c r="C48" s="4274"/>
      <c r="D48" s="4277"/>
      <c r="E48" s="3660" t="s">
        <v>114</v>
      </c>
      <c r="F48" s="3661" t="s">
        <v>5</v>
      </c>
      <c r="G48" s="3661" t="s">
        <v>70</v>
      </c>
      <c r="H48" s="3661"/>
      <c r="I48" s="3661" t="s">
        <v>65</v>
      </c>
      <c r="J48" s="3662" t="s">
        <v>99</v>
      </c>
      <c r="K48" s="2456"/>
      <c r="L48" s="1956"/>
      <c r="M48" s="1956"/>
      <c r="N48" s="1956"/>
      <c r="O48" s="1956"/>
      <c r="P48" s="1956"/>
      <c r="Q48" s="1956">
        <v>10</v>
      </c>
      <c r="R48" s="1956"/>
      <c r="S48" s="1956"/>
      <c r="T48" s="1956"/>
      <c r="U48" s="1956"/>
      <c r="V48" s="1956"/>
      <c r="W48" s="1956"/>
      <c r="X48" s="1956"/>
      <c r="Y48" s="1956"/>
      <c r="Z48" s="1956"/>
      <c r="AA48" s="1956"/>
      <c r="AB48" s="1960"/>
      <c r="AC48" s="2454">
        <f t="shared" si="9"/>
        <v>10</v>
      </c>
    </row>
    <row r="49" spans="1:29" s="1088" customFormat="1" ht="13.5" customHeight="1" thickBot="1" x14ac:dyDescent="0.4">
      <c r="A49" s="4268"/>
      <c r="B49" s="4271"/>
      <c r="C49" s="4274"/>
      <c r="D49" s="4278"/>
      <c r="E49" s="3301" t="s">
        <v>38</v>
      </c>
      <c r="F49" s="3658"/>
      <c r="G49" s="3658"/>
      <c r="H49" s="3658"/>
      <c r="I49" s="3658"/>
      <c r="J49" s="3659"/>
      <c r="K49" s="1895">
        <f>SUM(K36:K48)</f>
        <v>32</v>
      </c>
      <c r="L49" s="1895">
        <f t="shared" ref="L49:AB49" si="10">SUM(L36:L48)</f>
        <v>0</v>
      </c>
      <c r="M49" s="1895">
        <f t="shared" si="10"/>
        <v>0</v>
      </c>
      <c r="N49" s="1895">
        <f t="shared" si="10"/>
        <v>34</v>
      </c>
      <c r="O49" s="1895">
        <f t="shared" si="10"/>
        <v>3</v>
      </c>
      <c r="P49" s="1895">
        <f t="shared" si="10"/>
        <v>0</v>
      </c>
      <c r="Q49" s="1895">
        <f t="shared" si="10"/>
        <v>22</v>
      </c>
      <c r="R49" s="1895">
        <f t="shared" si="10"/>
        <v>9</v>
      </c>
      <c r="S49" s="1895">
        <f t="shared" si="10"/>
        <v>4</v>
      </c>
      <c r="T49" s="1895">
        <f t="shared" si="10"/>
        <v>0</v>
      </c>
      <c r="U49" s="1895">
        <f t="shared" si="10"/>
        <v>27</v>
      </c>
      <c r="V49" s="1895">
        <f t="shared" si="10"/>
        <v>0</v>
      </c>
      <c r="W49" s="1895">
        <f t="shared" si="10"/>
        <v>0</v>
      </c>
      <c r="X49" s="1895">
        <f t="shared" si="10"/>
        <v>0</v>
      </c>
      <c r="Y49" s="1895">
        <f t="shared" si="10"/>
        <v>0</v>
      </c>
      <c r="Z49" s="1895">
        <f t="shared" si="10"/>
        <v>0</v>
      </c>
      <c r="AA49" s="1895">
        <f t="shared" si="10"/>
        <v>0</v>
      </c>
      <c r="AB49" s="1895">
        <f t="shared" si="10"/>
        <v>0</v>
      </c>
      <c r="AC49" s="1964">
        <f t="shared" ref="AC49:AC63" si="11">SUM(K49:AB49)</f>
        <v>131</v>
      </c>
    </row>
    <row r="50" spans="1:29" s="1088" customFormat="1" ht="13.5" hidden="1" customHeight="1" thickBot="1" x14ac:dyDescent="0.45">
      <c r="A50" s="4268"/>
      <c r="B50" s="4271"/>
      <c r="C50" s="4274"/>
      <c r="D50" s="4277"/>
      <c r="E50" s="2012"/>
      <c r="F50" s="1609"/>
      <c r="G50" s="1609"/>
      <c r="H50" s="1609"/>
      <c r="I50" s="1609"/>
      <c r="J50" s="1610"/>
      <c r="K50" s="1953"/>
      <c r="L50" s="1611"/>
      <c r="M50" s="1611"/>
      <c r="N50" s="1611"/>
      <c r="O50" s="1611"/>
      <c r="P50" s="1611"/>
      <c r="Q50" s="1611"/>
      <c r="R50" s="1611"/>
      <c r="S50" s="1895"/>
      <c r="T50" s="1895"/>
      <c r="U50" s="1895"/>
      <c r="V50" s="1895"/>
      <c r="W50" s="1895"/>
      <c r="X50" s="1895"/>
      <c r="Y50" s="1895"/>
      <c r="Z50" s="1895"/>
      <c r="AA50" s="1895"/>
      <c r="AB50" s="1965"/>
      <c r="AC50" s="1964">
        <f t="shared" si="11"/>
        <v>0</v>
      </c>
    </row>
    <row r="51" spans="1:29" s="1088" customFormat="1" ht="13.5" hidden="1" customHeight="1" thickBot="1" x14ac:dyDescent="0.4">
      <c r="A51" s="4268"/>
      <c r="B51" s="4271"/>
      <c r="C51" s="4274"/>
      <c r="D51" s="4277"/>
      <c r="E51" s="1891"/>
      <c r="F51" s="1892"/>
      <c r="G51" s="1892"/>
      <c r="H51" s="1892"/>
      <c r="I51" s="1892"/>
      <c r="J51" s="1893"/>
      <c r="K51" s="1894"/>
      <c r="L51" s="1894"/>
      <c r="M51" s="1894"/>
      <c r="N51" s="1894"/>
      <c r="O51" s="1894"/>
      <c r="P51" s="1894"/>
      <c r="Q51" s="1894"/>
      <c r="R51" s="1895"/>
      <c r="S51" s="1895"/>
      <c r="T51" s="1895"/>
      <c r="U51" s="1895"/>
      <c r="V51" s="1895"/>
      <c r="W51" s="1895"/>
      <c r="X51" s="1895"/>
      <c r="Y51" s="1895"/>
      <c r="Z51" s="1895"/>
      <c r="AA51" s="1895"/>
      <c r="AB51" s="1965"/>
      <c r="AC51" s="1964">
        <f t="shared" si="11"/>
        <v>0</v>
      </c>
    </row>
    <row r="52" spans="1:29" s="1088" customFormat="1" ht="13.5" customHeight="1" thickBot="1" x14ac:dyDescent="0.4">
      <c r="A52" s="4268"/>
      <c r="B52" s="4271"/>
      <c r="C52" s="4274"/>
      <c r="D52" s="4277"/>
      <c r="E52" s="1330" t="s">
        <v>103</v>
      </c>
      <c r="F52" s="1609" t="s">
        <v>90</v>
      </c>
      <c r="G52" s="1609" t="s">
        <v>70</v>
      </c>
      <c r="H52" s="1609"/>
      <c r="I52" s="1609" t="s">
        <v>65</v>
      </c>
      <c r="J52" s="1893">
        <v>1</v>
      </c>
      <c r="K52" s="1894"/>
      <c r="L52" s="1894"/>
      <c r="M52" s="1894"/>
      <c r="N52" s="1894"/>
      <c r="O52" s="1894"/>
      <c r="P52" s="1894"/>
      <c r="Q52" s="1894">
        <v>3</v>
      </c>
      <c r="R52" s="1895"/>
      <c r="S52" s="1895"/>
      <c r="T52" s="1895"/>
      <c r="U52" s="1895"/>
      <c r="V52" s="1895"/>
      <c r="W52" s="1895"/>
      <c r="X52" s="1895"/>
      <c r="Y52" s="1895"/>
      <c r="Z52" s="1895"/>
      <c r="AA52" s="1895"/>
      <c r="AB52" s="1965"/>
      <c r="AC52" s="1964">
        <f t="shared" si="11"/>
        <v>3</v>
      </c>
    </row>
    <row r="53" spans="1:29" s="1088" customFormat="1" ht="13.5" customHeight="1" thickBot="1" x14ac:dyDescent="0.45">
      <c r="A53" s="4268"/>
      <c r="B53" s="4271"/>
      <c r="C53" s="4274"/>
      <c r="D53" s="4277"/>
      <c r="E53" s="1954" t="s">
        <v>115</v>
      </c>
      <c r="F53" s="1609" t="s">
        <v>90</v>
      </c>
      <c r="G53" s="1609" t="s">
        <v>70</v>
      </c>
      <c r="H53" s="1609"/>
      <c r="I53" s="1609" t="s">
        <v>65</v>
      </c>
      <c r="J53" s="1893">
        <v>1</v>
      </c>
      <c r="K53" s="1894"/>
      <c r="L53" s="1894"/>
      <c r="M53" s="1894"/>
      <c r="N53" s="1894"/>
      <c r="O53" s="1894"/>
      <c r="P53" s="1894"/>
      <c r="Q53" s="1894"/>
      <c r="R53" s="1895"/>
      <c r="S53" s="1894">
        <v>2</v>
      </c>
      <c r="T53" s="1895"/>
      <c r="U53" s="1895"/>
      <c r="V53" s="1895"/>
      <c r="W53" s="1895"/>
      <c r="X53" s="1895"/>
      <c r="Y53" s="1895"/>
      <c r="Z53" s="1895"/>
      <c r="AA53" s="1895"/>
      <c r="AB53" s="1965"/>
      <c r="AC53" s="1964">
        <f t="shared" si="11"/>
        <v>2</v>
      </c>
    </row>
    <row r="54" spans="1:29" s="1088" customFormat="1" ht="13.5" hidden="1" customHeight="1" thickBot="1" x14ac:dyDescent="0.4">
      <c r="A54" s="4268"/>
      <c r="B54" s="4271"/>
      <c r="C54" s="4274"/>
      <c r="D54" s="4277"/>
      <c r="E54" s="1896"/>
      <c r="F54" s="758"/>
      <c r="G54" s="758"/>
      <c r="H54" s="758"/>
      <c r="I54" s="758"/>
      <c r="J54" s="1897"/>
      <c r="K54" s="1894"/>
      <c r="L54" s="1894"/>
      <c r="M54" s="1894"/>
      <c r="N54" s="1894"/>
      <c r="O54" s="1894"/>
      <c r="P54" s="1894"/>
      <c r="Q54" s="1894"/>
      <c r="R54" s="1895"/>
      <c r="S54" s="1894"/>
      <c r="T54" s="1895"/>
      <c r="U54" s="1895"/>
      <c r="V54" s="1895"/>
      <c r="W54" s="1894"/>
      <c r="X54" s="1895"/>
      <c r="Y54" s="1895"/>
      <c r="Z54" s="1895"/>
      <c r="AA54" s="1895"/>
      <c r="AB54" s="1965"/>
      <c r="AC54" s="1964">
        <f t="shared" si="11"/>
        <v>0</v>
      </c>
    </row>
    <row r="55" spans="1:29" s="1088" customFormat="1" ht="13.5" customHeight="1" thickBot="1" x14ac:dyDescent="0.4">
      <c r="A55" s="4268"/>
      <c r="B55" s="4271"/>
      <c r="C55" s="4274"/>
      <c r="D55" s="4277"/>
      <c r="E55" s="2457" t="s">
        <v>76</v>
      </c>
      <c r="F55" s="2458" t="s">
        <v>6</v>
      </c>
      <c r="G55" s="2458" t="s">
        <v>70</v>
      </c>
      <c r="H55" s="2458"/>
      <c r="I55" s="2458">
        <v>1</v>
      </c>
      <c r="J55" s="2459">
        <v>55</v>
      </c>
      <c r="K55" s="2460">
        <v>10</v>
      </c>
      <c r="L55" s="1956"/>
      <c r="M55" s="1956"/>
      <c r="N55" s="1956">
        <v>14</v>
      </c>
      <c r="O55" s="1956">
        <v>2</v>
      </c>
      <c r="P55" s="1956"/>
      <c r="Q55" s="1956"/>
      <c r="R55" s="1956"/>
      <c r="S55" s="1956"/>
      <c r="T55" s="1956"/>
      <c r="U55" s="1956">
        <v>16</v>
      </c>
      <c r="V55" s="1956"/>
      <c r="W55" s="1956"/>
      <c r="X55" s="1956"/>
      <c r="Y55" s="1956"/>
      <c r="Z55" s="1956"/>
      <c r="AA55" s="1956"/>
      <c r="AB55" s="1960"/>
      <c r="AC55" s="2449">
        <f t="shared" si="11"/>
        <v>42</v>
      </c>
    </row>
    <row r="56" spans="1:29" s="340" customFormat="1" ht="13.5" customHeight="1" thickBot="1" x14ac:dyDescent="0.4">
      <c r="A56" s="4268"/>
      <c r="B56" s="4271"/>
      <c r="C56" s="4274"/>
      <c r="D56" s="4278"/>
      <c r="E56" s="3301" t="s">
        <v>34</v>
      </c>
      <c r="F56" s="3658"/>
      <c r="G56" s="3658"/>
      <c r="H56" s="3658"/>
      <c r="I56" s="3658"/>
      <c r="J56" s="3659"/>
      <c r="K56" s="3289">
        <f t="shared" ref="K56:AB56" si="12">SUM(K50:K55)</f>
        <v>10</v>
      </c>
      <c r="L56" s="3289">
        <f t="shared" si="12"/>
        <v>0</v>
      </c>
      <c r="M56" s="3289">
        <f t="shared" si="12"/>
        <v>0</v>
      </c>
      <c r="N56" s="3289">
        <f t="shared" si="12"/>
        <v>14</v>
      </c>
      <c r="O56" s="3289">
        <f t="shared" si="12"/>
        <v>2</v>
      </c>
      <c r="P56" s="3289">
        <f t="shared" si="12"/>
        <v>0</v>
      </c>
      <c r="Q56" s="3289">
        <f t="shared" si="12"/>
        <v>3</v>
      </c>
      <c r="R56" s="3289">
        <f t="shared" si="12"/>
        <v>0</v>
      </c>
      <c r="S56" s="3289">
        <f t="shared" si="12"/>
        <v>2</v>
      </c>
      <c r="T56" s="3289">
        <f t="shared" si="12"/>
        <v>0</v>
      </c>
      <c r="U56" s="3289">
        <f t="shared" si="12"/>
        <v>16</v>
      </c>
      <c r="V56" s="3289">
        <f t="shared" si="12"/>
        <v>0</v>
      </c>
      <c r="W56" s="3289">
        <f t="shared" si="12"/>
        <v>0</v>
      </c>
      <c r="X56" s="3289">
        <f t="shared" si="12"/>
        <v>0</v>
      </c>
      <c r="Y56" s="3289">
        <f t="shared" si="12"/>
        <v>0</v>
      </c>
      <c r="Z56" s="3289">
        <f t="shared" si="12"/>
        <v>0</v>
      </c>
      <c r="AA56" s="3289">
        <f t="shared" si="12"/>
        <v>0</v>
      </c>
      <c r="AB56" s="3289">
        <f t="shared" si="12"/>
        <v>0</v>
      </c>
      <c r="AC56" s="3290">
        <f t="shared" si="11"/>
        <v>47</v>
      </c>
    </row>
    <row r="57" spans="1:29" s="340" customFormat="1" ht="13.5" hidden="1" customHeight="1" thickBot="1" x14ac:dyDescent="0.45">
      <c r="A57" s="4268"/>
      <c r="B57" s="4271"/>
      <c r="C57" s="4274"/>
      <c r="D57" s="4277"/>
      <c r="E57" s="3655"/>
      <c r="F57" s="3656"/>
      <c r="G57" s="3656"/>
      <c r="H57" s="3656"/>
      <c r="I57" s="3656"/>
      <c r="J57" s="3657"/>
      <c r="K57" s="1890"/>
      <c r="L57" s="1611"/>
      <c r="M57" s="1611"/>
      <c r="N57" s="1611"/>
      <c r="O57" s="1611"/>
      <c r="P57" s="1611"/>
      <c r="Q57" s="1611"/>
      <c r="R57" s="3293"/>
      <c r="S57" s="1895"/>
      <c r="T57" s="1895"/>
      <c r="U57" s="1895"/>
      <c r="V57" s="1895"/>
      <c r="W57" s="1895"/>
      <c r="X57" s="1895"/>
      <c r="Y57" s="1895"/>
      <c r="Z57" s="1895"/>
      <c r="AA57" s="1895"/>
      <c r="AB57" s="1965"/>
      <c r="AC57" s="1964">
        <f t="shared" si="11"/>
        <v>0</v>
      </c>
    </row>
    <row r="58" spans="1:29" s="340" customFormat="1" ht="13.5" hidden="1" customHeight="1" thickBot="1" x14ac:dyDescent="0.4">
      <c r="A58" s="4268"/>
      <c r="B58" s="4271"/>
      <c r="C58" s="4274"/>
      <c r="D58" s="4277"/>
      <c r="E58" s="2009"/>
      <c r="F58" s="1609"/>
      <c r="G58" s="1609"/>
      <c r="H58" s="1609"/>
      <c r="I58" s="1609"/>
      <c r="J58" s="3294"/>
      <c r="K58" s="1895"/>
      <c r="L58" s="1895"/>
      <c r="M58" s="1895"/>
      <c r="N58" s="1895"/>
      <c r="O58" s="1895"/>
      <c r="P58" s="1895"/>
      <c r="Q58" s="1894"/>
      <c r="R58" s="3295"/>
      <c r="S58" s="1895"/>
      <c r="T58" s="1895"/>
      <c r="U58" s="1895"/>
      <c r="V58" s="1895"/>
      <c r="W58" s="1895"/>
      <c r="X58" s="1895"/>
      <c r="Y58" s="1895"/>
      <c r="Z58" s="1895"/>
      <c r="AA58" s="1895"/>
      <c r="AB58" s="1965"/>
      <c r="AC58" s="1964">
        <f t="shared" si="11"/>
        <v>0</v>
      </c>
    </row>
    <row r="59" spans="1:29" s="340" customFormat="1" ht="13.5" hidden="1" customHeight="1" thickBot="1" x14ac:dyDescent="0.45">
      <c r="A59" s="4268"/>
      <c r="B59" s="4271"/>
      <c r="C59" s="4274"/>
      <c r="D59" s="4277"/>
      <c r="E59" s="1606"/>
      <c r="F59" s="1609"/>
      <c r="G59" s="1609"/>
      <c r="H59" s="1609"/>
      <c r="I59" s="1609"/>
      <c r="J59" s="1610"/>
      <c r="K59" s="1178"/>
      <c r="L59" s="2152"/>
      <c r="M59" s="2152"/>
      <c r="N59" s="2152"/>
      <c r="O59" s="2152"/>
      <c r="P59" s="2152"/>
      <c r="Q59" s="2152"/>
      <c r="R59" s="3296"/>
      <c r="S59" s="3131"/>
      <c r="T59" s="3131"/>
      <c r="U59" s="3130"/>
      <c r="V59" s="3131"/>
      <c r="W59" s="3131"/>
      <c r="X59" s="1956"/>
      <c r="Y59" s="1956"/>
      <c r="Z59" s="1956"/>
      <c r="AA59" s="1956"/>
      <c r="AB59" s="1960"/>
      <c r="AC59" s="1964">
        <f t="shared" si="11"/>
        <v>0</v>
      </c>
    </row>
    <row r="60" spans="1:29" s="340" customFormat="1" ht="13.5" hidden="1" customHeight="1" thickBot="1" x14ac:dyDescent="0.4">
      <c r="A60" s="4268"/>
      <c r="B60" s="4271"/>
      <c r="C60" s="4274"/>
      <c r="D60" s="4278"/>
      <c r="E60" s="1961" t="s">
        <v>35</v>
      </c>
      <c r="F60" s="1962"/>
      <c r="G60" s="1962"/>
      <c r="H60" s="1962"/>
      <c r="I60" s="1962"/>
      <c r="J60" s="3288"/>
      <c r="K60" s="3289">
        <f>SUM(K57:K59)</f>
        <v>0</v>
      </c>
      <c r="L60" s="3289">
        <f t="shared" ref="L60:AB60" si="13">SUM(L57:L59)</f>
        <v>0</v>
      </c>
      <c r="M60" s="3289">
        <f t="shared" si="13"/>
        <v>0</v>
      </c>
      <c r="N60" s="3289">
        <f t="shared" si="13"/>
        <v>0</v>
      </c>
      <c r="O60" s="3289">
        <f t="shared" si="13"/>
        <v>0</v>
      </c>
      <c r="P60" s="3289">
        <f t="shared" si="13"/>
        <v>0</v>
      </c>
      <c r="Q60" s="3289">
        <f t="shared" si="13"/>
        <v>0</v>
      </c>
      <c r="R60" s="3289">
        <f t="shared" si="13"/>
        <v>0</v>
      </c>
      <c r="S60" s="3289">
        <f t="shared" si="13"/>
        <v>0</v>
      </c>
      <c r="T60" s="3289">
        <f t="shared" si="13"/>
        <v>0</v>
      </c>
      <c r="U60" s="3289">
        <f t="shared" si="13"/>
        <v>0</v>
      </c>
      <c r="V60" s="3289">
        <f t="shared" si="13"/>
        <v>0</v>
      </c>
      <c r="W60" s="3289">
        <f t="shared" si="13"/>
        <v>0</v>
      </c>
      <c r="X60" s="3289">
        <f t="shared" si="13"/>
        <v>0</v>
      </c>
      <c r="Y60" s="3289">
        <f t="shared" si="13"/>
        <v>0</v>
      </c>
      <c r="Z60" s="3289">
        <f t="shared" si="13"/>
        <v>0</v>
      </c>
      <c r="AA60" s="3289">
        <f t="shared" si="13"/>
        <v>0</v>
      </c>
      <c r="AB60" s="3289">
        <f t="shared" si="13"/>
        <v>0</v>
      </c>
      <c r="AC60" s="3290">
        <f t="shared" si="11"/>
        <v>0</v>
      </c>
    </row>
    <row r="61" spans="1:29" s="340" customFormat="1" ht="28.9" customHeight="1" thickBot="1" x14ac:dyDescent="0.4">
      <c r="A61" s="4268"/>
      <c r="B61" s="4271"/>
      <c r="C61" s="4274"/>
      <c r="D61" s="4278"/>
      <c r="E61" s="3654" t="s">
        <v>310</v>
      </c>
      <c r="F61" s="1224" t="s">
        <v>112</v>
      </c>
      <c r="G61" s="1224" t="s">
        <v>110</v>
      </c>
      <c r="H61" s="1224" t="s">
        <v>123</v>
      </c>
      <c r="I61" s="1224" t="s">
        <v>36</v>
      </c>
      <c r="J61" s="3297">
        <v>5</v>
      </c>
      <c r="K61" s="3298">
        <v>20</v>
      </c>
      <c r="L61" s="3299">
        <v>2</v>
      </c>
      <c r="M61" s="3299"/>
      <c r="N61" s="3299"/>
      <c r="O61" s="3299"/>
      <c r="P61" s="3299"/>
      <c r="Q61" s="3299"/>
      <c r="R61" s="3299"/>
      <c r="S61" s="2761"/>
      <c r="T61" s="2761"/>
      <c r="U61" s="2761"/>
      <c r="V61" s="2761"/>
      <c r="W61" s="2761"/>
      <c r="X61" s="2761"/>
      <c r="Y61" s="2761"/>
      <c r="Z61" s="2761"/>
      <c r="AA61" s="2761"/>
      <c r="AB61" s="2761"/>
      <c r="AC61" s="3300">
        <f>SUM(K61:AB61)</f>
        <v>22</v>
      </c>
    </row>
    <row r="62" spans="1:29" s="340" customFormat="1" ht="13.5" customHeight="1" thickBot="1" x14ac:dyDescent="0.4">
      <c r="A62" s="4268"/>
      <c r="B62" s="4271"/>
      <c r="C62" s="4274"/>
      <c r="D62" s="4278"/>
      <c r="E62" s="3301" t="s">
        <v>107</v>
      </c>
      <c r="F62" s="3302"/>
      <c r="G62" s="3302"/>
      <c r="H62" s="3302"/>
      <c r="I62" s="3302"/>
      <c r="J62" s="3303"/>
      <c r="K62" s="3304">
        <f>K61</f>
        <v>20</v>
      </c>
      <c r="L62" s="3304">
        <f t="shared" ref="L62:AC62" si="14">L61</f>
        <v>2</v>
      </c>
      <c r="M62" s="3304">
        <f t="shared" si="14"/>
        <v>0</v>
      </c>
      <c r="N62" s="3304">
        <f t="shared" si="14"/>
        <v>0</v>
      </c>
      <c r="O62" s="3304">
        <f t="shared" si="14"/>
        <v>0</v>
      </c>
      <c r="P62" s="3304">
        <f t="shared" si="14"/>
        <v>0</v>
      </c>
      <c r="Q62" s="3304">
        <f t="shared" si="14"/>
        <v>0</v>
      </c>
      <c r="R62" s="3304">
        <f t="shared" si="14"/>
        <v>0</v>
      </c>
      <c r="S62" s="3304">
        <f t="shared" si="14"/>
        <v>0</v>
      </c>
      <c r="T62" s="3304">
        <f t="shared" si="14"/>
        <v>0</v>
      </c>
      <c r="U62" s="3304">
        <f t="shared" si="14"/>
        <v>0</v>
      </c>
      <c r="V62" s="3304">
        <f t="shared" si="14"/>
        <v>0</v>
      </c>
      <c r="W62" s="3304">
        <f t="shared" si="14"/>
        <v>0</v>
      </c>
      <c r="X62" s="3304">
        <f t="shared" si="14"/>
        <v>0</v>
      </c>
      <c r="Y62" s="3304">
        <f t="shared" si="14"/>
        <v>0</v>
      </c>
      <c r="Z62" s="3304">
        <f t="shared" si="14"/>
        <v>0</v>
      </c>
      <c r="AA62" s="3304">
        <f t="shared" si="14"/>
        <v>0</v>
      </c>
      <c r="AB62" s="3304">
        <f t="shared" si="14"/>
        <v>0</v>
      </c>
      <c r="AC62" s="3305">
        <f t="shared" si="14"/>
        <v>22</v>
      </c>
    </row>
    <row r="63" spans="1:29" s="340" customFormat="1" ht="18" customHeight="1" thickBot="1" x14ac:dyDescent="0.4">
      <c r="A63" s="4268"/>
      <c r="B63" s="4271"/>
      <c r="C63" s="4274"/>
      <c r="D63" s="4278"/>
      <c r="E63" s="3306" t="s">
        <v>39</v>
      </c>
      <c r="F63" s="1962"/>
      <c r="G63" s="1962"/>
      <c r="H63" s="1962"/>
      <c r="I63" s="1962"/>
      <c r="J63" s="1963"/>
      <c r="K63" s="3307">
        <f t="shared" ref="K63:AB63" si="15">K49+K56+K60+K62</f>
        <v>62</v>
      </c>
      <c r="L63" s="3307">
        <f t="shared" si="15"/>
        <v>2</v>
      </c>
      <c r="M63" s="3307">
        <f t="shared" si="15"/>
        <v>0</v>
      </c>
      <c r="N63" s="3307">
        <f t="shared" si="15"/>
        <v>48</v>
      </c>
      <c r="O63" s="3307">
        <f t="shared" si="15"/>
        <v>5</v>
      </c>
      <c r="P63" s="3307">
        <f t="shared" si="15"/>
        <v>0</v>
      </c>
      <c r="Q63" s="3307">
        <f t="shared" si="15"/>
        <v>25</v>
      </c>
      <c r="R63" s="3307">
        <f t="shared" si="15"/>
        <v>9</v>
      </c>
      <c r="S63" s="3307">
        <f t="shared" si="15"/>
        <v>6</v>
      </c>
      <c r="T63" s="3307">
        <f t="shared" si="15"/>
        <v>0</v>
      </c>
      <c r="U63" s="3307">
        <f t="shared" si="15"/>
        <v>43</v>
      </c>
      <c r="V63" s="3307">
        <f t="shared" si="15"/>
        <v>0</v>
      </c>
      <c r="W63" s="3307">
        <f t="shared" si="15"/>
        <v>0</v>
      </c>
      <c r="X63" s="3307">
        <f t="shared" si="15"/>
        <v>0</v>
      </c>
      <c r="Y63" s="3307">
        <f t="shared" si="15"/>
        <v>0</v>
      </c>
      <c r="Z63" s="3307">
        <f t="shared" si="15"/>
        <v>0</v>
      </c>
      <c r="AA63" s="3307">
        <f t="shared" si="15"/>
        <v>0</v>
      </c>
      <c r="AB63" s="3307">
        <f t="shared" si="15"/>
        <v>0</v>
      </c>
      <c r="AC63" s="3308">
        <f t="shared" si="11"/>
        <v>200</v>
      </c>
    </row>
    <row r="64" spans="1:29" s="340" customFormat="1" ht="11.25" hidden="1" customHeight="1" thickBot="1" x14ac:dyDescent="0.4">
      <c r="A64" s="4268"/>
      <c r="B64" s="4271"/>
      <c r="C64" s="4274"/>
      <c r="D64" s="4278"/>
      <c r="E64" s="3306"/>
      <c r="F64" s="1962"/>
      <c r="G64" s="1962"/>
      <c r="H64" s="1962"/>
      <c r="I64" s="1962"/>
      <c r="J64" s="1963"/>
      <c r="K64" s="3307"/>
      <c r="L64" s="3307"/>
      <c r="M64" s="3307"/>
      <c r="N64" s="3307"/>
      <c r="O64" s="3307"/>
      <c r="P64" s="3307"/>
      <c r="Q64" s="3307"/>
      <c r="R64" s="3307"/>
      <c r="S64" s="3307"/>
      <c r="T64" s="3307"/>
      <c r="U64" s="3307"/>
      <c r="V64" s="3307"/>
      <c r="W64" s="3307"/>
      <c r="X64" s="3307"/>
      <c r="Y64" s="3307"/>
      <c r="Z64" s="3307"/>
      <c r="AA64" s="3307"/>
      <c r="AB64" s="3307"/>
      <c r="AC64" s="3309"/>
    </row>
    <row r="65" spans="1:29" s="340" customFormat="1" ht="15.75" customHeight="1" thickBot="1" x14ac:dyDescent="0.4">
      <c r="A65" s="4269"/>
      <c r="B65" s="4272"/>
      <c r="C65" s="4275"/>
      <c r="D65" s="4279"/>
      <c r="E65" s="3310" t="s">
        <v>40</v>
      </c>
      <c r="F65" s="3311"/>
      <c r="G65" s="3311"/>
      <c r="H65" s="3311"/>
      <c r="I65" s="3312"/>
      <c r="J65" s="3313"/>
      <c r="K65" s="3307">
        <f t="shared" ref="K65:AB65" si="16">K34+K63</f>
        <v>120</v>
      </c>
      <c r="L65" s="3307">
        <f t="shared" si="16"/>
        <v>2</v>
      </c>
      <c r="M65" s="3307">
        <f t="shared" si="16"/>
        <v>0</v>
      </c>
      <c r="N65" s="3307">
        <f t="shared" si="16"/>
        <v>95</v>
      </c>
      <c r="O65" s="3307">
        <f t="shared" si="16"/>
        <v>10</v>
      </c>
      <c r="P65" s="3307">
        <f t="shared" si="16"/>
        <v>0</v>
      </c>
      <c r="Q65" s="3307">
        <f t="shared" si="16"/>
        <v>108</v>
      </c>
      <c r="R65" s="3307">
        <f t="shared" si="16"/>
        <v>34</v>
      </c>
      <c r="S65" s="3307">
        <f t="shared" si="16"/>
        <v>21</v>
      </c>
      <c r="T65" s="3307">
        <f t="shared" si="16"/>
        <v>0</v>
      </c>
      <c r="U65" s="3307">
        <f t="shared" si="16"/>
        <v>97</v>
      </c>
      <c r="V65" s="3307">
        <f t="shared" si="16"/>
        <v>0</v>
      </c>
      <c r="W65" s="3307">
        <f t="shared" si="16"/>
        <v>0</v>
      </c>
      <c r="X65" s="3307">
        <f t="shared" si="16"/>
        <v>1</v>
      </c>
      <c r="Y65" s="3307">
        <f t="shared" si="16"/>
        <v>0</v>
      </c>
      <c r="Z65" s="3307">
        <f t="shared" si="16"/>
        <v>0</v>
      </c>
      <c r="AA65" s="3307">
        <f t="shared" si="16"/>
        <v>0</v>
      </c>
      <c r="AB65" s="3307">
        <f t="shared" si="16"/>
        <v>0</v>
      </c>
      <c r="AC65" s="3314">
        <f>SUM(K65:AB65)</f>
        <v>488</v>
      </c>
    </row>
    <row r="66" spans="1:29" s="346" customFormat="1" ht="15" customHeight="1" x14ac:dyDescent="0.4">
      <c r="A66" s="4262" t="s">
        <v>443</v>
      </c>
      <c r="B66" s="4262"/>
      <c r="C66" s="4262"/>
      <c r="D66" s="4262"/>
      <c r="E66" s="4262"/>
      <c r="F66" s="4262"/>
      <c r="G66" s="4262"/>
      <c r="H66" s="4262"/>
      <c r="I66" s="4262"/>
      <c r="J66" s="4262"/>
      <c r="K66" s="4262"/>
      <c r="L66" s="4262"/>
      <c r="M66" s="4262"/>
      <c r="N66" s="4262"/>
      <c r="O66" s="4262"/>
      <c r="P66" s="4262"/>
      <c r="Q66" s="4262"/>
      <c r="R66" s="4262"/>
      <c r="S66" s="4262"/>
      <c r="T66" s="4262"/>
      <c r="U66" s="4262"/>
      <c r="V66" s="4262"/>
      <c r="W66" s="4262"/>
      <c r="X66" s="4262"/>
      <c r="Y66" s="4262"/>
      <c r="Z66" s="4262"/>
      <c r="AA66" s="4262"/>
      <c r="AB66" s="4262"/>
      <c r="AC66" s="4262"/>
    </row>
    <row r="67" spans="1:29" s="346" customFormat="1" ht="15" customHeight="1" x14ac:dyDescent="0.4">
      <c r="A67" s="347"/>
      <c r="C67" s="347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47"/>
      <c r="P67" s="347"/>
      <c r="Q67" s="347"/>
      <c r="R67" s="347" t="s">
        <v>201</v>
      </c>
      <c r="S67" s="2641"/>
      <c r="T67" s="2641"/>
      <c r="U67" s="2641"/>
      <c r="V67" s="2641"/>
      <c r="W67" s="2641"/>
      <c r="X67" s="2641"/>
      <c r="Y67" s="2641"/>
      <c r="Z67" s="2641"/>
      <c r="AA67" s="2641"/>
      <c r="AB67" s="2641"/>
      <c r="AC67" s="347"/>
    </row>
    <row r="68" spans="1:29" x14ac:dyDescent="0.35">
      <c r="D68" s="3315"/>
      <c r="X68" s="3315"/>
    </row>
    <row r="69" spans="1:29" ht="13.9" x14ac:dyDescent="0.4">
      <c r="B69" s="4262"/>
      <c r="C69" s="4262"/>
      <c r="D69" s="4262"/>
      <c r="E69" s="4262"/>
      <c r="F69" s="4262"/>
      <c r="G69" s="4262"/>
      <c r="H69" s="4262"/>
      <c r="I69" s="4262"/>
      <c r="J69" s="4262"/>
      <c r="K69" s="4262"/>
      <c r="L69" s="4262"/>
      <c r="M69" s="4262"/>
      <c r="N69" s="4262"/>
      <c r="O69" s="4262"/>
      <c r="P69" s="4262"/>
      <c r="Q69" s="4262"/>
      <c r="R69" s="4262"/>
      <c r="S69" s="4262"/>
      <c r="T69" s="4262"/>
      <c r="U69" s="4262"/>
      <c r="V69" s="4262"/>
      <c r="W69" s="4262"/>
      <c r="X69" s="4262"/>
      <c r="Y69" s="4262"/>
      <c r="Z69" s="4262"/>
      <c r="AA69" s="4262"/>
      <c r="AB69" s="4262"/>
      <c r="AC69" s="4262"/>
    </row>
    <row r="70" spans="1:29" ht="13.9" x14ac:dyDescent="0.4">
      <c r="B70" s="4263"/>
      <c r="C70" s="4263"/>
      <c r="D70" s="4263"/>
      <c r="E70" s="4263"/>
      <c r="F70" s="4263"/>
      <c r="G70" s="4263"/>
      <c r="H70" s="4263"/>
      <c r="I70" s="4263"/>
      <c r="J70" s="4263"/>
      <c r="K70" s="4263"/>
      <c r="L70" s="4263"/>
      <c r="M70" s="347"/>
      <c r="N70" s="347"/>
      <c r="O70" s="347"/>
      <c r="P70" s="347"/>
      <c r="Q70" s="347"/>
      <c r="R70" s="347" t="s">
        <v>185</v>
      </c>
      <c r="S70" s="2641"/>
      <c r="T70" s="2641"/>
      <c r="U70" s="2641"/>
      <c r="V70" s="2641"/>
      <c r="W70" s="2641"/>
      <c r="X70" s="2641"/>
      <c r="Y70" s="2641"/>
      <c r="Z70" s="2641"/>
      <c r="AA70" s="2641"/>
      <c r="AB70" s="2641"/>
      <c r="AC70" s="2641"/>
    </row>
  </sheetData>
  <mergeCells count="27">
    <mergeCell ref="A8:AC8"/>
    <mergeCell ref="B69:AC69"/>
    <mergeCell ref="B70:L70"/>
    <mergeCell ref="A35:AC35"/>
    <mergeCell ref="A36:A65"/>
    <mergeCell ref="B36:B65"/>
    <mergeCell ref="C36:C65"/>
    <mergeCell ref="D36:D65"/>
    <mergeCell ref="A66:AC66"/>
    <mergeCell ref="A9:A34"/>
    <mergeCell ref="B9:B34"/>
    <mergeCell ref="C9:C34"/>
    <mergeCell ref="D9:D34"/>
    <mergeCell ref="A1:AC1"/>
    <mergeCell ref="A3:AC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  <mergeCell ref="AC5:AC6"/>
  </mergeCells>
  <printOptions horizontalCentered="1" verticalCentered="1"/>
  <pageMargins left="0.19685039370078741" right="0.19685039370078741" top="0.39370078740157483" bottom="0.19685039370078741" header="0.31496062992125984" footer="0.31496062992125984"/>
  <pageSetup paperSize="9" scale="68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F52"/>
  <sheetViews>
    <sheetView view="pageLayout" topLeftCell="A2" zoomScale="80" zoomScaleNormal="100" zoomScalePageLayoutView="80" workbookViewId="0">
      <selection activeCell="P15" sqref="P15"/>
    </sheetView>
  </sheetViews>
  <sheetFormatPr defaultColWidth="9.1328125" defaultRowHeight="12.75" x14ac:dyDescent="0.35"/>
  <cols>
    <col min="1" max="1" width="3.1328125" style="352" customWidth="1"/>
    <col min="2" max="2" width="15.73046875" style="352" customWidth="1"/>
    <col min="3" max="3" width="11" style="352" customWidth="1"/>
    <col min="4" max="4" width="3.73046875" style="352" customWidth="1"/>
    <col min="5" max="5" width="39.1328125" style="352" customWidth="1"/>
    <col min="6" max="6" width="2.3984375" style="352" customWidth="1"/>
    <col min="7" max="7" width="4.59765625" style="352" customWidth="1"/>
    <col min="8" max="8" width="10.1328125" style="352" customWidth="1"/>
    <col min="9" max="9" width="4" style="352" customWidth="1"/>
    <col min="10" max="10" width="4.1328125" style="352" customWidth="1"/>
    <col min="11" max="11" width="3.1328125" style="352" customWidth="1"/>
    <col min="12" max="12" width="4.73046875" style="352" customWidth="1"/>
    <col min="13" max="13" width="2.3984375" style="352" customWidth="1"/>
    <col min="14" max="14" width="3" style="352" customWidth="1"/>
    <col min="15" max="15" width="4" style="352" customWidth="1"/>
    <col min="16" max="16" width="2.86328125" style="352" customWidth="1"/>
    <col min="17" max="17" width="4" style="352" customWidth="1"/>
    <col min="18" max="18" width="2.86328125" style="352" customWidth="1"/>
    <col min="19" max="19" width="3.1328125" style="352" customWidth="1"/>
    <col min="20" max="20" width="3" style="352" customWidth="1"/>
    <col min="21" max="21" width="3.3984375" style="352" customWidth="1"/>
    <col min="22" max="22" width="2.59765625" style="352" customWidth="1"/>
    <col min="23" max="23" width="3.73046875" style="352" customWidth="1"/>
    <col min="24" max="24" width="3.1328125" style="352" customWidth="1"/>
    <col min="25" max="25" width="2.73046875" style="352" customWidth="1"/>
    <col min="26" max="26" width="3.86328125" style="352" customWidth="1"/>
    <col min="27" max="27" width="2.59765625" style="352" customWidth="1"/>
    <col min="28" max="28" width="3.59765625" style="352" customWidth="1"/>
    <col min="29" max="29" width="5.59765625" style="352" customWidth="1"/>
    <col min="30" max="16384" width="9.1328125" style="352"/>
  </cols>
  <sheetData>
    <row r="1" spans="1:32" s="389" customFormat="1" ht="13.5" customHeight="1" x14ac:dyDescent="0.35">
      <c r="A1" s="4516" t="s">
        <v>89</v>
      </c>
      <c r="B1" s="4516"/>
      <c r="C1" s="4516"/>
      <c r="D1" s="4516"/>
      <c r="E1" s="4516"/>
      <c r="F1" s="4516"/>
      <c r="G1" s="4516"/>
      <c r="H1" s="4516"/>
      <c r="I1" s="4516"/>
      <c r="J1" s="4516"/>
      <c r="K1" s="4516"/>
      <c r="L1" s="4516"/>
      <c r="M1" s="4516"/>
      <c r="N1" s="4516"/>
      <c r="O1" s="4516"/>
      <c r="P1" s="4516"/>
      <c r="Q1" s="4516"/>
      <c r="R1" s="4516"/>
      <c r="S1" s="4516"/>
      <c r="T1" s="4516"/>
      <c r="U1" s="4516"/>
      <c r="V1" s="4516"/>
      <c r="W1" s="4516"/>
      <c r="X1" s="4516"/>
      <c r="Y1" s="4516"/>
      <c r="Z1" s="4516"/>
      <c r="AA1" s="4516"/>
      <c r="AB1" s="4516"/>
      <c r="AC1" s="4516"/>
    </row>
    <row r="2" spans="1:32" s="332" customFormat="1" ht="12.75" customHeight="1" thickBot="1" x14ac:dyDescent="0.4">
      <c r="A2" s="4517" t="s">
        <v>380</v>
      </c>
      <c r="B2" s="4517"/>
      <c r="C2" s="4517"/>
      <c r="D2" s="4517"/>
      <c r="E2" s="4517"/>
      <c r="F2" s="4517"/>
      <c r="G2" s="4517"/>
      <c r="H2" s="4517"/>
      <c r="I2" s="4517"/>
      <c r="J2" s="4517"/>
      <c r="K2" s="4517"/>
      <c r="L2" s="4517"/>
      <c r="M2" s="4517"/>
      <c r="N2" s="4517"/>
      <c r="O2" s="4517"/>
      <c r="P2" s="4517"/>
      <c r="Q2" s="4517"/>
      <c r="R2" s="4517"/>
      <c r="S2" s="4517"/>
      <c r="T2" s="4517"/>
      <c r="U2" s="4517"/>
      <c r="V2" s="4517"/>
      <c r="W2" s="4517"/>
      <c r="X2" s="4517"/>
      <c r="Y2" s="4517"/>
      <c r="Z2" s="4517"/>
      <c r="AA2" s="4517"/>
      <c r="AB2" s="4517"/>
      <c r="AC2" s="4517"/>
    </row>
    <row r="3" spans="1:32" ht="14.25" customHeight="1" thickBot="1" x14ac:dyDescent="0.5">
      <c r="A3" s="4518" t="s">
        <v>8</v>
      </c>
      <c r="B3" s="4520" t="s">
        <v>9</v>
      </c>
      <c r="C3" s="4522" t="s">
        <v>10</v>
      </c>
      <c r="D3" s="4518" t="s">
        <v>11</v>
      </c>
      <c r="E3" s="4524" t="s">
        <v>7</v>
      </c>
      <c r="F3" s="4526" t="s">
        <v>0</v>
      </c>
      <c r="G3" s="4528" t="s">
        <v>3</v>
      </c>
      <c r="H3" s="4528" t="s">
        <v>12</v>
      </c>
      <c r="I3" s="4526" t="s">
        <v>1</v>
      </c>
      <c r="J3" s="4530" t="s">
        <v>13</v>
      </c>
      <c r="K3" s="4532" t="s">
        <v>14</v>
      </c>
      <c r="L3" s="4533"/>
      <c r="M3" s="4533"/>
      <c r="N3" s="4533"/>
      <c r="O3" s="4533"/>
      <c r="P3" s="4533"/>
      <c r="Q3" s="4533"/>
      <c r="R3" s="4533"/>
      <c r="S3" s="4533"/>
      <c r="T3" s="4533"/>
      <c r="U3" s="4533"/>
      <c r="V3" s="4533"/>
      <c r="W3" s="4533"/>
      <c r="X3" s="4533"/>
      <c r="Y3" s="4533"/>
      <c r="Z3" s="4533"/>
      <c r="AA3" s="4533"/>
      <c r="AB3" s="4534"/>
      <c r="AC3" s="4535" t="s">
        <v>15</v>
      </c>
      <c r="AD3" s="333"/>
      <c r="AE3" s="333"/>
      <c r="AF3" s="333"/>
    </row>
    <row r="4" spans="1:32" s="368" customFormat="1" ht="112.5" customHeight="1" thickBot="1" x14ac:dyDescent="0.35">
      <c r="A4" s="4519"/>
      <c r="B4" s="4521"/>
      <c r="C4" s="4523"/>
      <c r="D4" s="4519"/>
      <c r="E4" s="4525"/>
      <c r="F4" s="4527"/>
      <c r="G4" s="4529"/>
      <c r="H4" s="4529"/>
      <c r="I4" s="4527"/>
      <c r="J4" s="4531"/>
      <c r="K4" s="390" t="s">
        <v>16</v>
      </c>
      <c r="L4" s="390" t="s">
        <v>17</v>
      </c>
      <c r="M4" s="391" t="s">
        <v>18</v>
      </c>
      <c r="N4" s="390" t="s">
        <v>19</v>
      </c>
      <c r="O4" s="390" t="s">
        <v>20</v>
      </c>
      <c r="P4" s="390" t="s">
        <v>21</v>
      </c>
      <c r="Q4" s="390" t="s">
        <v>166</v>
      </c>
      <c r="R4" s="390" t="s">
        <v>109</v>
      </c>
      <c r="S4" s="390" t="s">
        <v>23</v>
      </c>
      <c r="T4" s="390" t="s">
        <v>24</v>
      </c>
      <c r="U4" s="391" t="s">
        <v>25</v>
      </c>
      <c r="V4" s="390" t="s">
        <v>26</v>
      </c>
      <c r="W4" s="390" t="s">
        <v>27</v>
      </c>
      <c r="X4" s="390" t="s">
        <v>28</v>
      </c>
      <c r="Y4" s="390" t="s">
        <v>29</v>
      </c>
      <c r="Z4" s="390" t="s">
        <v>30</v>
      </c>
      <c r="AA4" s="390" t="s">
        <v>31</v>
      </c>
      <c r="AB4" s="392" t="s">
        <v>32</v>
      </c>
      <c r="AC4" s="4536"/>
      <c r="AD4" s="369"/>
      <c r="AE4" s="369"/>
      <c r="AF4" s="369"/>
    </row>
    <row r="5" spans="1:32" s="340" customFormat="1" ht="11.25" customHeight="1" thickBot="1" x14ac:dyDescent="0.4">
      <c r="A5" s="4537" t="s">
        <v>33</v>
      </c>
      <c r="B5" s="4538"/>
      <c r="C5" s="4538"/>
      <c r="D5" s="4538"/>
      <c r="E5" s="4538"/>
      <c r="F5" s="4538"/>
      <c r="G5" s="4538"/>
      <c r="H5" s="4538"/>
      <c r="I5" s="4538"/>
      <c r="J5" s="4538"/>
      <c r="K5" s="4538"/>
      <c r="L5" s="4538"/>
      <c r="M5" s="4538"/>
      <c r="N5" s="4538"/>
      <c r="O5" s="4538"/>
      <c r="P5" s="4538"/>
      <c r="Q5" s="4538"/>
      <c r="R5" s="4538"/>
      <c r="S5" s="4538"/>
      <c r="T5" s="4538"/>
      <c r="U5" s="4538"/>
      <c r="V5" s="4538"/>
      <c r="W5" s="4538"/>
      <c r="X5" s="4538"/>
      <c r="Y5" s="4538"/>
      <c r="Z5" s="4538"/>
      <c r="AA5" s="4538"/>
      <c r="AB5" s="4538"/>
      <c r="AC5" s="4539"/>
      <c r="AD5" s="339"/>
      <c r="AE5" s="339"/>
      <c r="AF5" s="339"/>
    </row>
    <row r="6" spans="1:32" s="340" customFormat="1" ht="14.25" hidden="1" customHeight="1" x14ac:dyDescent="0.35">
      <c r="A6" s="4541">
        <v>21</v>
      </c>
      <c r="B6" s="4544" t="s">
        <v>209</v>
      </c>
      <c r="C6" s="4547" t="s">
        <v>406</v>
      </c>
      <c r="D6" s="4550" t="s">
        <v>167</v>
      </c>
      <c r="E6" s="556"/>
      <c r="F6" s="557"/>
      <c r="G6" s="557"/>
      <c r="H6" s="557"/>
      <c r="I6" s="557"/>
      <c r="J6" s="558"/>
      <c r="K6" s="559"/>
      <c r="L6" s="559"/>
      <c r="M6" s="559"/>
      <c r="N6" s="559"/>
      <c r="O6" s="559"/>
      <c r="P6" s="559"/>
      <c r="Q6" s="559"/>
      <c r="R6" s="559"/>
      <c r="S6" s="559"/>
      <c r="T6" s="559"/>
      <c r="U6" s="559"/>
      <c r="V6" s="559"/>
      <c r="W6" s="559"/>
      <c r="X6" s="559"/>
      <c r="Y6" s="559"/>
      <c r="Z6" s="559"/>
      <c r="AA6" s="559"/>
      <c r="AB6" s="559"/>
      <c r="AC6" s="559"/>
      <c r="AD6" s="339"/>
      <c r="AE6" s="339"/>
      <c r="AF6" s="339"/>
    </row>
    <row r="7" spans="1:32" s="340" customFormat="1" ht="18" hidden="1" customHeight="1" x14ac:dyDescent="0.35">
      <c r="A7" s="4542"/>
      <c r="B7" s="4545"/>
      <c r="C7" s="4548"/>
      <c r="D7" s="4550"/>
      <c r="E7" s="560"/>
      <c r="F7" s="585"/>
      <c r="G7" s="586"/>
      <c r="H7" s="587"/>
      <c r="I7" s="585"/>
      <c r="J7" s="585"/>
      <c r="K7" s="561"/>
      <c r="L7" s="561"/>
      <c r="M7" s="561"/>
      <c r="N7" s="561"/>
      <c r="O7" s="561"/>
      <c r="P7" s="561"/>
      <c r="Q7" s="561"/>
      <c r="R7" s="561"/>
      <c r="S7" s="561"/>
      <c r="T7" s="561"/>
      <c r="U7" s="561"/>
      <c r="V7" s="561"/>
      <c r="W7" s="561"/>
      <c r="X7" s="561"/>
      <c r="Y7" s="561"/>
      <c r="Z7" s="561"/>
      <c r="AA7" s="561"/>
      <c r="AB7" s="561"/>
      <c r="AC7" s="561"/>
      <c r="AD7" s="339"/>
      <c r="AE7" s="339"/>
      <c r="AF7" s="339"/>
    </row>
    <row r="8" spans="1:32" s="379" customFormat="1" ht="12.75" hidden="1" customHeight="1" thickBot="1" x14ac:dyDescent="0.45">
      <c r="A8" s="4542"/>
      <c r="B8" s="4545"/>
      <c r="C8" s="4548"/>
      <c r="D8" s="4550"/>
      <c r="E8" s="575"/>
      <c r="F8" s="588"/>
      <c r="G8" s="589"/>
      <c r="H8" s="590"/>
      <c r="I8" s="591"/>
      <c r="J8" s="592"/>
      <c r="K8" s="580"/>
      <c r="L8" s="563"/>
      <c r="M8" s="563"/>
      <c r="N8" s="563"/>
      <c r="O8" s="563"/>
      <c r="P8" s="563"/>
      <c r="Q8" s="563"/>
      <c r="R8" s="563"/>
      <c r="S8" s="563"/>
      <c r="T8" s="563"/>
      <c r="U8" s="563"/>
      <c r="V8" s="563"/>
      <c r="W8" s="563"/>
      <c r="X8" s="563"/>
      <c r="Y8" s="563"/>
      <c r="Z8" s="563"/>
      <c r="AA8" s="563"/>
      <c r="AB8" s="563"/>
      <c r="AC8" s="563">
        <f>SUM(K8:AB8)</f>
        <v>0</v>
      </c>
      <c r="AD8" s="378"/>
      <c r="AE8" s="378"/>
      <c r="AF8" s="378"/>
    </row>
    <row r="9" spans="1:32" s="379" customFormat="1" ht="14.25" thickBot="1" x14ac:dyDescent="0.45">
      <c r="A9" s="4542"/>
      <c r="B9" s="4545"/>
      <c r="C9" s="4548"/>
      <c r="D9" s="4550"/>
      <c r="E9" s="2352" t="s">
        <v>210</v>
      </c>
      <c r="F9" s="1660" t="s">
        <v>5</v>
      </c>
      <c r="G9" s="405" t="s">
        <v>110</v>
      </c>
      <c r="H9" s="457" t="s">
        <v>331</v>
      </c>
      <c r="I9" s="996" t="s">
        <v>332</v>
      </c>
      <c r="J9" s="470">
        <v>26</v>
      </c>
      <c r="K9" s="1660">
        <v>8</v>
      </c>
      <c r="L9" s="1600"/>
      <c r="M9" s="1600"/>
      <c r="N9" s="1600"/>
      <c r="O9" s="1600"/>
      <c r="P9" s="404"/>
      <c r="Q9" s="1600"/>
      <c r="R9" s="1600"/>
      <c r="S9" s="1600"/>
      <c r="T9" s="1600"/>
      <c r="U9" s="404">
        <v>2</v>
      </c>
      <c r="V9" s="569"/>
      <c r="W9" s="2353"/>
      <c r="X9" s="407"/>
      <c r="Y9" s="407"/>
      <c r="Z9" s="407"/>
      <c r="AA9" s="407"/>
      <c r="AB9" s="407"/>
      <c r="AC9" s="2354">
        <f t="shared" ref="AC9:AC23" si="0">SUM(K9:AB9)</f>
        <v>10</v>
      </c>
      <c r="AD9" s="378"/>
      <c r="AE9" s="378"/>
      <c r="AF9" s="378"/>
    </row>
    <row r="10" spans="1:32" s="379" customFormat="1" ht="14.25" thickBot="1" x14ac:dyDescent="0.45">
      <c r="A10" s="4542"/>
      <c r="B10" s="4545"/>
      <c r="C10" s="4548"/>
      <c r="D10" s="4550"/>
      <c r="E10" s="2352" t="s">
        <v>210</v>
      </c>
      <c r="F10" s="1660" t="s">
        <v>5</v>
      </c>
      <c r="G10" s="405" t="s">
        <v>110</v>
      </c>
      <c r="H10" s="457" t="s">
        <v>333</v>
      </c>
      <c r="I10" s="996" t="s">
        <v>332</v>
      </c>
      <c r="J10" s="470">
        <v>16</v>
      </c>
      <c r="K10" s="1660">
        <v>8</v>
      </c>
      <c r="L10" s="1600"/>
      <c r="M10" s="1600"/>
      <c r="N10" s="1600"/>
      <c r="O10" s="1600"/>
      <c r="P10" s="404"/>
      <c r="Q10" s="1600"/>
      <c r="R10" s="1600"/>
      <c r="S10" s="1600"/>
      <c r="T10" s="1600"/>
      <c r="U10" s="404">
        <v>1</v>
      </c>
      <c r="V10" s="407"/>
      <c r="W10" s="407"/>
      <c r="X10" s="407"/>
      <c r="Y10" s="407"/>
      <c r="Z10" s="407"/>
      <c r="AA10" s="407"/>
      <c r="AB10" s="407"/>
      <c r="AC10" s="2354">
        <f t="shared" si="0"/>
        <v>9</v>
      </c>
      <c r="AD10" s="378"/>
      <c r="AE10" s="378"/>
      <c r="AF10" s="378"/>
    </row>
    <row r="11" spans="1:32" s="379" customFormat="1" ht="13.5" hidden="1" thickBot="1" x14ac:dyDescent="0.45">
      <c r="A11" s="4542"/>
      <c r="B11" s="4545"/>
      <c r="C11" s="4548"/>
      <c r="D11" s="4550"/>
      <c r="E11" s="2355"/>
      <c r="F11" s="2356"/>
      <c r="G11" s="1656"/>
      <c r="H11" s="2357"/>
      <c r="I11" s="2358"/>
      <c r="J11" s="2359"/>
      <c r="K11" s="2360"/>
      <c r="L11" s="569"/>
      <c r="M11" s="569"/>
      <c r="N11" s="569"/>
      <c r="O11" s="569"/>
      <c r="P11" s="569"/>
      <c r="Q11" s="569"/>
      <c r="R11" s="569"/>
      <c r="S11" s="569"/>
      <c r="T11" s="569"/>
      <c r="U11" s="569"/>
      <c r="V11" s="569"/>
      <c r="W11" s="2353"/>
      <c r="X11" s="407"/>
      <c r="Y11" s="407"/>
      <c r="Z11" s="407"/>
      <c r="AA11" s="407"/>
      <c r="AB11" s="407"/>
      <c r="AC11" s="2354">
        <f t="shared" si="0"/>
        <v>0</v>
      </c>
      <c r="AD11" s="378"/>
      <c r="AE11" s="378"/>
      <c r="AF11" s="378"/>
    </row>
    <row r="12" spans="1:32" s="379" customFormat="1" ht="15.75" hidden="1" customHeight="1" thickBot="1" x14ac:dyDescent="0.45">
      <c r="A12" s="4542"/>
      <c r="B12" s="4545"/>
      <c r="C12" s="4548"/>
      <c r="D12" s="4550"/>
      <c r="E12" s="2361"/>
      <c r="F12" s="2362"/>
      <c r="G12" s="2363"/>
      <c r="H12" s="2364"/>
      <c r="I12" s="2365"/>
      <c r="J12" s="2366"/>
      <c r="K12" s="2367"/>
      <c r="L12" s="2365"/>
      <c r="M12" s="2365"/>
      <c r="N12" s="2365"/>
      <c r="O12" s="2365"/>
      <c r="P12" s="2365"/>
      <c r="Q12" s="2365"/>
      <c r="R12" s="2365"/>
      <c r="S12" s="2365"/>
      <c r="T12" s="2365"/>
      <c r="U12" s="2365"/>
      <c r="V12" s="2365"/>
      <c r="W12" s="2368"/>
      <c r="X12" s="2369"/>
      <c r="Y12" s="2369"/>
      <c r="Z12" s="2369"/>
      <c r="AA12" s="2369"/>
      <c r="AB12" s="2369"/>
      <c r="AC12" s="2370">
        <f t="shared" si="0"/>
        <v>0</v>
      </c>
      <c r="AD12" s="378"/>
      <c r="AE12" s="378"/>
      <c r="AF12" s="378"/>
    </row>
    <row r="13" spans="1:32" s="378" customFormat="1" ht="15.75" customHeight="1" thickBot="1" x14ac:dyDescent="0.45">
      <c r="A13" s="4542"/>
      <c r="B13" s="4545"/>
      <c r="C13" s="4548"/>
      <c r="D13" s="4551"/>
      <c r="E13" s="3182" t="s">
        <v>38</v>
      </c>
      <c r="F13" s="1179"/>
      <c r="G13" s="2371"/>
      <c r="H13" s="2372"/>
      <c r="I13" s="1180"/>
      <c r="J13" s="1181"/>
      <c r="K13" s="1182">
        <f>SUM(K8:K11)</f>
        <v>16</v>
      </c>
      <c r="L13" s="2373">
        <f t="shared" ref="L13:AB13" si="1">SUM(L8:L11)</f>
        <v>0</v>
      </c>
      <c r="M13" s="2373">
        <f t="shared" si="1"/>
        <v>0</v>
      </c>
      <c r="N13" s="2373">
        <f t="shared" si="1"/>
        <v>0</v>
      </c>
      <c r="O13" s="2373">
        <f t="shared" si="1"/>
        <v>0</v>
      </c>
      <c r="P13" s="2373">
        <f t="shared" si="1"/>
        <v>0</v>
      </c>
      <c r="Q13" s="2373">
        <f t="shared" si="1"/>
        <v>0</v>
      </c>
      <c r="R13" s="2373">
        <f t="shared" si="1"/>
        <v>0</v>
      </c>
      <c r="S13" s="2373">
        <f t="shared" si="1"/>
        <v>0</v>
      </c>
      <c r="T13" s="2373">
        <f t="shared" si="1"/>
        <v>0</v>
      </c>
      <c r="U13" s="2373">
        <f t="shared" si="1"/>
        <v>3</v>
      </c>
      <c r="V13" s="2373">
        <f t="shared" si="1"/>
        <v>0</v>
      </c>
      <c r="W13" s="2373">
        <f t="shared" si="1"/>
        <v>0</v>
      </c>
      <c r="X13" s="2373">
        <f t="shared" si="1"/>
        <v>0</v>
      </c>
      <c r="Y13" s="2373">
        <f t="shared" si="1"/>
        <v>0</v>
      </c>
      <c r="Z13" s="2373">
        <f t="shared" si="1"/>
        <v>0</v>
      </c>
      <c r="AA13" s="2373">
        <f t="shared" si="1"/>
        <v>0</v>
      </c>
      <c r="AB13" s="2373">
        <f t="shared" si="1"/>
        <v>0</v>
      </c>
      <c r="AC13" s="2374">
        <f t="shared" si="0"/>
        <v>19</v>
      </c>
    </row>
    <row r="14" spans="1:32" s="379" customFormat="1" ht="15" customHeight="1" thickBot="1" x14ac:dyDescent="0.45">
      <c r="A14" s="4542"/>
      <c r="B14" s="4545"/>
      <c r="C14" s="4548"/>
      <c r="D14" s="4550"/>
      <c r="E14" s="2352" t="s">
        <v>210</v>
      </c>
      <c r="F14" s="1660" t="s">
        <v>6</v>
      </c>
      <c r="G14" s="405" t="s">
        <v>110</v>
      </c>
      <c r="H14" s="457" t="s">
        <v>355</v>
      </c>
      <c r="I14" s="996" t="s">
        <v>332</v>
      </c>
      <c r="J14" s="470">
        <v>104</v>
      </c>
      <c r="K14" s="569">
        <v>2</v>
      </c>
      <c r="L14" s="569"/>
      <c r="M14" s="407"/>
      <c r="N14" s="407"/>
      <c r="O14" s="407"/>
      <c r="P14" s="407">
        <v>6</v>
      </c>
      <c r="Q14" s="407"/>
      <c r="R14" s="407"/>
      <c r="S14" s="407"/>
      <c r="T14" s="407"/>
      <c r="U14" s="569">
        <v>8</v>
      </c>
      <c r="V14" s="407"/>
      <c r="W14" s="407"/>
      <c r="X14" s="407"/>
      <c r="Y14" s="407"/>
      <c r="Z14" s="407"/>
      <c r="AA14" s="407"/>
      <c r="AB14" s="407"/>
      <c r="AC14" s="2375">
        <f t="shared" si="0"/>
        <v>16</v>
      </c>
      <c r="AD14" s="378"/>
      <c r="AE14" s="378"/>
      <c r="AF14" s="378"/>
    </row>
    <row r="15" spans="1:32" s="379" customFormat="1" ht="15.75" customHeight="1" thickBot="1" x14ac:dyDescent="0.45">
      <c r="A15" s="4542"/>
      <c r="B15" s="4545"/>
      <c r="C15" s="4548"/>
      <c r="D15" s="4550"/>
      <c r="E15" s="2352" t="s">
        <v>210</v>
      </c>
      <c r="F15" s="1660" t="s">
        <v>6</v>
      </c>
      <c r="G15" s="405" t="s">
        <v>110</v>
      </c>
      <c r="H15" s="457" t="s">
        <v>356</v>
      </c>
      <c r="I15" s="996" t="s">
        <v>332</v>
      </c>
      <c r="J15" s="470">
        <v>65</v>
      </c>
      <c r="K15" s="569">
        <v>2</v>
      </c>
      <c r="L15" s="569">
        <v>12</v>
      </c>
      <c r="M15" s="407"/>
      <c r="N15" s="407"/>
      <c r="O15" s="407"/>
      <c r="P15" s="407">
        <v>4</v>
      </c>
      <c r="Q15" s="407"/>
      <c r="R15" s="407"/>
      <c r="S15" s="407"/>
      <c r="T15" s="407"/>
      <c r="U15" s="569">
        <v>6</v>
      </c>
      <c r="V15" s="569"/>
      <c r="W15" s="407"/>
      <c r="X15" s="407"/>
      <c r="Y15" s="407"/>
      <c r="Z15" s="407"/>
      <c r="AA15" s="407"/>
      <c r="AB15" s="407"/>
      <c r="AC15" s="2354">
        <f t="shared" si="0"/>
        <v>24</v>
      </c>
      <c r="AD15" s="378"/>
      <c r="AE15" s="378"/>
      <c r="AF15" s="378"/>
    </row>
    <row r="16" spans="1:32" s="379" customFormat="1" ht="15.75" customHeight="1" thickBot="1" x14ac:dyDescent="0.45">
      <c r="A16" s="4542"/>
      <c r="B16" s="4545"/>
      <c r="C16" s="4548"/>
      <c r="D16" s="4550"/>
      <c r="E16" s="1680" t="s">
        <v>103</v>
      </c>
      <c r="F16" s="76" t="s">
        <v>6</v>
      </c>
      <c r="G16" s="76" t="s">
        <v>110</v>
      </c>
      <c r="H16" s="76" t="s">
        <v>70</v>
      </c>
      <c r="I16" s="76" t="s">
        <v>69</v>
      </c>
      <c r="J16" s="152" t="s">
        <v>111</v>
      </c>
      <c r="K16" s="1681"/>
      <c r="L16" s="110"/>
      <c r="M16" s="111"/>
      <c r="N16" s="111"/>
      <c r="O16" s="111"/>
      <c r="P16" s="111"/>
      <c r="Q16" s="111">
        <v>21</v>
      </c>
      <c r="R16" s="404"/>
      <c r="S16" s="404"/>
      <c r="T16" s="2369"/>
      <c r="U16" s="2365"/>
      <c r="V16" s="2365"/>
      <c r="W16" s="2369"/>
      <c r="X16" s="2369"/>
      <c r="Y16" s="2369"/>
      <c r="Z16" s="2369"/>
      <c r="AA16" s="2369"/>
      <c r="AB16" s="2369"/>
      <c r="AC16" s="2354">
        <f t="shared" si="0"/>
        <v>21</v>
      </c>
      <c r="AD16" s="378"/>
      <c r="AE16" s="378"/>
      <c r="AF16" s="378"/>
    </row>
    <row r="17" spans="1:32" s="379" customFormat="1" ht="15.75" customHeight="1" thickBot="1" x14ac:dyDescent="0.45">
      <c r="A17" s="4542"/>
      <c r="B17" s="4545"/>
      <c r="C17" s="4548"/>
      <c r="D17" s="4550"/>
      <c r="E17" s="1659" t="s">
        <v>115</v>
      </c>
      <c r="F17" s="1660" t="s">
        <v>6</v>
      </c>
      <c r="G17" s="405" t="s">
        <v>110</v>
      </c>
      <c r="H17" s="457" t="s">
        <v>249</v>
      </c>
      <c r="I17" s="996" t="s">
        <v>69</v>
      </c>
      <c r="J17" s="470">
        <v>5</v>
      </c>
      <c r="K17" s="1495"/>
      <c r="L17" s="77"/>
      <c r="M17" s="77"/>
      <c r="N17" s="77"/>
      <c r="O17" s="77"/>
      <c r="P17" s="77"/>
      <c r="Q17" s="77"/>
      <c r="R17" s="77"/>
      <c r="S17" s="77">
        <v>6</v>
      </c>
      <c r="T17" s="2369"/>
      <c r="U17" s="2365"/>
      <c r="V17" s="2365"/>
      <c r="W17" s="2369"/>
      <c r="X17" s="2369"/>
      <c r="Y17" s="2369"/>
      <c r="Z17" s="2369"/>
      <c r="AA17" s="2369"/>
      <c r="AB17" s="2369"/>
      <c r="AC17" s="2370">
        <f t="shared" si="0"/>
        <v>6</v>
      </c>
      <c r="AD17" s="378"/>
      <c r="AE17" s="378"/>
      <c r="AF17" s="378"/>
    </row>
    <row r="18" spans="1:32" s="378" customFormat="1" ht="13.5" customHeight="1" thickBot="1" x14ac:dyDescent="0.45">
      <c r="A18" s="4542"/>
      <c r="B18" s="4545"/>
      <c r="C18" s="4548"/>
      <c r="D18" s="4551"/>
      <c r="E18" s="3182" t="s">
        <v>161</v>
      </c>
      <c r="F18" s="1179"/>
      <c r="G18" s="1183"/>
      <c r="H18" s="1184"/>
      <c r="I18" s="1180"/>
      <c r="J18" s="1181"/>
      <c r="K18" s="2376">
        <f t="shared" ref="K18:AB18" si="2">SUM(K14:K17)</f>
        <v>4</v>
      </c>
      <c r="L18" s="2376">
        <f t="shared" si="2"/>
        <v>12</v>
      </c>
      <c r="M18" s="2376">
        <f t="shared" si="2"/>
        <v>0</v>
      </c>
      <c r="N18" s="2376">
        <f t="shared" si="2"/>
        <v>0</v>
      </c>
      <c r="O18" s="2376">
        <f t="shared" si="2"/>
        <v>0</v>
      </c>
      <c r="P18" s="2376">
        <f t="shared" si="2"/>
        <v>10</v>
      </c>
      <c r="Q18" s="2376">
        <f t="shared" si="2"/>
        <v>21</v>
      </c>
      <c r="R18" s="2376">
        <f t="shared" si="2"/>
        <v>0</v>
      </c>
      <c r="S18" s="2376">
        <f t="shared" si="2"/>
        <v>6</v>
      </c>
      <c r="T18" s="2376">
        <f t="shared" si="2"/>
        <v>0</v>
      </c>
      <c r="U18" s="2376">
        <f t="shared" si="2"/>
        <v>14</v>
      </c>
      <c r="V18" s="2376">
        <f t="shared" si="2"/>
        <v>0</v>
      </c>
      <c r="W18" s="2376">
        <f t="shared" si="2"/>
        <v>0</v>
      </c>
      <c r="X18" s="2376">
        <f t="shared" si="2"/>
        <v>0</v>
      </c>
      <c r="Y18" s="2376">
        <f t="shared" si="2"/>
        <v>0</v>
      </c>
      <c r="Z18" s="2376">
        <f t="shared" si="2"/>
        <v>0</v>
      </c>
      <c r="AA18" s="2376">
        <f t="shared" si="2"/>
        <v>0</v>
      </c>
      <c r="AB18" s="2376">
        <f t="shared" si="2"/>
        <v>0</v>
      </c>
      <c r="AC18" s="2374">
        <f t="shared" si="0"/>
        <v>67</v>
      </c>
    </row>
    <row r="19" spans="1:32" s="379" customFormat="1" ht="18.75" hidden="1" customHeight="1" x14ac:dyDescent="0.4">
      <c r="A19" s="4542"/>
      <c r="B19" s="4545"/>
      <c r="C19" s="4548"/>
      <c r="D19" s="4550"/>
      <c r="E19" s="1133"/>
      <c r="F19" s="2377"/>
      <c r="G19" s="2378"/>
      <c r="H19" s="2379"/>
      <c r="I19" s="1113"/>
      <c r="J19" s="1122"/>
      <c r="K19" s="2380"/>
      <c r="L19" s="2375"/>
      <c r="M19" s="2375"/>
      <c r="N19" s="2375"/>
      <c r="O19" s="2375"/>
      <c r="P19" s="2375"/>
      <c r="Q19" s="2375"/>
      <c r="R19" s="2375"/>
      <c r="S19" s="2375"/>
      <c r="T19" s="2375"/>
      <c r="U19" s="2375"/>
      <c r="V19" s="2375"/>
      <c r="W19" s="2375"/>
      <c r="X19" s="2375"/>
      <c r="Y19" s="2375"/>
      <c r="Z19" s="2375"/>
      <c r="AA19" s="2375"/>
      <c r="AB19" s="2375"/>
      <c r="AC19" s="2375">
        <f t="shared" si="0"/>
        <v>0</v>
      </c>
      <c r="AD19" s="378"/>
      <c r="AE19" s="378"/>
      <c r="AF19" s="378"/>
    </row>
    <row r="20" spans="1:32" s="379" customFormat="1" ht="16.5" hidden="1" customHeight="1" x14ac:dyDescent="0.35">
      <c r="A20" s="4542"/>
      <c r="B20" s="4545"/>
      <c r="C20" s="4548"/>
      <c r="D20" s="4550"/>
      <c r="E20" s="1140"/>
      <c r="F20" s="2381"/>
      <c r="G20" s="2382"/>
      <c r="H20" s="2382"/>
      <c r="I20" s="2353"/>
      <c r="J20" s="2383"/>
      <c r="K20" s="2384"/>
      <c r="L20" s="2353"/>
      <c r="M20" s="2353"/>
      <c r="N20" s="2353"/>
      <c r="O20" s="2353"/>
      <c r="P20" s="2353"/>
      <c r="Q20" s="2353"/>
      <c r="R20" s="2353"/>
      <c r="S20" s="2353"/>
      <c r="T20" s="2353"/>
      <c r="U20" s="2353"/>
      <c r="V20" s="2353"/>
      <c r="W20" s="2353"/>
      <c r="X20" s="2353"/>
      <c r="Y20" s="2353"/>
      <c r="Z20" s="2353"/>
      <c r="AA20" s="2353"/>
      <c r="AB20" s="2353"/>
      <c r="AC20" s="2354">
        <f t="shared" si="0"/>
        <v>0</v>
      </c>
      <c r="AD20" s="378"/>
      <c r="AE20" s="378"/>
      <c r="AF20" s="378"/>
    </row>
    <row r="21" spans="1:32" s="379" customFormat="1" ht="15.75" hidden="1" customHeight="1" x14ac:dyDescent="0.4">
      <c r="A21" s="4542"/>
      <c r="B21" s="4545"/>
      <c r="C21" s="4548"/>
      <c r="D21" s="4550"/>
      <c r="E21" s="1146"/>
      <c r="F21" s="2356"/>
      <c r="G21" s="2385"/>
      <c r="H21" s="2353"/>
      <c r="I21" s="569"/>
      <c r="J21" s="2359"/>
      <c r="K21" s="2360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2353"/>
      <c r="Y21" s="2354"/>
      <c r="Z21" s="2354"/>
      <c r="AA21" s="2354"/>
      <c r="AB21" s="2354"/>
      <c r="AC21" s="2354">
        <f t="shared" si="0"/>
        <v>0</v>
      </c>
      <c r="AD21" s="378"/>
      <c r="AE21" s="378"/>
      <c r="AF21" s="378"/>
    </row>
    <row r="22" spans="1:32" s="379" customFormat="1" ht="17.25" hidden="1" customHeight="1" x14ac:dyDescent="0.35">
      <c r="A22" s="4542"/>
      <c r="B22" s="4545"/>
      <c r="C22" s="4548"/>
      <c r="D22" s="4550"/>
      <c r="E22" s="1153"/>
      <c r="F22" s="2386"/>
      <c r="G22" s="1115"/>
      <c r="H22" s="1115"/>
      <c r="I22" s="1115"/>
      <c r="J22" s="2387"/>
      <c r="K22" s="2388"/>
      <c r="L22" s="407"/>
      <c r="M22" s="407"/>
      <c r="N22" s="407"/>
      <c r="O22" s="407"/>
      <c r="P22" s="407"/>
      <c r="Q22" s="407"/>
      <c r="R22" s="407"/>
      <c r="S22" s="407"/>
      <c r="T22" s="407"/>
      <c r="U22" s="407"/>
      <c r="V22" s="407"/>
      <c r="W22" s="407"/>
      <c r="X22" s="407"/>
      <c r="Y22" s="407"/>
      <c r="Z22" s="407"/>
      <c r="AA22" s="407"/>
      <c r="AB22" s="407"/>
      <c r="AC22" s="2354">
        <f t="shared" si="0"/>
        <v>0</v>
      </c>
      <c r="AD22" s="378"/>
      <c r="AE22" s="378"/>
      <c r="AF22" s="378"/>
    </row>
    <row r="23" spans="1:32" s="378" customFormat="1" ht="12.75" customHeight="1" thickBot="1" x14ac:dyDescent="0.45">
      <c r="A23" s="4543"/>
      <c r="B23" s="4546"/>
      <c r="C23" s="4549"/>
      <c r="D23" s="4550"/>
      <c r="E23" s="1159" t="s">
        <v>152</v>
      </c>
      <c r="F23" s="2389"/>
      <c r="G23" s="2390"/>
      <c r="H23" s="2391"/>
      <c r="I23" s="1129"/>
      <c r="J23" s="1130"/>
      <c r="K23" s="2392">
        <f t="shared" ref="K23:AB23" si="3">K13+K18</f>
        <v>20</v>
      </c>
      <c r="L23" s="2392">
        <f t="shared" si="3"/>
        <v>12</v>
      </c>
      <c r="M23" s="2392">
        <f t="shared" si="3"/>
        <v>0</v>
      </c>
      <c r="N23" s="2392">
        <f t="shared" si="3"/>
        <v>0</v>
      </c>
      <c r="O23" s="2392">
        <f t="shared" si="3"/>
        <v>0</v>
      </c>
      <c r="P23" s="2392">
        <f t="shared" si="3"/>
        <v>10</v>
      </c>
      <c r="Q23" s="2392">
        <f t="shared" si="3"/>
        <v>21</v>
      </c>
      <c r="R23" s="2392">
        <f t="shared" si="3"/>
        <v>0</v>
      </c>
      <c r="S23" s="2392">
        <f t="shared" si="3"/>
        <v>6</v>
      </c>
      <c r="T23" s="2392">
        <f t="shared" si="3"/>
        <v>0</v>
      </c>
      <c r="U23" s="2392">
        <f t="shared" si="3"/>
        <v>17</v>
      </c>
      <c r="V23" s="2392">
        <f t="shared" si="3"/>
        <v>0</v>
      </c>
      <c r="W23" s="2392">
        <f t="shared" si="3"/>
        <v>0</v>
      </c>
      <c r="X23" s="2392">
        <f t="shared" si="3"/>
        <v>0</v>
      </c>
      <c r="Y23" s="2392">
        <f t="shared" si="3"/>
        <v>0</v>
      </c>
      <c r="Z23" s="2392">
        <f t="shared" si="3"/>
        <v>0</v>
      </c>
      <c r="AA23" s="2392">
        <f t="shared" si="3"/>
        <v>0</v>
      </c>
      <c r="AB23" s="2392">
        <f t="shared" si="3"/>
        <v>0</v>
      </c>
      <c r="AC23" s="2354">
        <f t="shared" si="0"/>
        <v>86</v>
      </c>
    </row>
    <row r="24" spans="1:32" s="340" customFormat="1" ht="16.149999999999999" customHeight="1" thickBot="1" x14ac:dyDescent="0.4">
      <c r="A24" s="4586" t="s">
        <v>178</v>
      </c>
      <c r="B24" s="4587"/>
      <c r="C24" s="4587"/>
      <c r="D24" s="4587"/>
      <c r="E24" s="4587"/>
      <c r="F24" s="4587"/>
      <c r="G24" s="4587"/>
      <c r="H24" s="4587"/>
      <c r="I24" s="4587"/>
      <c r="J24" s="4587"/>
      <c r="K24" s="4587"/>
      <c r="L24" s="4587"/>
      <c r="M24" s="4587"/>
      <c r="N24" s="4587"/>
      <c r="O24" s="4587"/>
      <c r="P24" s="4587"/>
      <c r="Q24" s="4587"/>
      <c r="R24" s="4587"/>
      <c r="S24" s="4587"/>
      <c r="T24" s="4587"/>
      <c r="U24" s="4587"/>
      <c r="V24" s="4587"/>
      <c r="W24" s="4587"/>
      <c r="X24" s="4587"/>
      <c r="Y24" s="4587"/>
      <c r="Z24" s="4587"/>
      <c r="AA24" s="4587"/>
      <c r="AB24" s="4587"/>
      <c r="AC24" s="4588"/>
    </row>
    <row r="25" spans="1:32" s="340" customFormat="1" ht="27" hidden="1" customHeight="1" thickBot="1" x14ac:dyDescent="0.45">
      <c r="A25" s="4555">
        <v>21</v>
      </c>
      <c r="B25" s="4558" t="s">
        <v>209</v>
      </c>
      <c r="C25" s="4561" t="s">
        <v>406</v>
      </c>
      <c r="D25" s="4591">
        <v>0.25</v>
      </c>
      <c r="E25" s="2393"/>
      <c r="F25" s="404"/>
      <c r="G25" s="405"/>
      <c r="H25" s="1691"/>
      <c r="I25" s="2394"/>
      <c r="J25" s="2394"/>
      <c r="K25" s="2395"/>
      <c r="L25" s="2395"/>
      <c r="M25" s="2395"/>
      <c r="N25" s="2395"/>
      <c r="O25" s="2395"/>
      <c r="P25" s="2395"/>
      <c r="Q25" s="2395"/>
      <c r="R25" s="2395"/>
      <c r="S25" s="2395"/>
      <c r="T25" s="2395"/>
      <c r="U25" s="2395"/>
      <c r="V25" s="2395"/>
      <c r="W25" s="2395"/>
      <c r="X25" s="2396"/>
      <c r="Y25" s="2397"/>
      <c r="Z25" s="2397"/>
      <c r="AA25" s="2397"/>
      <c r="AB25" s="2397"/>
      <c r="AC25" s="2397"/>
    </row>
    <row r="26" spans="1:32" s="340" customFormat="1" ht="27" hidden="1" customHeight="1" thickBot="1" x14ac:dyDescent="0.45">
      <c r="A26" s="4556"/>
      <c r="B26" s="4559"/>
      <c r="C26" s="4562"/>
      <c r="D26" s="4566"/>
      <c r="E26" s="2398"/>
      <c r="F26" s="463"/>
      <c r="G26" s="1732"/>
      <c r="H26" s="463"/>
      <c r="I26" s="2399"/>
      <c r="J26" s="2399"/>
      <c r="K26" s="2400"/>
      <c r="L26" s="2399"/>
      <c r="M26" s="2400"/>
      <c r="N26" s="2400"/>
      <c r="O26" s="2400"/>
      <c r="P26" s="2400"/>
      <c r="Q26" s="2400"/>
      <c r="R26" s="2400"/>
      <c r="S26" s="2400"/>
      <c r="T26" s="2400"/>
      <c r="U26" s="2399"/>
      <c r="V26" s="2400"/>
      <c r="W26" s="2401"/>
      <c r="X26" s="2402"/>
      <c r="Y26" s="2402"/>
      <c r="Z26" s="2402"/>
      <c r="AA26" s="2402"/>
      <c r="AB26" s="2402"/>
      <c r="AC26" s="2403"/>
    </row>
    <row r="27" spans="1:32" s="340" customFormat="1" ht="15.75" hidden="1" customHeight="1" thickBot="1" x14ac:dyDescent="0.45">
      <c r="A27" s="4556"/>
      <c r="B27" s="4559"/>
      <c r="C27" s="4562"/>
      <c r="D27" s="4566"/>
      <c r="E27" s="1348"/>
      <c r="F27" s="758"/>
      <c r="G27" s="758"/>
      <c r="H27" s="758"/>
      <c r="I27" s="758"/>
      <c r="J27" s="759"/>
      <c r="K27" s="1248"/>
      <c r="L27" s="761"/>
      <c r="M27" s="1092"/>
      <c r="N27" s="1092"/>
      <c r="O27" s="1092"/>
      <c r="P27" s="761"/>
      <c r="Q27" s="1092"/>
      <c r="R27" s="1092"/>
      <c r="S27" s="1092"/>
      <c r="T27" s="1092"/>
      <c r="U27" s="761"/>
      <c r="V27" s="1738"/>
      <c r="W27" s="1738"/>
      <c r="X27" s="1793"/>
      <c r="Y27" s="1608"/>
      <c r="Z27" s="1608"/>
      <c r="AA27" s="1608"/>
      <c r="AB27" s="1608"/>
      <c r="AC27" s="817">
        <f>SUM(K27:AB27)</f>
        <v>0</v>
      </c>
    </row>
    <row r="28" spans="1:32" s="339" customFormat="1" ht="15.75" customHeight="1" thickBot="1" x14ac:dyDescent="0.4">
      <c r="A28" s="4556"/>
      <c r="B28" s="4559"/>
      <c r="C28" s="4562"/>
      <c r="D28" s="4566"/>
      <c r="E28" s="2095" t="s">
        <v>264</v>
      </c>
      <c r="F28" s="751" t="s">
        <v>5</v>
      </c>
      <c r="G28" s="751" t="s">
        <v>94</v>
      </c>
      <c r="H28" s="751" t="s">
        <v>346</v>
      </c>
      <c r="I28" s="751" t="s">
        <v>65</v>
      </c>
      <c r="J28" s="2096">
        <v>11</v>
      </c>
      <c r="K28" s="2097">
        <v>24</v>
      </c>
      <c r="L28" s="911"/>
      <c r="M28" s="1709"/>
      <c r="N28" s="1709">
        <v>3</v>
      </c>
      <c r="O28" s="1709">
        <v>1</v>
      </c>
      <c r="P28" s="1709"/>
      <c r="Q28" s="1709"/>
      <c r="R28" s="1750"/>
      <c r="S28" s="1750"/>
      <c r="T28" s="1750"/>
      <c r="U28" s="1709">
        <v>1</v>
      </c>
      <c r="V28" s="146"/>
      <c r="W28" s="146"/>
      <c r="X28" s="77"/>
      <c r="Y28" s="77"/>
      <c r="Z28" s="77"/>
      <c r="AA28" s="77"/>
      <c r="AB28" s="77"/>
      <c r="AC28" s="817">
        <f>SUM(K28:AB28)</f>
        <v>29</v>
      </c>
    </row>
    <row r="29" spans="1:32" s="339" customFormat="1" ht="15" customHeight="1" thickBot="1" x14ac:dyDescent="0.4">
      <c r="A29" s="4556"/>
      <c r="B29" s="4559"/>
      <c r="C29" s="4562"/>
      <c r="D29" s="4566"/>
      <c r="E29" s="2098" t="s">
        <v>224</v>
      </c>
      <c r="F29" s="76" t="s">
        <v>5</v>
      </c>
      <c r="G29" s="76" t="s">
        <v>70</v>
      </c>
      <c r="H29" s="76" t="s">
        <v>365</v>
      </c>
      <c r="I29" s="76" t="s">
        <v>65</v>
      </c>
      <c r="J29" s="157">
        <v>19</v>
      </c>
      <c r="K29" s="1229">
        <v>24</v>
      </c>
      <c r="L29" s="77"/>
      <c r="M29" s="146"/>
      <c r="N29" s="145">
        <v>5</v>
      </c>
      <c r="O29" s="145">
        <v>2</v>
      </c>
      <c r="P29" s="146"/>
      <c r="Q29" s="146"/>
      <c r="R29" s="146"/>
      <c r="S29" s="146"/>
      <c r="T29" s="146"/>
      <c r="U29" s="145">
        <v>1</v>
      </c>
      <c r="V29" s="2133"/>
      <c r="W29" s="258"/>
      <c r="X29" s="1665"/>
      <c r="Y29" s="1665"/>
      <c r="Z29" s="1665"/>
      <c r="AA29" s="1665"/>
      <c r="AB29" s="1665"/>
      <c r="AC29" s="817">
        <f>SUM(K29:AB29)</f>
        <v>32</v>
      </c>
    </row>
    <row r="30" spans="1:32" s="339" customFormat="1" ht="15.75" hidden="1" customHeight="1" thickBot="1" x14ac:dyDescent="0.45">
      <c r="A30" s="4556"/>
      <c r="B30" s="4559"/>
      <c r="C30" s="4562"/>
      <c r="D30" s="4566"/>
      <c r="E30" s="1592"/>
      <c r="F30" s="1593"/>
      <c r="G30" s="1593"/>
      <c r="H30" s="1593"/>
      <c r="I30" s="1593"/>
      <c r="J30" s="1594"/>
      <c r="K30" s="825"/>
      <c r="L30" s="826"/>
      <c r="M30" s="826"/>
      <c r="N30" s="826"/>
      <c r="O30" s="826"/>
      <c r="P30" s="826"/>
      <c r="Q30" s="826"/>
      <c r="R30" s="826"/>
      <c r="S30" s="826"/>
      <c r="T30" s="826"/>
      <c r="U30" s="826"/>
      <c r="V30" s="826"/>
      <c r="W30" s="826"/>
      <c r="X30" s="826"/>
      <c r="Y30" s="885"/>
      <c r="Z30" s="885"/>
      <c r="AA30" s="885"/>
      <c r="AB30" s="885"/>
      <c r="AC30" s="817">
        <f>SUM(K30:AB30)</f>
        <v>0</v>
      </c>
    </row>
    <row r="31" spans="1:32" s="339" customFormat="1" ht="15.75" hidden="1" customHeight="1" thickBot="1" x14ac:dyDescent="0.4">
      <c r="A31" s="4556"/>
      <c r="B31" s="4559"/>
      <c r="C31" s="4562"/>
      <c r="D31" s="4566"/>
      <c r="E31" s="1507"/>
      <c r="F31" s="1388"/>
      <c r="G31" s="1386"/>
      <c r="H31" s="1386"/>
      <c r="I31" s="1386"/>
      <c r="J31" s="1387"/>
      <c r="K31" s="1219"/>
      <c r="L31" s="457"/>
      <c r="M31" s="795"/>
      <c r="N31" s="795"/>
      <c r="O31" s="795"/>
      <c r="P31" s="795"/>
      <c r="Q31" s="795"/>
      <c r="R31" s="939"/>
      <c r="S31" s="939"/>
      <c r="T31" s="939"/>
      <c r="U31" s="939"/>
      <c r="V31" s="939"/>
      <c r="W31" s="939"/>
      <c r="X31" s="826"/>
      <c r="Y31" s="885"/>
      <c r="Z31" s="885"/>
      <c r="AA31" s="885"/>
      <c r="AB31" s="885"/>
      <c r="AC31" s="817">
        <f>SUM(K31:AB31)</f>
        <v>0</v>
      </c>
    </row>
    <row r="32" spans="1:32" ht="14.25" hidden="1" thickBot="1" x14ac:dyDescent="0.45">
      <c r="A32" s="4556"/>
      <c r="B32" s="4559"/>
      <c r="C32" s="4562"/>
      <c r="D32" s="4566"/>
      <c r="E32" s="1166"/>
      <c r="F32" s="1074"/>
      <c r="G32" s="76"/>
      <c r="H32" s="76"/>
      <c r="I32" s="76"/>
      <c r="J32" s="152"/>
      <c r="K32" s="818"/>
      <c r="L32" s="464"/>
      <c r="M32" s="464"/>
      <c r="N32" s="464"/>
      <c r="O32" s="464"/>
      <c r="P32" s="464"/>
      <c r="Q32" s="464"/>
      <c r="R32" s="464"/>
      <c r="S32" s="464"/>
      <c r="T32" s="464"/>
      <c r="U32" s="464"/>
      <c r="V32" s="464"/>
      <c r="W32" s="464"/>
      <c r="X32" s="464"/>
      <c r="Y32" s="753"/>
      <c r="Z32" s="753"/>
      <c r="AA32" s="753"/>
      <c r="AB32" s="753"/>
      <c r="AC32" s="817">
        <f t="shared" ref="AC32:AC41" si="4">SUM(K32:AB32)</f>
        <v>0</v>
      </c>
    </row>
    <row r="33" spans="1:32" s="339" customFormat="1" ht="13.5" customHeight="1" thickBot="1" x14ac:dyDescent="0.45">
      <c r="A33" s="4556"/>
      <c r="B33" s="4559"/>
      <c r="C33" s="4562"/>
      <c r="D33" s="4566"/>
      <c r="E33" s="1167" t="s">
        <v>38</v>
      </c>
      <c r="F33" s="845"/>
      <c r="G33" s="846"/>
      <c r="H33" s="847"/>
      <c r="I33" s="847"/>
      <c r="J33" s="848"/>
      <c r="K33" s="849">
        <f t="shared" ref="K33:AB33" si="5">SUM(K27:K32)</f>
        <v>48</v>
      </c>
      <c r="L33" s="849">
        <f t="shared" si="5"/>
        <v>0</v>
      </c>
      <c r="M33" s="849">
        <f t="shared" si="5"/>
        <v>0</v>
      </c>
      <c r="N33" s="849">
        <f t="shared" si="5"/>
        <v>8</v>
      </c>
      <c r="O33" s="849">
        <f t="shared" si="5"/>
        <v>3</v>
      </c>
      <c r="P33" s="849">
        <f t="shared" si="5"/>
        <v>0</v>
      </c>
      <c r="Q33" s="849">
        <f t="shared" si="5"/>
        <v>0</v>
      </c>
      <c r="R33" s="849">
        <f t="shared" si="5"/>
        <v>0</v>
      </c>
      <c r="S33" s="849">
        <f t="shared" si="5"/>
        <v>0</v>
      </c>
      <c r="T33" s="849">
        <f t="shared" si="5"/>
        <v>0</v>
      </c>
      <c r="U33" s="849">
        <f t="shared" si="5"/>
        <v>2</v>
      </c>
      <c r="V33" s="849">
        <f t="shared" si="5"/>
        <v>0</v>
      </c>
      <c r="W33" s="849">
        <f t="shared" si="5"/>
        <v>0</v>
      </c>
      <c r="X33" s="849">
        <f t="shared" si="5"/>
        <v>0</v>
      </c>
      <c r="Y33" s="849">
        <f t="shared" si="5"/>
        <v>0</v>
      </c>
      <c r="Z33" s="849">
        <f t="shared" si="5"/>
        <v>0</v>
      </c>
      <c r="AA33" s="849">
        <f t="shared" si="5"/>
        <v>0</v>
      </c>
      <c r="AB33" s="849">
        <f t="shared" si="5"/>
        <v>0</v>
      </c>
      <c r="AC33" s="817">
        <f t="shared" si="4"/>
        <v>61</v>
      </c>
    </row>
    <row r="34" spans="1:32" s="339" customFormat="1" ht="13.5" hidden="1" customHeight="1" thickBot="1" x14ac:dyDescent="0.4">
      <c r="A34" s="4556"/>
      <c r="B34" s="4559"/>
      <c r="C34" s="4562"/>
      <c r="D34" s="4566"/>
      <c r="E34" s="3183"/>
      <c r="F34" s="1388"/>
      <c r="G34" s="1386"/>
      <c r="H34" s="1386"/>
      <c r="I34" s="1386"/>
      <c r="J34" s="1387"/>
      <c r="K34" s="1219"/>
      <c r="L34" s="457"/>
      <c r="M34" s="795"/>
      <c r="N34" s="795"/>
      <c r="O34" s="795"/>
      <c r="P34" s="795"/>
      <c r="Q34" s="795"/>
      <c r="R34" s="939"/>
      <c r="S34" s="939"/>
      <c r="T34" s="939"/>
      <c r="U34" s="939"/>
      <c r="V34" s="939"/>
      <c r="W34" s="939"/>
      <c r="X34" s="842"/>
      <c r="Y34" s="842"/>
      <c r="Z34" s="842"/>
      <c r="AA34" s="842"/>
      <c r="AB34" s="842"/>
      <c r="AC34" s="817">
        <f t="shared" si="4"/>
        <v>0</v>
      </c>
    </row>
    <row r="35" spans="1:32" s="340" customFormat="1" ht="15.75" hidden="1" customHeight="1" thickBot="1" x14ac:dyDescent="0.45">
      <c r="A35" s="4556"/>
      <c r="B35" s="4559"/>
      <c r="C35" s="4562"/>
      <c r="D35" s="4566"/>
      <c r="E35" s="3184"/>
      <c r="F35" s="76"/>
      <c r="G35" s="76"/>
      <c r="H35" s="76"/>
      <c r="I35" s="76"/>
      <c r="J35" s="157"/>
      <c r="K35" s="990"/>
      <c r="L35" s="408"/>
      <c r="M35" s="408"/>
      <c r="N35" s="408"/>
      <c r="O35" s="408"/>
      <c r="P35" s="412"/>
      <c r="Q35" s="408"/>
      <c r="R35" s="408"/>
      <c r="S35" s="408"/>
      <c r="T35" s="826"/>
      <c r="U35" s="826"/>
      <c r="V35" s="826"/>
      <c r="W35" s="1686"/>
      <c r="X35" s="826"/>
      <c r="Y35" s="827"/>
      <c r="Z35" s="827"/>
      <c r="AA35" s="827"/>
      <c r="AB35" s="827"/>
      <c r="AC35" s="817">
        <f t="shared" si="4"/>
        <v>0</v>
      </c>
    </row>
    <row r="36" spans="1:32" s="340" customFormat="1" ht="15" hidden="1" customHeight="1" thickBot="1" x14ac:dyDescent="0.4">
      <c r="A36" s="4556"/>
      <c r="B36" s="4559"/>
      <c r="C36" s="4562"/>
      <c r="D36" s="4566"/>
      <c r="E36" s="3185"/>
      <c r="F36" s="76"/>
      <c r="G36" s="76"/>
      <c r="H36" s="76"/>
      <c r="I36" s="76"/>
      <c r="J36" s="157"/>
      <c r="K36" s="1238"/>
      <c r="L36" s="1239"/>
      <c r="M36" s="1239"/>
      <c r="N36" s="1239"/>
      <c r="O36" s="1239"/>
      <c r="P36" s="1240"/>
      <c r="Q36" s="1240"/>
      <c r="R36" s="1240"/>
      <c r="S36" s="1240"/>
      <c r="T36" s="457"/>
      <c r="U36" s="457"/>
      <c r="V36" s="457"/>
      <c r="W36" s="953"/>
      <c r="X36" s="314"/>
      <c r="Y36" s="314"/>
      <c r="Z36" s="314"/>
      <c r="AA36" s="314"/>
      <c r="AB36" s="314"/>
      <c r="AC36" s="817">
        <f t="shared" si="4"/>
        <v>0</v>
      </c>
    </row>
    <row r="37" spans="1:32" s="339" customFormat="1" ht="15" customHeight="1" thickBot="1" x14ac:dyDescent="0.45">
      <c r="A37" s="4556"/>
      <c r="B37" s="4559"/>
      <c r="C37" s="4562"/>
      <c r="D37" s="4566"/>
      <c r="E37" s="1167" t="s">
        <v>150</v>
      </c>
      <c r="F37" s="845"/>
      <c r="G37" s="1175"/>
      <c r="H37" s="847"/>
      <c r="I37" s="847"/>
      <c r="J37" s="848"/>
      <c r="K37" s="849">
        <f>SUM(K34:K36)</f>
        <v>0</v>
      </c>
      <c r="L37" s="849">
        <f t="shared" ref="L37:AB37" si="6">SUM(L34:L36)</f>
        <v>0</v>
      </c>
      <c r="M37" s="849">
        <f t="shared" si="6"/>
        <v>0</v>
      </c>
      <c r="N37" s="849">
        <f t="shared" si="6"/>
        <v>0</v>
      </c>
      <c r="O37" s="849">
        <f t="shared" si="6"/>
        <v>0</v>
      </c>
      <c r="P37" s="849">
        <f t="shared" si="6"/>
        <v>0</v>
      </c>
      <c r="Q37" s="849">
        <f t="shared" si="6"/>
        <v>0</v>
      </c>
      <c r="R37" s="849">
        <f t="shared" si="6"/>
        <v>0</v>
      </c>
      <c r="S37" s="849">
        <f t="shared" si="6"/>
        <v>0</v>
      </c>
      <c r="T37" s="849">
        <f t="shared" si="6"/>
        <v>0</v>
      </c>
      <c r="U37" s="849">
        <f t="shared" si="6"/>
        <v>0</v>
      </c>
      <c r="V37" s="849">
        <f t="shared" si="6"/>
        <v>0</v>
      </c>
      <c r="W37" s="849">
        <f t="shared" si="6"/>
        <v>0</v>
      </c>
      <c r="X37" s="849">
        <f t="shared" si="6"/>
        <v>0</v>
      </c>
      <c r="Y37" s="849">
        <f t="shared" si="6"/>
        <v>0</v>
      </c>
      <c r="Z37" s="849">
        <f t="shared" si="6"/>
        <v>0</v>
      </c>
      <c r="AA37" s="849">
        <f t="shared" si="6"/>
        <v>0</v>
      </c>
      <c r="AB37" s="849">
        <f t="shared" si="6"/>
        <v>0</v>
      </c>
      <c r="AC37" s="817">
        <f t="shared" si="4"/>
        <v>0</v>
      </c>
    </row>
    <row r="38" spans="1:32" s="340" customFormat="1" ht="13.5" hidden="1" customHeight="1" thickBot="1" x14ac:dyDescent="0.45">
      <c r="A38" s="4556"/>
      <c r="B38" s="4559"/>
      <c r="C38" s="4562"/>
      <c r="D38" s="4566"/>
      <c r="E38" s="1168"/>
      <c r="F38" s="838"/>
      <c r="G38" s="839"/>
      <c r="H38" s="840"/>
      <c r="I38" s="840"/>
      <c r="J38" s="841"/>
      <c r="K38" s="842"/>
      <c r="L38" s="843"/>
      <c r="M38" s="844"/>
      <c r="N38" s="843"/>
      <c r="O38" s="843"/>
      <c r="P38" s="843"/>
      <c r="Q38" s="843"/>
      <c r="R38" s="844"/>
      <c r="S38" s="844"/>
      <c r="T38" s="844"/>
      <c r="U38" s="843"/>
      <c r="V38" s="843"/>
      <c r="W38" s="844"/>
      <c r="X38" s="844"/>
      <c r="Y38" s="844"/>
      <c r="Z38" s="844"/>
      <c r="AA38" s="844"/>
      <c r="AB38" s="844"/>
      <c r="AC38" s="817"/>
    </row>
    <row r="39" spans="1:32" s="339" customFormat="1" ht="13.5" hidden="1" customHeight="1" thickBot="1" x14ac:dyDescent="0.45">
      <c r="A39" s="4556"/>
      <c r="B39" s="4559"/>
      <c r="C39" s="4562"/>
      <c r="D39" s="4566"/>
      <c r="E39" s="1169" t="s">
        <v>180</v>
      </c>
      <c r="F39" s="845"/>
      <c r="G39" s="846"/>
      <c r="H39" s="847"/>
      <c r="I39" s="847"/>
      <c r="J39" s="848"/>
      <c r="K39" s="849">
        <f>K38</f>
        <v>0</v>
      </c>
      <c r="L39" s="849">
        <f t="shared" ref="L39:AB39" si="7">L38</f>
        <v>0</v>
      </c>
      <c r="M39" s="849">
        <f t="shared" si="7"/>
        <v>0</v>
      </c>
      <c r="N39" s="849">
        <f t="shared" si="7"/>
        <v>0</v>
      </c>
      <c r="O39" s="849">
        <f t="shared" si="7"/>
        <v>0</v>
      </c>
      <c r="P39" s="849">
        <f t="shared" si="7"/>
        <v>0</v>
      </c>
      <c r="Q39" s="849">
        <f t="shared" si="7"/>
        <v>0</v>
      </c>
      <c r="R39" s="849">
        <f t="shared" si="7"/>
        <v>0</v>
      </c>
      <c r="S39" s="849">
        <f t="shared" si="7"/>
        <v>0</v>
      </c>
      <c r="T39" s="849">
        <f t="shared" si="7"/>
        <v>0</v>
      </c>
      <c r="U39" s="849">
        <f t="shared" si="7"/>
        <v>0</v>
      </c>
      <c r="V39" s="849">
        <f t="shared" si="7"/>
        <v>0</v>
      </c>
      <c r="W39" s="849">
        <f t="shared" si="7"/>
        <v>0</v>
      </c>
      <c r="X39" s="849">
        <f t="shared" si="7"/>
        <v>0</v>
      </c>
      <c r="Y39" s="849">
        <f t="shared" si="7"/>
        <v>0</v>
      </c>
      <c r="Z39" s="849">
        <f t="shared" si="7"/>
        <v>0</v>
      </c>
      <c r="AA39" s="849">
        <f t="shared" si="7"/>
        <v>0</v>
      </c>
      <c r="AB39" s="849">
        <f t="shared" si="7"/>
        <v>0</v>
      </c>
      <c r="AC39" s="817">
        <f t="shared" si="4"/>
        <v>0</v>
      </c>
    </row>
    <row r="40" spans="1:32" s="339" customFormat="1" ht="14.25" customHeight="1" thickBot="1" x14ac:dyDescent="0.45">
      <c r="A40" s="4556"/>
      <c r="B40" s="4559"/>
      <c r="C40" s="4562"/>
      <c r="D40" s="4566"/>
      <c r="E40" s="1170" t="s">
        <v>39</v>
      </c>
      <c r="F40" s="469"/>
      <c r="G40" s="460"/>
      <c r="H40" s="459"/>
      <c r="I40" s="459"/>
      <c r="J40" s="824"/>
      <c r="K40" s="825">
        <f t="shared" ref="K40:AB40" si="8">K33+K37+K39</f>
        <v>48</v>
      </c>
      <c r="L40" s="825">
        <f t="shared" si="8"/>
        <v>0</v>
      </c>
      <c r="M40" s="825">
        <f t="shared" si="8"/>
        <v>0</v>
      </c>
      <c r="N40" s="825">
        <f t="shared" si="8"/>
        <v>8</v>
      </c>
      <c r="O40" s="825">
        <f t="shared" si="8"/>
        <v>3</v>
      </c>
      <c r="P40" s="825">
        <f t="shared" si="8"/>
        <v>0</v>
      </c>
      <c r="Q40" s="825">
        <f t="shared" si="8"/>
        <v>0</v>
      </c>
      <c r="R40" s="825">
        <f t="shared" si="8"/>
        <v>0</v>
      </c>
      <c r="S40" s="825">
        <f t="shared" si="8"/>
        <v>0</v>
      </c>
      <c r="T40" s="825">
        <f t="shared" si="8"/>
        <v>0</v>
      </c>
      <c r="U40" s="825">
        <f t="shared" si="8"/>
        <v>2</v>
      </c>
      <c r="V40" s="825">
        <f t="shared" si="8"/>
        <v>0</v>
      </c>
      <c r="W40" s="825">
        <f t="shared" si="8"/>
        <v>0</v>
      </c>
      <c r="X40" s="825">
        <f t="shared" si="8"/>
        <v>0</v>
      </c>
      <c r="Y40" s="825">
        <f t="shared" si="8"/>
        <v>0</v>
      </c>
      <c r="Z40" s="825">
        <f t="shared" si="8"/>
        <v>0</v>
      </c>
      <c r="AA40" s="825">
        <f t="shared" si="8"/>
        <v>0</v>
      </c>
      <c r="AB40" s="825">
        <f t="shared" si="8"/>
        <v>0</v>
      </c>
      <c r="AC40" s="817">
        <f t="shared" si="4"/>
        <v>61</v>
      </c>
    </row>
    <row r="41" spans="1:32" s="339" customFormat="1" ht="15" customHeight="1" thickBot="1" x14ac:dyDescent="0.45">
      <c r="A41" s="4557"/>
      <c r="B41" s="4560"/>
      <c r="C41" s="4563"/>
      <c r="D41" s="4567"/>
      <c r="E41" s="1171" t="s">
        <v>40</v>
      </c>
      <c r="F41" s="1176"/>
      <c r="G41" s="994"/>
      <c r="H41" s="995"/>
      <c r="I41" s="433"/>
      <c r="J41" s="1177"/>
      <c r="K41" s="1178">
        <f t="shared" ref="K41:AB41" si="9">K23+K40</f>
        <v>68</v>
      </c>
      <c r="L41" s="1178">
        <f t="shared" si="9"/>
        <v>12</v>
      </c>
      <c r="M41" s="1178">
        <f t="shared" si="9"/>
        <v>0</v>
      </c>
      <c r="N41" s="1178">
        <f t="shared" si="9"/>
        <v>8</v>
      </c>
      <c r="O41" s="1178">
        <f t="shared" si="9"/>
        <v>3</v>
      </c>
      <c r="P41" s="1178">
        <f t="shared" si="9"/>
        <v>10</v>
      </c>
      <c r="Q41" s="1178">
        <f t="shared" si="9"/>
        <v>21</v>
      </c>
      <c r="R41" s="1178">
        <f t="shared" si="9"/>
        <v>0</v>
      </c>
      <c r="S41" s="1178">
        <f t="shared" si="9"/>
        <v>6</v>
      </c>
      <c r="T41" s="1178">
        <f t="shared" si="9"/>
        <v>0</v>
      </c>
      <c r="U41" s="1178">
        <f t="shared" si="9"/>
        <v>19</v>
      </c>
      <c r="V41" s="1178">
        <f t="shared" si="9"/>
        <v>0</v>
      </c>
      <c r="W41" s="1178">
        <f t="shared" si="9"/>
        <v>0</v>
      </c>
      <c r="X41" s="1178">
        <f t="shared" si="9"/>
        <v>0</v>
      </c>
      <c r="Y41" s="1178">
        <f t="shared" si="9"/>
        <v>0</v>
      </c>
      <c r="Z41" s="1178">
        <f t="shared" si="9"/>
        <v>0</v>
      </c>
      <c r="AA41" s="1178">
        <f t="shared" si="9"/>
        <v>0</v>
      </c>
      <c r="AB41" s="1178">
        <f t="shared" si="9"/>
        <v>0</v>
      </c>
      <c r="AC41" s="817">
        <f t="shared" si="4"/>
        <v>147</v>
      </c>
    </row>
    <row r="42" spans="1:32" s="384" customFormat="1" ht="15.75" customHeight="1" x14ac:dyDescent="0.4">
      <c r="A42" s="3993" t="s">
        <v>443</v>
      </c>
      <c r="B42" s="3993"/>
      <c r="C42" s="3993"/>
      <c r="D42" s="3993"/>
      <c r="E42" s="3993"/>
      <c r="F42" s="3993"/>
      <c r="G42" s="3993"/>
      <c r="H42" s="3993"/>
      <c r="I42" s="3993"/>
      <c r="J42" s="3993"/>
      <c r="K42" s="3993"/>
      <c r="L42" s="3993"/>
      <c r="M42" s="3993"/>
      <c r="N42" s="3993"/>
      <c r="O42" s="3993"/>
      <c r="P42" s="3993"/>
      <c r="Q42" s="3993"/>
      <c r="R42" s="3993"/>
      <c r="S42" s="3993"/>
      <c r="T42" s="3993"/>
      <c r="U42" s="3993"/>
      <c r="V42" s="3993"/>
      <c r="W42" s="3993"/>
      <c r="X42" s="3993"/>
      <c r="Y42" s="3993"/>
      <c r="Z42" s="3993"/>
      <c r="AA42" s="3993"/>
      <c r="AB42" s="3993"/>
      <c r="AC42" s="3993"/>
      <c r="AD42" s="383"/>
      <c r="AE42" s="383"/>
      <c r="AF42" s="383"/>
    </row>
    <row r="43" spans="1:32" s="384" customFormat="1" ht="13.15" x14ac:dyDescent="0.4">
      <c r="A43" s="382"/>
      <c r="AE43" s="383"/>
      <c r="AF43" s="383"/>
    </row>
    <row r="44" spans="1:32" s="346" customFormat="1" ht="15.75" customHeight="1" x14ac:dyDescent="0.4">
      <c r="A44" s="347"/>
      <c r="B44" s="27"/>
      <c r="C44" s="29"/>
      <c r="D44" s="29"/>
      <c r="E44" s="29"/>
      <c r="F44" s="29"/>
      <c r="G44" s="29"/>
      <c r="H44" s="29"/>
      <c r="I44" s="29"/>
      <c r="J44" s="27" t="s">
        <v>231</v>
      </c>
      <c r="K44" s="29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27"/>
      <c r="AE44" s="345"/>
      <c r="AF44" s="345"/>
    </row>
    <row r="45" spans="1:32" s="346" customFormat="1" ht="13.5" customHeight="1" x14ac:dyDescent="0.4">
      <c r="A45" s="347"/>
      <c r="B45" s="27"/>
      <c r="C45" s="29"/>
      <c r="D45" s="29"/>
      <c r="E45" s="294"/>
      <c r="F45" s="29"/>
      <c r="G45" s="29"/>
      <c r="H45" s="29"/>
      <c r="I45" s="29"/>
      <c r="J45" s="926"/>
      <c r="K45" s="29"/>
      <c r="M45" s="31"/>
      <c r="N45" s="31"/>
      <c r="O45" s="31"/>
      <c r="P45" s="31"/>
      <c r="Q45" s="79"/>
      <c r="R45" s="79"/>
      <c r="S45" s="79"/>
      <c r="T45" s="31"/>
      <c r="U45" s="31"/>
      <c r="V45" s="31"/>
      <c r="W45" s="27"/>
      <c r="AE45" s="345"/>
      <c r="AF45" s="345"/>
    </row>
    <row r="46" spans="1:32" s="346" customFormat="1" ht="12" customHeight="1" x14ac:dyDescent="0.4">
      <c r="A46" s="347"/>
      <c r="B46" s="82"/>
      <c r="C46" s="82"/>
      <c r="D46" s="82"/>
      <c r="E46" s="82"/>
      <c r="F46" s="82"/>
      <c r="G46" s="82"/>
      <c r="H46" s="82"/>
      <c r="I46" s="82"/>
      <c r="J46" s="160" t="s">
        <v>187</v>
      </c>
      <c r="K46" s="82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80"/>
      <c r="AE46" s="345"/>
      <c r="AF46" s="345"/>
    </row>
    <row r="47" spans="1:32" s="384" customFormat="1" ht="13.15" x14ac:dyDescent="0.4">
      <c r="A47" s="382"/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4540"/>
      <c r="S47" s="4540"/>
      <c r="T47" s="4540"/>
      <c r="U47" s="4540"/>
      <c r="V47" s="4540"/>
      <c r="W47" s="4540"/>
      <c r="X47" s="4540"/>
      <c r="Y47" s="4540"/>
      <c r="Z47" s="4540"/>
      <c r="AA47" s="4540"/>
      <c r="AB47" s="4540"/>
      <c r="AC47" s="382"/>
      <c r="AD47" s="383"/>
      <c r="AE47" s="383"/>
      <c r="AF47" s="383"/>
    </row>
    <row r="48" spans="1:32" s="346" customFormat="1" ht="9" customHeight="1" x14ac:dyDescent="0.4">
      <c r="A48" s="347"/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47"/>
      <c r="P48" s="347"/>
      <c r="Q48" s="347"/>
      <c r="R48" s="350"/>
      <c r="S48" s="350"/>
      <c r="T48" s="350"/>
      <c r="U48" s="350"/>
      <c r="V48" s="4346"/>
      <c r="W48" s="4346"/>
      <c r="X48" s="4346"/>
      <c r="Y48" s="4346"/>
      <c r="Z48" s="350"/>
      <c r="AA48" s="350"/>
      <c r="AB48" s="350"/>
      <c r="AC48" s="347"/>
      <c r="AD48" s="345"/>
      <c r="AE48" s="345"/>
      <c r="AF48" s="345"/>
    </row>
    <row r="49" spans="1:32" s="346" customFormat="1" ht="13.9" hidden="1" x14ac:dyDescent="0.4">
      <c r="A49" s="347"/>
      <c r="B49" s="347"/>
      <c r="C49" s="347"/>
      <c r="D49" s="347"/>
      <c r="E49" s="347"/>
      <c r="F49" s="347"/>
      <c r="G49" s="347"/>
      <c r="H49" s="347"/>
      <c r="I49" s="347"/>
      <c r="J49" s="347"/>
      <c r="K49" s="347"/>
      <c r="L49" s="347"/>
      <c r="M49" s="347"/>
      <c r="N49" s="347"/>
      <c r="O49" s="347"/>
      <c r="P49" s="347"/>
      <c r="Q49" s="347"/>
      <c r="R49" s="350"/>
      <c r="S49" s="350"/>
      <c r="T49" s="350"/>
      <c r="U49" s="350"/>
      <c r="V49" s="350"/>
      <c r="W49" s="350"/>
      <c r="X49" s="350"/>
      <c r="Y49" s="350"/>
      <c r="Z49" s="350"/>
      <c r="AA49" s="350"/>
      <c r="AB49" s="350"/>
      <c r="AC49" s="347"/>
      <c r="AD49" s="345"/>
      <c r="AE49" s="345"/>
      <c r="AF49" s="345"/>
    </row>
    <row r="50" spans="1:32" s="346" customFormat="1" ht="13.9" x14ac:dyDescent="0.4">
      <c r="R50" s="351"/>
      <c r="S50" s="352"/>
      <c r="T50" s="352"/>
      <c r="U50" s="4347"/>
      <c r="V50" s="4347"/>
      <c r="W50" s="4347"/>
      <c r="X50" s="4347"/>
      <c r="Y50" s="4347"/>
      <c r="Z50" s="4347"/>
      <c r="AA50" s="348"/>
      <c r="AB50" s="351"/>
      <c r="AD50" s="345"/>
      <c r="AE50" s="345"/>
      <c r="AF50" s="345"/>
    </row>
    <row r="51" spans="1:32" s="346" customFormat="1" ht="13.9" x14ac:dyDescent="0.4">
      <c r="A51" s="345"/>
      <c r="B51" s="345"/>
      <c r="C51" s="345"/>
    </row>
    <row r="52" spans="1:32" s="346" customFormat="1" ht="13.9" x14ac:dyDescent="0.4">
      <c r="A52" s="345"/>
      <c r="B52" s="345"/>
      <c r="C52" s="345"/>
    </row>
  </sheetData>
  <mergeCells count="28"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  <mergeCell ref="A5:AC5"/>
    <mergeCell ref="A42:AC42"/>
    <mergeCell ref="R47:AB47"/>
    <mergeCell ref="A6:A23"/>
    <mergeCell ref="B6:B23"/>
    <mergeCell ref="C6:C23"/>
    <mergeCell ref="D6:D23"/>
    <mergeCell ref="V48:Y48"/>
    <mergeCell ref="U50:Z50"/>
    <mergeCell ref="A24:AC24"/>
    <mergeCell ref="A25:A41"/>
    <mergeCell ref="B25:B41"/>
    <mergeCell ref="C25:C41"/>
    <mergeCell ref="D25:D41"/>
  </mergeCells>
  <pageMargins left="0.19685039370078741" right="0.19685039370078741" top="0.59055118110236227" bottom="0.39370078740157483" header="0.31496062992125984" footer="0.31496062992125984"/>
  <pageSetup paperSize="9" scale="85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F49"/>
  <sheetViews>
    <sheetView view="pageLayout" topLeftCell="A4" zoomScale="80" zoomScaleNormal="80" zoomScalePageLayoutView="80" workbookViewId="0">
      <selection activeCell="Z52" sqref="Z52"/>
    </sheetView>
  </sheetViews>
  <sheetFormatPr defaultColWidth="9.1328125" defaultRowHeight="12.75" x14ac:dyDescent="0.35"/>
  <cols>
    <col min="1" max="1" width="4.3984375" customWidth="1"/>
    <col min="2" max="2" width="15" style="352" customWidth="1"/>
    <col min="3" max="3" width="11.265625" style="352" customWidth="1"/>
    <col min="4" max="4" width="4.73046875" style="352" customWidth="1"/>
    <col min="5" max="5" width="31.73046875" style="352" customWidth="1"/>
    <col min="6" max="6" width="4.1328125" style="352" customWidth="1"/>
    <col min="7" max="7" width="6.1328125" style="352" customWidth="1"/>
    <col min="8" max="8" width="11.3984375" style="352" customWidth="1"/>
    <col min="9" max="9" width="5.59765625" style="352" customWidth="1"/>
    <col min="10" max="10" width="4.73046875" style="352" customWidth="1"/>
    <col min="11" max="11" width="4.3984375" style="352" customWidth="1"/>
    <col min="12" max="12" width="5.73046875" style="352" customWidth="1"/>
    <col min="13" max="14" width="3.59765625" style="352" customWidth="1"/>
    <col min="15" max="15" width="3.3984375" style="352" customWidth="1"/>
    <col min="16" max="16" width="3.73046875" style="352" customWidth="1"/>
    <col min="17" max="17" width="4.1328125" style="352" customWidth="1"/>
    <col min="18" max="18" width="4.59765625" style="352" customWidth="1"/>
    <col min="19" max="19" width="3.73046875" style="352" customWidth="1"/>
    <col min="20" max="20" width="4.1328125" style="352" customWidth="1"/>
    <col min="21" max="21" width="3.59765625" style="352" customWidth="1"/>
    <col min="22" max="22" width="3.86328125" style="352" customWidth="1"/>
    <col min="23" max="23" width="4.1328125" style="352" customWidth="1"/>
    <col min="24" max="24" width="4.265625" style="352" customWidth="1"/>
    <col min="25" max="25" width="3.3984375" style="352" customWidth="1"/>
    <col min="26" max="26" width="5.86328125" style="352" customWidth="1"/>
    <col min="27" max="27" width="3.86328125" style="352" customWidth="1"/>
    <col min="28" max="28" width="3.73046875" style="352" customWidth="1"/>
    <col min="29" max="29" width="5" style="352" customWidth="1"/>
    <col min="30" max="16384" width="9.1328125" style="352"/>
  </cols>
  <sheetData>
    <row r="1" spans="1:32" ht="15" customHeight="1" x14ac:dyDescent="0.35">
      <c r="A1" s="4363" t="s">
        <v>89</v>
      </c>
      <c r="B1" s="4363"/>
      <c r="C1" s="4363"/>
      <c r="D1" s="4363"/>
      <c r="E1" s="4363"/>
      <c r="F1" s="4363"/>
      <c r="G1" s="4363"/>
      <c r="H1" s="4363"/>
      <c r="I1" s="4363"/>
      <c r="J1" s="4363"/>
      <c r="K1" s="4363"/>
      <c r="L1" s="4363"/>
      <c r="M1" s="4363"/>
      <c r="N1" s="4363"/>
      <c r="O1" s="4363"/>
      <c r="P1" s="4363"/>
      <c r="Q1" s="4363"/>
      <c r="R1" s="4363"/>
      <c r="S1" s="4363"/>
      <c r="T1" s="4363"/>
      <c r="U1" s="4363"/>
      <c r="V1" s="4363"/>
      <c r="W1" s="4363"/>
      <c r="X1" s="4363"/>
      <c r="Y1" s="4363"/>
      <c r="Z1" s="4363"/>
      <c r="AA1" s="4363"/>
      <c r="AB1" s="4363"/>
      <c r="AC1" s="4363"/>
    </row>
    <row r="2" spans="1:32" s="394" customFormat="1" ht="15" customHeight="1" x14ac:dyDescent="0.45">
      <c r="A2" s="4592" t="s">
        <v>381</v>
      </c>
      <c r="B2" s="4592"/>
      <c r="C2" s="4592"/>
      <c r="D2" s="4592"/>
      <c r="E2" s="4592"/>
      <c r="F2" s="4592"/>
      <c r="G2" s="4592"/>
      <c r="H2" s="4592"/>
      <c r="I2" s="4592"/>
      <c r="J2" s="4592"/>
      <c r="K2" s="4592"/>
      <c r="L2" s="4592"/>
      <c r="M2" s="4592"/>
      <c r="N2" s="4592"/>
      <c r="O2" s="4592"/>
      <c r="P2" s="4592"/>
      <c r="Q2" s="4592"/>
      <c r="R2" s="4592"/>
      <c r="S2" s="4592"/>
      <c r="T2" s="4592"/>
      <c r="U2" s="4592"/>
      <c r="V2" s="4592"/>
      <c r="W2" s="4592"/>
      <c r="X2" s="4592"/>
      <c r="Y2" s="4592"/>
      <c r="Z2" s="4592"/>
      <c r="AA2" s="4592"/>
      <c r="AB2" s="4592"/>
      <c r="AC2" s="4592"/>
    </row>
    <row r="3" spans="1:32" ht="13.9" thickBot="1" x14ac:dyDescent="0.4">
      <c r="A3" s="395"/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3"/>
      <c r="S3" s="353"/>
      <c r="T3" s="353"/>
      <c r="U3" s="353"/>
      <c r="V3" s="353"/>
      <c r="W3" s="353"/>
      <c r="X3" s="353"/>
      <c r="Y3" s="353"/>
      <c r="Z3" s="353"/>
      <c r="AA3" s="353"/>
      <c r="AB3" s="353"/>
      <c r="AC3" s="353"/>
    </row>
    <row r="4" spans="1:32" s="385" customFormat="1" ht="15.4" thickBot="1" x14ac:dyDescent="0.45">
      <c r="A4" s="4593" t="s">
        <v>8</v>
      </c>
      <c r="B4" s="4595" t="s">
        <v>9</v>
      </c>
      <c r="C4" s="4595" t="s">
        <v>10</v>
      </c>
      <c r="D4" s="4597" t="s">
        <v>11</v>
      </c>
      <c r="E4" s="4606" t="s">
        <v>7</v>
      </c>
      <c r="F4" s="4599" t="s">
        <v>0</v>
      </c>
      <c r="G4" s="4608" t="s">
        <v>3</v>
      </c>
      <c r="H4" s="4608" t="s">
        <v>12</v>
      </c>
      <c r="I4" s="4599" t="s">
        <v>1</v>
      </c>
      <c r="J4" s="4601" t="s">
        <v>13</v>
      </c>
      <c r="K4" s="4603" t="s">
        <v>14</v>
      </c>
      <c r="L4" s="4603"/>
      <c r="M4" s="4603"/>
      <c r="N4" s="4603"/>
      <c r="O4" s="4603"/>
      <c r="P4" s="4603"/>
      <c r="Q4" s="4603"/>
      <c r="R4" s="4603"/>
      <c r="S4" s="4603"/>
      <c r="T4" s="4603"/>
      <c r="U4" s="4603"/>
      <c r="V4" s="4603"/>
      <c r="W4" s="4603"/>
      <c r="X4" s="4603"/>
      <c r="Y4" s="4603"/>
      <c r="Z4" s="4603"/>
      <c r="AA4" s="4603"/>
      <c r="AB4" s="4603"/>
      <c r="AC4" s="4604" t="s">
        <v>15</v>
      </c>
    </row>
    <row r="5" spans="1:32" s="385" customFormat="1" ht="95.25" customHeight="1" thickBot="1" x14ac:dyDescent="0.45">
      <c r="A5" s="4594"/>
      <c r="B5" s="4596"/>
      <c r="C5" s="4596"/>
      <c r="D5" s="4598"/>
      <c r="E5" s="4607"/>
      <c r="F5" s="4600"/>
      <c r="G5" s="4609"/>
      <c r="H5" s="4609"/>
      <c r="I5" s="4600"/>
      <c r="J5" s="4602"/>
      <c r="K5" s="396" t="s">
        <v>16</v>
      </c>
      <c r="L5" s="397" t="s">
        <v>17</v>
      </c>
      <c r="M5" s="397" t="s">
        <v>18</v>
      </c>
      <c r="N5" s="397" t="s">
        <v>19</v>
      </c>
      <c r="O5" s="397" t="s">
        <v>20</v>
      </c>
      <c r="P5" s="397" t="s">
        <v>21</v>
      </c>
      <c r="Q5" s="397" t="s">
        <v>166</v>
      </c>
      <c r="R5" s="397" t="s">
        <v>109</v>
      </c>
      <c r="S5" s="397" t="s">
        <v>52</v>
      </c>
      <c r="T5" s="397" t="s">
        <v>24</v>
      </c>
      <c r="U5" s="397" t="s">
        <v>25</v>
      </c>
      <c r="V5" s="397" t="s">
        <v>26</v>
      </c>
      <c r="W5" s="397" t="s">
        <v>27</v>
      </c>
      <c r="X5" s="397" t="s">
        <v>28</v>
      </c>
      <c r="Y5" s="397" t="s">
        <v>29</v>
      </c>
      <c r="Z5" s="397" t="s">
        <v>30</v>
      </c>
      <c r="AA5" s="397" t="s">
        <v>31</v>
      </c>
      <c r="AB5" s="397" t="s">
        <v>32</v>
      </c>
      <c r="AC5" s="4605"/>
    </row>
    <row r="6" spans="1:32" s="12" customFormat="1" ht="17.25" customHeight="1" thickBot="1" x14ac:dyDescent="0.4">
      <c r="A6" s="4286" t="s">
        <v>33</v>
      </c>
      <c r="B6" s="4287"/>
      <c r="C6" s="4287"/>
      <c r="D6" s="4287"/>
      <c r="E6" s="4287"/>
      <c r="F6" s="4287"/>
      <c r="G6" s="4287"/>
      <c r="H6" s="4287"/>
      <c r="I6" s="4287"/>
      <c r="J6" s="4287"/>
      <c r="K6" s="4287"/>
      <c r="L6" s="4287"/>
      <c r="M6" s="4287"/>
      <c r="N6" s="4287"/>
      <c r="O6" s="4287"/>
      <c r="P6" s="4287"/>
      <c r="Q6" s="4287"/>
      <c r="R6" s="4287"/>
      <c r="S6" s="4287"/>
      <c r="T6" s="4287"/>
      <c r="U6" s="4287"/>
      <c r="V6" s="4287"/>
      <c r="W6" s="4287"/>
      <c r="X6" s="4287"/>
      <c r="Y6" s="4287"/>
      <c r="Z6" s="4287"/>
      <c r="AA6" s="4287"/>
      <c r="AB6" s="4287"/>
      <c r="AC6" s="4288"/>
      <c r="AD6" s="11"/>
      <c r="AE6" s="11"/>
      <c r="AF6" s="11"/>
    </row>
    <row r="7" spans="1:32" s="12" customFormat="1" ht="0.75" customHeight="1" thickBot="1" x14ac:dyDescent="0.4">
      <c r="A7" s="4448">
        <v>28</v>
      </c>
      <c r="B7" s="4436" t="s">
        <v>245</v>
      </c>
      <c r="C7" s="4427" t="s">
        <v>411</v>
      </c>
      <c r="D7" s="4452">
        <v>0.5</v>
      </c>
      <c r="E7" s="187"/>
      <c r="F7" s="14"/>
      <c r="G7" s="14"/>
      <c r="H7" s="14"/>
      <c r="I7" s="14"/>
      <c r="J7" s="963"/>
      <c r="K7" s="964"/>
      <c r="L7" s="965"/>
      <c r="M7" s="966"/>
      <c r="N7" s="965"/>
      <c r="O7" s="965"/>
      <c r="P7" s="966"/>
      <c r="Q7" s="966"/>
      <c r="R7" s="966"/>
      <c r="S7" s="966"/>
      <c r="T7" s="966"/>
      <c r="U7" s="965"/>
      <c r="V7" s="965"/>
      <c r="W7" s="15"/>
      <c r="X7" s="15"/>
      <c r="Y7" s="15"/>
      <c r="Z7" s="15"/>
      <c r="AA7" s="15"/>
      <c r="AB7" s="168"/>
      <c r="AC7" s="83"/>
      <c r="AD7" s="11"/>
      <c r="AE7" s="11"/>
      <c r="AF7" s="11"/>
    </row>
    <row r="8" spans="1:32" s="11" customFormat="1" ht="18" customHeight="1" x14ac:dyDescent="0.35">
      <c r="A8" s="4449"/>
      <c r="B8" s="4437"/>
      <c r="C8" s="4439"/>
      <c r="D8" s="4452"/>
      <c r="E8" s="176" t="s">
        <v>97</v>
      </c>
      <c r="F8" s="177" t="s">
        <v>5</v>
      </c>
      <c r="G8" s="177" t="s">
        <v>70</v>
      </c>
      <c r="H8" s="457" t="s">
        <v>407</v>
      </c>
      <c r="I8" s="1726" t="s">
        <v>332</v>
      </c>
      <c r="J8" s="1708" t="s">
        <v>67</v>
      </c>
      <c r="K8" s="2046"/>
      <c r="L8" s="165">
        <v>14</v>
      </c>
      <c r="M8" s="199"/>
      <c r="N8" s="165"/>
      <c r="O8" s="165"/>
      <c r="P8" s="199"/>
      <c r="Q8" s="199"/>
      <c r="R8" s="199"/>
      <c r="S8" s="199"/>
      <c r="T8" s="199"/>
      <c r="U8" s="165"/>
      <c r="V8" s="1720"/>
      <c r="W8" s="19"/>
      <c r="X8" s="19"/>
      <c r="Y8" s="19"/>
      <c r="Z8" s="19"/>
      <c r="AA8" s="19"/>
      <c r="AB8" s="90"/>
      <c r="AC8" s="119">
        <f t="shared" ref="AC8:AC22" si="0">SUM(K8:AB8)</f>
        <v>14</v>
      </c>
    </row>
    <row r="9" spans="1:32" s="11" customFormat="1" ht="17.25" customHeight="1" x14ac:dyDescent="0.45">
      <c r="A9" s="4449"/>
      <c r="B9" s="4437"/>
      <c r="C9" s="4439"/>
      <c r="D9" s="4452"/>
      <c r="E9" s="3933" t="s">
        <v>208</v>
      </c>
      <c r="F9" s="457" t="s">
        <v>5</v>
      </c>
      <c r="G9" s="1725" t="s">
        <v>70</v>
      </c>
      <c r="H9" s="457" t="s">
        <v>407</v>
      </c>
      <c r="I9" s="1726" t="s">
        <v>332</v>
      </c>
      <c r="J9" s="1727">
        <v>18</v>
      </c>
      <c r="K9" s="1599"/>
      <c r="L9" s="1599">
        <v>16</v>
      </c>
      <c r="M9" s="404"/>
      <c r="N9" s="1611"/>
      <c r="O9" s="1611"/>
      <c r="P9" s="1611"/>
      <c r="Q9" s="1611"/>
      <c r="R9" s="1611"/>
      <c r="S9" s="1611"/>
      <c r="T9" s="2408"/>
      <c r="U9" s="1611"/>
      <c r="V9" s="110"/>
      <c r="W9" s="77"/>
      <c r="X9" s="77"/>
      <c r="Y9" s="77"/>
      <c r="Z9" s="77"/>
      <c r="AA9" s="77"/>
      <c r="AB9" s="94"/>
      <c r="AC9" s="119">
        <f t="shared" si="0"/>
        <v>16</v>
      </c>
    </row>
    <row r="10" spans="1:32" s="11" customFormat="1" ht="13.5" customHeight="1" thickBot="1" x14ac:dyDescent="0.45">
      <c r="A10" s="4449"/>
      <c r="B10" s="4437"/>
      <c r="C10" s="4439"/>
      <c r="D10" s="4452"/>
      <c r="E10" s="2352" t="s">
        <v>210</v>
      </c>
      <c r="F10" s="1660" t="s">
        <v>5</v>
      </c>
      <c r="G10" s="405" t="s">
        <v>110</v>
      </c>
      <c r="H10" s="457" t="s">
        <v>407</v>
      </c>
      <c r="I10" s="996" t="s">
        <v>332</v>
      </c>
      <c r="J10" s="470">
        <v>18</v>
      </c>
      <c r="K10" s="1660"/>
      <c r="L10" s="404">
        <v>44</v>
      </c>
      <c r="M10" s="1611"/>
      <c r="N10" s="1611"/>
      <c r="O10" s="1611"/>
      <c r="P10" s="1611"/>
      <c r="Q10" s="1611"/>
      <c r="R10" s="1611"/>
      <c r="S10" s="1611"/>
      <c r="T10" s="2408"/>
      <c r="U10" s="1611">
        <v>2</v>
      </c>
      <c r="V10" s="110"/>
      <c r="W10" s="77"/>
      <c r="X10" s="77"/>
      <c r="Y10" s="77"/>
      <c r="Z10" s="77"/>
      <c r="AA10" s="77"/>
      <c r="AB10" s="94"/>
      <c r="AC10" s="119">
        <f t="shared" si="0"/>
        <v>46</v>
      </c>
    </row>
    <row r="11" spans="1:32" s="11" customFormat="1" ht="13.5" hidden="1" customHeight="1" x14ac:dyDescent="0.4">
      <c r="A11" s="4449"/>
      <c r="B11" s="4437"/>
      <c r="C11" s="4439"/>
      <c r="D11" s="4452"/>
      <c r="E11" s="426"/>
      <c r="F11" s="404"/>
      <c r="G11" s="405"/>
      <c r="H11" s="457"/>
      <c r="I11" s="410"/>
      <c r="J11" s="470"/>
      <c r="K11" s="439"/>
      <c r="L11" s="408"/>
      <c r="M11" s="898"/>
      <c r="N11" s="898"/>
      <c r="O11" s="898"/>
      <c r="P11" s="898"/>
      <c r="Q11" s="898"/>
      <c r="R11" s="898"/>
      <c r="S11" s="898"/>
      <c r="T11" s="899"/>
      <c r="U11" s="898"/>
      <c r="V11" s="110"/>
      <c r="W11" s="77"/>
      <c r="X11" s="77"/>
      <c r="Y11" s="77"/>
      <c r="Z11" s="77"/>
      <c r="AA11" s="77"/>
      <c r="AB11" s="94"/>
      <c r="AC11" s="119">
        <f t="shared" si="0"/>
        <v>0</v>
      </c>
    </row>
    <row r="12" spans="1:32" s="11" customFormat="1" ht="13.5" hidden="1" customHeight="1" x14ac:dyDescent="0.4">
      <c r="A12" s="4449"/>
      <c r="B12" s="4437"/>
      <c r="C12" s="4439"/>
      <c r="D12" s="4452"/>
      <c r="E12" s="426"/>
      <c r="F12" s="404"/>
      <c r="G12" s="405"/>
      <c r="H12" s="457"/>
      <c r="I12" s="410"/>
      <c r="J12" s="468"/>
      <c r="K12" s="439"/>
      <c r="L12" s="408"/>
      <c r="M12" s="898"/>
      <c r="N12" s="898"/>
      <c r="O12" s="898"/>
      <c r="P12" s="898"/>
      <c r="Q12" s="898"/>
      <c r="R12" s="898"/>
      <c r="S12" s="898"/>
      <c r="T12" s="899"/>
      <c r="U12" s="898"/>
      <c r="V12" s="110"/>
      <c r="W12" s="77"/>
      <c r="X12" s="77"/>
      <c r="Y12" s="77"/>
      <c r="Z12" s="77"/>
      <c r="AA12" s="77"/>
      <c r="AB12" s="94"/>
      <c r="AC12" s="119">
        <f t="shared" si="0"/>
        <v>0</v>
      </c>
    </row>
    <row r="13" spans="1:32" s="11" customFormat="1" ht="13.5" hidden="1" customHeight="1" x14ac:dyDescent="0.4">
      <c r="A13" s="4449"/>
      <c r="B13" s="4437"/>
      <c r="C13" s="4439"/>
      <c r="D13" s="4452"/>
      <c r="E13" s="426"/>
      <c r="F13" s="404"/>
      <c r="G13" s="405"/>
      <c r="H13" s="457"/>
      <c r="I13" s="410"/>
      <c r="J13" s="468"/>
      <c r="K13" s="439"/>
      <c r="L13" s="408"/>
      <c r="M13" s="898"/>
      <c r="N13" s="898"/>
      <c r="O13" s="898"/>
      <c r="P13" s="898"/>
      <c r="Q13" s="898"/>
      <c r="R13" s="898"/>
      <c r="S13" s="898"/>
      <c r="T13" s="899"/>
      <c r="U13" s="898"/>
      <c r="V13" s="110"/>
      <c r="W13" s="77"/>
      <c r="X13" s="77"/>
      <c r="Y13" s="77"/>
      <c r="Z13" s="77"/>
      <c r="AA13" s="77"/>
      <c r="AB13" s="94"/>
      <c r="AC13" s="119">
        <f t="shared" si="0"/>
        <v>0</v>
      </c>
    </row>
    <row r="14" spans="1:32" s="11" customFormat="1" ht="13.5" hidden="1" customHeight="1" x14ac:dyDescent="0.35">
      <c r="A14" s="4449"/>
      <c r="B14" s="4437"/>
      <c r="C14" s="4439"/>
      <c r="D14" s="4452"/>
      <c r="E14" s="261"/>
      <c r="F14" s="1003"/>
      <c r="G14" s="1004"/>
      <c r="H14" s="1004"/>
      <c r="I14" s="1003"/>
      <c r="J14" s="1009"/>
      <c r="K14" s="1007"/>
      <c r="L14" s="1005"/>
      <c r="M14" s="1006"/>
      <c r="N14" s="1005"/>
      <c r="O14" s="1005"/>
      <c r="P14" s="1006"/>
      <c r="Q14" s="1006"/>
      <c r="R14" s="1006"/>
      <c r="S14" s="1006"/>
      <c r="T14" s="1006"/>
      <c r="U14" s="1006"/>
      <c r="V14" s="562"/>
      <c r="W14" s="564"/>
      <c r="X14" s="565"/>
      <c r="Y14" s="565"/>
      <c r="Z14" s="565"/>
      <c r="AA14" s="565"/>
      <c r="AB14" s="1008"/>
      <c r="AC14" s="119">
        <f t="shared" si="0"/>
        <v>0</v>
      </c>
    </row>
    <row r="15" spans="1:32" s="11" customFormat="1" ht="13.5" hidden="1" customHeight="1" x14ac:dyDescent="0.4">
      <c r="A15" s="4449"/>
      <c r="B15" s="4437"/>
      <c r="C15" s="4439"/>
      <c r="D15" s="4452"/>
      <c r="E15" s="513"/>
      <c r="F15" s="439"/>
      <c r="G15" s="409"/>
      <c r="H15" s="423"/>
      <c r="I15" s="408"/>
      <c r="J15" s="519"/>
      <c r="K15" s="487"/>
      <c r="L15" s="479"/>
      <c r="M15" s="898"/>
      <c r="N15" s="898"/>
      <c r="O15" s="898"/>
      <c r="P15" s="898"/>
      <c r="Q15" s="898"/>
      <c r="R15" s="898"/>
      <c r="S15" s="898"/>
      <c r="T15" s="899"/>
      <c r="U15" s="898"/>
      <c r="V15" s="110"/>
      <c r="W15" s="77"/>
      <c r="X15" s="77"/>
      <c r="Y15" s="77"/>
      <c r="Z15" s="77"/>
      <c r="AA15" s="77"/>
      <c r="AB15" s="94"/>
      <c r="AC15" s="119">
        <f t="shared" si="0"/>
        <v>0</v>
      </c>
    </row>
    <row r="16" spans="1:32" s="11" customFormat="1" ht="13.5" hidden="1" customHeight="1" x14ac:dyDescent="0.4">
      <c r="A16" s="4449"/>
      <c r="B16" s="4437"/>
      <c r="C16" s="4439"/>
      <c r="D16" s="4452"/>
      <c r="E16" s="513"/>
      <c r="F16" s="439"/>
      <c r="G16" s="409"/>
      <c r="H16" s="423"/>
      <c r="I16" s="408"/>
      <c r="J16" s="519"/>
      <c r="K16" s="487"/>
      <c r="L16" s="479"/>
      <c r="M16" s="898"/>
      <c r="N16" s="898"/>
      <c r="O16" s="898"/>
      <c r="P16" s="898"/>
      <c r="Q16" s="898"/>
      <c r="R16" s="898"/>
      <c r="S16" s="898"/>
      <c r="T16" s="899"/>
      <c r="U16" s="898"/>
      <c r="V16" s="110"/>
      <c r="W16" s="77"/>
      <c r="X16" s="77"/>
      <c r="Y16" s="77"/>
      <c r="Z16" s="77"/>
      <c r="AA16" s="77"/>
      <c r="AB16" s="94"/>
      <c r="AC16" s="119">
        <f t="shared" si="0"/>
        <v>0</v>
      </c>
    </row>
    <row r="17" spans="1:29" s="11" customFormat="1" ht="16.5" hidden="1" customHeight="1" thickBot="1" x14ac:dyDescent="0.4">
      <c r="A17" s="4449"/>
      <c r="B17" s="4437"/>
      <c r="C17" s="4439"/>
      <c r="D17" s="4452"/>
      <c r="E17" s="1010"/>
      <c r="F17" s="75"/>
      <c r="G17" s="75"/>
      <c r="H17" s="75"/>
      <c r="I17" s="75"/>
      <c r="J17" s="148"/>
      <c r="K17" s="921"/>
      <c r="L17" s="112"/>
      <c r="M17" s="113"/>
      <c r="N17" s="112"/>
      <c r="O17" s="112"/>
      <c r="P17" s="113"/>
      <c r="Q17" s="113"/>
      <c r="R17" s="113"/>
      <c r="S17" s="113"/>
      <c r="T17" s="113"/>
      <c r="U17" s="112"/>
      <c r="V17" s="245"/>
      <c r="W17" s="212"/>
      <c r="X17" s="212"/>
      <c r="Y17" s="212"/>
      <c r="Z17" s="212"/>
      <c r="AA17" s="212"/>
      <c r="AB17" s="265"/>
      <c r="AC17" s="119">
        <f t="shared" si="0"/>
        <v>0</v>
      </c>
    </row>
    <row r="18" spans="1:29" s="11" customFormat="1" ht="13.5" customHeight="1" thickBot="1" x14ac:dyDescent="0.4">
      <c r="A18" s="4449"/>
      <c r="B18" s="4437"/>
      <c r="C18" s="4439"/>
      <c r="D18" s="4452"/>
      <c r="E18" s="91" t="s">
        <v>38</v>
      </c>
      <c r="F18" s="72"/>
      <c r="G18" s="72"/>
      <c r="H18" s="72"/>
      <c r="I18" s="72"/>
      <c r="J18" s="72"/>
      <c r="K18" s="156">
        <f t="shared" ref="K18:AB18" si="1">SUM(K7:K17)</f>
        <v>0</v>
      </c>
      <c r="L18" s="156">
        <f t="shared" si="1"/>
        <v>74</v>
      </c>
      <c r="M18" s="156">
        <f t="shared" si="1"/>
        <v>0</v>
      </c>
      <c r="N18" s="156">
        <f t="shared" si="1"/>
        <v>0</v>
      </c>
      <c r="O18" s="156">
        <f t="shared" si="1"/>
        <v>0</v>
      </c>
      <c r="P18" s="156">
        <f t="shared" si="1"/>
        <v>0</v>
      </c>
      <c r="Q18" s="156">
        <f t="shared" si="1"/>
        <v>0</v>
      </c>
      <c r="R18" s="156">
        <f t="shared" si="1"/>
        <v>0</v>
      </c>
      <c r="S18" s="156">
        <f t="shared" si="1"/>
        <v>0</v>
      </c>
      <c r="T18" s="156">
        <f t="shared" si="1"/>
        <v>0</v>
      </c>
      <c r="U18" s="156">
        <f t="shared" si="1"/>
        <v>2</v>
      </c>
      <c r="V18" s="156">
        <f t="shared" si="1"/>
        <v>0</v>
      </c>
      <c r="W18" s="156">
        <f t="shared" si="1"/>
        <v>0</v>
      </c>
      <c r="X18" s="156">
        <f t="shared" si="1"/>
        <v>0</v>
      </c>
      <c r="Y18" s="156">
        <f t="shared" si="1"/>
        <v>0</v>
      </c>
      <c r="Z18" s="156">
        <f t="shared" si="1"/>
        <v>0</v>
      </c>
      <c r="AA18" s="156">
        <f t="shared" si="1"/>
        <v>0</v>
      </c>
      <c r="AB18" s="156">
        <f t="shared" si="1"/>
        <v>0</v>
      </c>
      <c r="AC18" s="153">
        <f t="shared" si="0"/>
        <v>76</v>
      </c>
    </row>
    <row r="19" spans="1:29" s="11" customFormat="1" ht="20.25" customHeight="1" thickBot="1" x14ac:dyDescent="0.45">
      <c r="A19" s="4449"/>
      <c r="B19" s="4437"/>
      <c r="C19" s="4439"/>
      <c r="D19" s="4452"/>
      <c r="E19" s="3934" t="s">
        <v>224</v>
      </c>
      <c r="F19" s="404" t="s">
        <v>6</v>
      </c>
      <c r="G19" s="405" t="s">
        <v>110</v>
      </c>
      <c r="H19" s="457" t="s">
        <v>70</v>
      </c>
      <c r="I19" s="996">
        <v>4</v>
      </c>
      <c r="J19" s="470">
        <v>29</v>
      </c>
      <c r="K19" s="1758"/>
      <c r="L19" s="1735">
        <v>6</v>
      </c>
      <c r="M19" s="1735"/>
      <c r="N19" s="1735"/>
      <c r="O19" s="1735"/>
      <c r="P19" s="1735"/>
      <c r="Q19" s="1735"/>
      <c r="R19" s="1735"/>
      <c r="S19" s="1735"/>
      <c r="T19" s="1735"/>
      <c r="U19" s="1735">
        <v>5</v>
      </c>
      <c r="V19" s="77"/>
      <c r="W19" s="77"/>
      <c r="X19" s="77"/>
      <c r="Y19" s="77"/>
      <c r="Z19" s="77"/>
      <c r="AA19" s="77"/>
      <c r="AB19" s="94"/>
      <c r="AC19" s="186">
        <f t="shared" si="0"/>
        <v>11</v>
      </c>
    </row>
    <row r="20" spans="1:29" s="11" customFormat="1" ht="12.75" hidden="1" customHeight="1" thickBot="1" x14ac:dyDescent="0.5">
      <c r="A20" s="4449"/>
      <c r="B20" s="4437"/>
      <c r="C20" s="4439"/>
      <c r="D20" s="4452"/>
      <c r="E20" s="1595"/>
      <c r="F20" s="310"/>
      <c r="G20" s="310"/>
      <c r="H20" s="310"/>
      <c r="I20" s="310"/>
      <c r="J20" s="310"/>
      <c r="K20" s="313"/>
      <c r="L20" s="313"/>
      <c r="M20" s="1588"/>
      <c r="N20" s="313"/>
      <c r="O20" s="313"/>
      <c r="P20" s="1588"/>
      <c r="Q20" s="1588"/>
      <c r="R20" s="1588"/>
      <c r="S20" s="1588"/>
      <c r="T20" s="1588"/>
      <c r="U20" s="313"/>
      <c r="V20" s="965"/>
      <c r="W20" s="1247"/>
      <c r="X20" s="1247"/>
      <c r="Y20" s="1247"/>
      <c r="Z20" s="1247"/>
      <c r="AA20" s="1247"/>
      <c r="AB20" s="1596"/>
      <c r="AC20" s="120">
        <f t="shared" si="0"/>
        <v>0</v>
      </c>
    </row>
    <row r="21" spans="1:29" s="11" customFormat="1" ht="13.5" customHeight="1" thickBot="1" x14ac:dyDescent="0.4">
      <c r="A21" s="4449"/>
      <c r="B21" s="4437"/>
      <c r="C21" s="4439"/>
      <c r="D21" s="4452"/>
      <c r="E21" s="121" t="s">
        <v>34</v>
      </c>
      <c r="F21" s="116"/>
      <c r="G21" s="116"/>
      <c r="H21" s="116"/>
      <c r="I21" s="116"/>
      <c r="J21" s="116"/>
      <c r="K21" s="149">
        <f t="shared" ref="K21:AB21" si="2">SUM(K19:K20)</f>
        <v>0</v>
      </c>
      <c r="L21" s="149">
        <f t="shared" si="2"/>
        <v>6</v>
      </c>
      <c r="M21" s="149">
        <f t="shared" si="2"/>
        <v>0</v>
      </c>
      <c r="N21" s="149">
        <f t="shared" si="2"/>
        <v>0</v>
      </c>
      <c r="O21" s="149">
        <f t="shared" si="2"/>
        <v>0</v>
      </c>
      <c r="P21" s="149">
        <f t="shared" si="2"/>
        <v>0</v>
      </c>
      <c r="Q21" s="149">
        <f t="shared" si="2"/>
        <v>0</v>
      </c>
      <c r="R21" s="149">
        <f t="shared" si="2"/>
        <v>0</v>
      </c>
      <c r="S21" s="149">
        <f t="shared" si="2"/>
        <v>0</v>
      </c>
      <c r="T21" s="149">
        <f t="shared" si="2"/>
        <v>0</v>
      </c>
      <c r="U21" s="149">
        <f t="shared" si="2"/>
        <v>5</v>
      </c>
      <c r="V21" s="149">
        <f t="shared" si="2"/>
        <v>0</v>
      </c>
      <c r="W21" s="149">
        <f t="shared" si="2"/>
        <v>0</v>
      </c>
      <c r="X21" s="149">
        <f t="shared" si="2"/>
        <v>0</v>
      </c>
      <c r="Y21" s="149">
        <f t="shared" si="2"/>
        <v>0</v>
      </c>
      <c r="Z21" s="149">
        <f t="shared" si="2"/>
        <v>0</v>
      </c>
      <c r="AA21" s="149">
        <f t="shared" si="2"/>
        <v>0</v>
      </c>
      <c r="AB21" s="149">
        <f t="shared" si="2"/>
        <v>0</v>
      </c>
      <c r="AC21" s="153">
        <f t="shared" si="0"/>
        <v>11</v>
      </c>
    </row>
    <row r="22" spans="1:29" s="11" customFormat="1" ht="13.5" customHeight="1" thickBot="1" x14ac:dyDescent="0.4">
      <c r="A22" s="4449"/>
      <c r="B22" s="4437"/>
      <c r="C22" s="4439"/>
      <c r="D22" s="4453"/>
      <c r="E22" s="155" t="s">
        <v>92</v>
      </c>
      <c r="F22" s="116"/>
      <c r="G22" s="116"/>
      <c r="H22" s="116"/>
      <c r="I22" s="116"/>
      <c r="J22" s="122"/>
      <c r="K22" s="114">
        <f>K18+K21</f>
        <v>0</v>
      </c>
      <c r="L22" s="114">
        <f t="shared" ref="L22:AB22" si="3">L18+L21</f>
        <v>80</v>
      </c>
      <c r="M22" s="114">
        <f t="shared" si="3"/>
        <v>0</v>
      </c>
      <c r="N22" s="114">
        <f t="shared" si="3"/>
        <v>0</v>
      </c>
      <c r="O22" s="114">
        <f t="shared" si="3"/>
        <v>0</v>
      </c>
      <c r="P22" s="114">
        <f t="shared" si="3"/>
        <v>0</v>
      </c>
      <c r="Q22" s="114">
        <f t="shared" si="3"/>
        <v>0</v>
      </c>
      <c r="R22" s="114">
        <f t="shared" si="3"/>
        <v>0</v>
      </c>
      <c r="S22" s="114">
        <f t="shared" si="3"/>
        <v>0</v>
      </c>
      <c r="T22" s="114">
        <f t="shared" si="3"/>
        <v>0</v>
      </c>
      <c r="U22" s="114">
        <f t="shared" si="3"/>
        <v>7</v>
      </c>
      <c r="V22" s="114">
        <f t="shared" si="3"/>
        <v>0</v>
      </c>
      <c r="W22" s="114">
        <f t="shared" si="3"/>
        <v>0</v>
      </c>
      <c r="X22" s="114">
        <f t="shared" si="3"/>
        <v>0</v>
      </c>
      <c r="Y22" s="114">
        <f t="shared" si="3"/>
        <v>0</v>
      </c>
      <c r="Z22" s="114">
        <f t="shared" si="3"/>
        <v>0</v>
      </c>
      <c r="AA22" s="114">
        <f t="shared" si="3"/>
        <v>0</v>
      </c>
      <c r="AB22" s="114">
        <f t="shared" si="3"/>
        <v>0</v>
      </c>
      <c r="AC22" s="22">
        <f t="shared" si="0"/>
        <v>87</v>
      </c>
    </row>
    <row r="23" spans="1:29" s="11" customFormat="1" ht="0.75" customHeight="1" thickBot="1" x14ac:dyDescent="0.4">
      <c r="A23" s="4450"/>
      <c r="B23" s="4438"/>
      <c r="C23" s="4440"/>
      <c r="D23" s="161"/>
      <c r="E23" s="162"/>
      <c r="F23" s="163"/>
      <c r="G23" s="163"/>
      <c r="H23" s="163"/>
      <c r="I23" s="163"/>
      <c r="J23" s="164"/>
      <c r="K23" s="74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9"/>
      <c r="AC23" s="151"/>
    </row>
    <row r="24" spans="1:29" s="11" customFormat="1" ht="15.75" customHeight="1" thickBot="1" x14ac:dyDescent="0.4">
      <c r="A24" s="4568" t="s">
        <v>4</v>
      </c>
      <c r="B24" s="4569"/>
      <c r="C24" s="4569"/>
      <c r="D24" s="4569"/>
      <c r="E24" s="4569"/>
      <c r="F24" s="4569"/>
      <c r="G24" s="4569"/>
      <c r="H24" s="4569"/>
      <c r="I24" s="4569"/>
      <c r="J24" s="4569"/>
      <c r="K24" s="4569"/>
      <c r="L24" s="4569"/>
      <c r="M24" s="4569"/>
      <c r="N24" s="4569"/>
      <c r="O24" s="4569"/>
      <c r="P24" s="4569"/>
      <c r="Q24" s="4569"/>
      <c r="R24" s="4569"/>
      <c r="S24" s="4569"/>
      <c r="T24" s="4569"/>
      <c r="U24" s="4569"/>
      <c r="V24" s="4569"/>
      <c r="W24" s="4569"/>
      <c r="X24" s="4569"/>
      <c r="Y24" s="4569"/>
      <c r="Z24" s="4569"/>
      <c r="AA24" s="4569"/>
      <c r="AB24" s="4569"/>
      <c r="AC24" s="4570"/>
    </row>
    <row r="25" spans="1:29" s="11" customFormat="1" ht="17.25" hidden="1" customHeight="1" x14ac:dyDescent="0.45">
      <c r="A25" s="4448">
        <v>28</v>
      </c>
      <c r="B25" s="4585" t="s">
        <v>245</v>
      </c>
      <c r="C25" s="4427" t="s">
        <v>411</v>
      </c>
      <c r="D25" s="4301">
        <v>0.5</v>
      </c>
      <c r="E25" s="752"/>
      <c r="F25" s="177"/>
      <c r="G25" s="177"/>
      <c r="H25" s="177"/>
      <c r="I25" s="177"/>
      <c r="J25" s="220"/>
      <c r="K25" s="937"/>
      <c r="L25" s="723"/>
      <c r="M25" s="723"/>
      <c r="N25" s="308"/>
      <c r="O25" s="723"/>
      <c r="P25" s="723"/>
      <c r="Q25" s="723"/>
      <c r="R25" s="723"/>
      <c r="S25" s="723"/>
      <c r="T25" s="723"/>
      <c r="U25" s="723"/>
      <c r="V25" s="723"/>
      <c r="W25" s="723"/>
      <c r="X25" s="723"/>
      <c r="Y25" s="19"/>
      <c r="Z25" s="19"/>
      <c r="AA25" s="19"/>
      <c r="AB25" s="90"/>
      <c r="AC25" s="102">
        <f t="shared" ref="AC25:AC44" si="4">SUM(K25:AB25)</f>
        <v>0</v>
      </c>
    </row>
    <row r="26" spans="1:29" s="11" customFormat="1" ht="17.25" hidden="1" customHeight="1" x14ac:dyDescent="0.45">
      <c r="A26" s="4449"/>
      <c r="B26" s="4443"/>
      <c r="C26" s="4439"/>
      <c r="D26" s="4302"/>
      <c r="E26" s="208"/>
      <c r="F26" s="76"/>
      <c r="G26" s="76"/>
      <c r="H26" s="76"/>
      <c r="I26" s="76"/>
      <c r="J26" s="157"/>
      <c r="K26" s="724"/>
      <c r="L26" s="398"/>
      <c r="M26" s="398"/>
      <c r="N26" s="398"/>
      <c r="O26" s="398"/>
      <c r="P26" s="398"/>
      <c r="Q26" s="398"/>
      <c r="R26" s="398"/>
      <c r="S26" s="398"/>
      <c r="T26" s="398"/>
      <c r="U26" s="398"/>
      <c r="V26" s="398"/>
      <c r="W26" s="398"/>
      <c r="X26" s="680"/>
      <c r="Y26" s="651"/>
      <c r="Z26" s="651"/>
      <c r="AA26" s="651"/>
      <c r="AB26" s="726"/>
      <c r="AC26" s="119">
        <f t="shared" si="4"/>
        <v>0</v>
      </c>
    </row>
    <row r="27" spans="1:29" s="11" customFormat="1" ht="30.75" hidden="1" customHeight="1" x14ac:dyDescent="0.45">
      <c r="A27" s="4449"/>
      <c r="B27" s="4443"/>
      <c r="C27" s="4439"/>
      <c r="D27" s="4302"/>
      <c r="E27" s="1490"/>
      <c r="F27" s="1404"/>
      <c r="G27" s="1404"/>
      <c r="H27" s="1404"/>
      <c r="I27" s="1404"/>
      <c r="J27" s="1491"/>
      <c r="K27" s="1492"/>
      <c r="L27" s="644"/>
      <c r="M27" s="644"/>
      <c r="N27" s="644"/>
      <c r="O27" s="644"/>
      <c r="P27" s="644"/>
      <c r="Q27" s="644"/>
      <c r="R27" s="644"/>
      <c r="S27" s="644"/>
      <c r="T27" s="644"/>
      <c r="U27" s="644"/>
      <c r="V27" s="644"/>
      <c r="W27" s="644"/>
      <c r="X27" s="975"/>
      <c r="Y27" s="1493"/>
      <c r="Z27" s="1493"/>
      <c r="AA27" s="1493"/>
      <c r="AB27" s="1494"/>
      <c r="AC27" s="120">
        <f t="shared" si="4"/>
        <v>0</v>
      </c>
    </row>
    <row r="28" spans="1:29" s="11" customFormat="1" ht="33.6" customHeight="1" x14ac:dyDescent="0.35">
      <c r="A28" s="4449"/>
      <c r="B28" s="4443"/>
      <c r="C28" s="4439"/>
      <c r="D28" s="4302"/>
      <c r="E28" s="2873" t="s">
        <v>125</v>
      </c>
      <c r="F28" s="758" t="s">
        <v>5</v>
      </c>
      <c r="G28" s="758" t="s">
        <v>110</v>
      </c>
      <c r="H28" s="758" t="s">
        <v>94</v>
      </c>
      <c r="I28" s="758" t="s">
        <v>73</v>
      </c>
      <c r="J28" s="1897">
        <v>61</v>
      </c>
      <c r="K28" s="3884"/>
      <c r="L28" s="3885">
        <v>96</v>
      </c>
      <c r="M28" s="316"/>
      <c r="N28" s="316"/>
      <c r="O28" s="316"/>
      <c r="P28" s="316"/>
      <c r="Q28" s="316"/>
      <c r="R28" s="316"/>
      <c r="S28" s="316"/>
      <c r="T28" s="316"/>
      <c r="U28" s="316"/>
      <c r="V28" s="316"/>
      <c r="W28" s="316"/>
      <c r="X28" s="316"/>
      <c r="Y28" s="651"/>
      <c r="Z28" s="651"/>
      <c r="AA28" s="651"/>
      <c r="AB28" s="3881"/>
      <c r="AC28" s="3886">
        <f t="shared" si="4"/>
        <v>96</v>
      </c>
    </row>
    <row r="29" spans="1:29" s="11" customFormat="1" ht="18.75" customHeight="1" x14ac:dyDescent="0.45">
      <c r="A29" s="4449"/>
      <c r="B29" s="4443"/>
      <c r="C29" s="4439"/>
      <c r="D29" s="4302"/>
      <c r="E29" s="3673" t="s">
        <v>83</v>
      </c>
      <c r="F29" s="758" t="s">
        <v>5</v>
      </c>
      <c r="G29" s="758" t="s">
        <v>110</v>
      </c>
      <c r="H29" s="758" t="s">
        <v>70</v>
      </c>
      <c r="I29" s="758" t="s">
        <v>73</v>
      </c>
      <c r="J29" s="1897">
        <v>47</v>
      </c>
      <c r="K29" s="3887"/>
      <c r="L29" s="3888">
        <v>32</v>
      </c>
      <c r="M29" s="1107"/>
      <c r="N29" s="1107"/>
      <c r="O29" s="1107"/>
      <c r="P29" s="1107"/>
      <c r="Q29" s="1107"/>
      <c r="R29" s="1107"/>
      <c r="S29" s="1107"/>
      <c r="T29" s="1107"/>
      <c r="U29" s="1107">
        <v>2</v>
      </c>
      <c r="V29" s="398"/>
      <c r="W29" s="398"/>
      <c r="X29" s="316"/>
      <c r="Y29" s="651"/>
      <c r="Z29" s="651"/>
      <c r="AA29" s="651"/>
      <c r="AB29" s="3881"/>
      <c r="AC29" s="3889">
        <f t="shared" si="4"/>
        <v>34</v>
      </c>
    </row>
    <row r="30" spans="1:29" s="11" customFormat="1" ht="18.75" customHeight="1" x14ac:dyDescent="0.45">
      <c r="A30" s="4449"/>
      <c r="B30" s="4443"/>
      <c r="C30" s="4439"/>
      <c r="D30" s="4302"/>
      <c r="E30" s="1950" t="s">
        <v>81</v>
      </c>
      <c r="F30" s="398" t="s">
        <v>5</v>
      </c>
      <c r="G30" s="403" t="s">
        <v>110</v>
      </c>
      <c r="H30" s="398" t="s">
        <v>70</v>
      </c>
      <c r="I30" s="398">
        <v>2</v>
      </c>
      <c r="J30" s="1951">
        <v>2</v>
      </c>
      <c r="K30" s="3890"/>
      <c r="L30" s="3891"/>
      <c r="M30" s="3891"/>
      <c r="N30" s="3891"/>
      <c r="O30" s="3891"/>
      <c r="P30" s="3891"/>
      <c r="Q30" s="3891"/>
      <c r="R30" s="3891"/>
      <c r="S30" s="3891"/>
      <c r="T30" s="3891"/>
      <c r="U30" s="3891"/>
      <c r="V30" s="3891"/>
      <c r="W30" s="3891">
        <v>6</v>
      </c>
      <c r="X30" s="316"/>
      <c r="Y30" s="651"/>
      <c r="Z30" s="651"/>
      <c r="AA30" s="651"/>
      <c r="AB30" s="3881"/>
      <c r="AC30" s="3889">
        <f t="shared" si="4"/>
        <v>6</v>
      </c>
    </row>
    <row r="31" spans="1:29" s="366" customFormat="1" ht="16.5" customHeight="1" x14ac:dyDescent="0.45">
      <c r="A31" s="4449"/>
      <c r="B31" s="4443"/>
      <c r="C31" s="4439"/>
      <c r="D31" s="4302"/>
      <c r="E31" s="1950" t="s">
        <v>81</v>
      </c>
      <c r="F31" s="398" t="s">
        <v>5</v>
      </c>
      <c r="G31" s="403" t="s">
        <v>110</v>
      </c>
      <c r="H31" s="398" t="s">
        <v>70</v>
      </c>
      <c r="I31" s="398">
        <v>3</v>
      </c>
      <c r="J31" s="1951">
        <v>10</v>
      </c>
      <c r="K31" s="2781"/>
      <c r="L31" s="316"/>
      <c r="M31" s="316"/>
      <c r="N31" s="316"/>
      <c r="O31" s="316"/>
      <c r="P31" s="316"/>
      <c r="Q31" s="316"/>
      <c r="R31" s="316"/>
      <c r="S31" s="316"/>
      <c r="T31" s="316"/>
      <c r="U31" s="316"/>
      <c r="V31" s="316"/>
      <c r="W31" s="316">
        <v>30</v>
      </c>
      <c r="X31" s="316"/>
      <c r="Y31" s="316"/>
      <c r="Z31" s="316"/>
      <c r="AA31" s="316"/>
      <c r="AB31" s="3881"/>
      <c r="AC31" s="3883">
        <f t="shared" si="4"/>
        <v>30</v>
      </c>
    </row>
    <row r="32" spans="1:29" s="11" customFormat="1" ht="18.75" hidden="1" customHeight="1" x14ac:dyDescent="0.4">
      <c r="A32" s="4449"/>
      <c r="B32" s="4443"/>
      <c r="C32" s="4439"/>
      <c r="D32" s="4302"/>
      <c r="E32" s="1947"/>
      <c r="F32" s="751"/>
      <c r="G32" s="751"/>
      <c r="H32" s="751"/>
      <c r="I32" s="751"/>
      <c r="J32" s="1948"/>
      <c r="K32" s="3892"/>
      <c r="L32" s="3893"/>
      <c r="M32" s="3894"/>
      <c r="N32" s="3893"/>
      <c r="O32" s="3893"/>
      <c r="P32" s="3894"/>
      <c r="Q32" s="3894"/>
      <c r="R32" s="3894"/>
      <c r="S32" s="3894"/>
      <c r="T32" s="3894"/>
      <c r="U32" s="3893"/>
      <c r="V32" s="1418"/>
      <c r="W32" s="1418"/>
      <c r="X32" s="1418"/>
      <c r="Y32" s="1107"/>
      <c r="Z32" s="1107"/>
      <c r="AA32" s="1107"/>
      <c r="AB32" s="3895"/>
      <c r="AC32" s="3889">
        <f t="shared" si="4"/>
        <v>0</v>
      </c>
    </row>
    <row r="33" spans="1:32" s="11" customFormat="1" ht="14.25" hidden="1" customHeight="1" x14ac:dyDescent="0.35">
      <c r="A33" s="4449"/>
      <c r="B33" s="4443"/>
      <c r="C33" s="4439"/>
      <c r="D33" s="4302"/>
      <c r="K33" s="3896"/>
      <c r="L33" s="3897"/>
      <c r="M33" s="3897"/>
      <c r="N33" s="3897"/>
      <c r="O33" s="3897"/>
      <c r="P33" s="3897"/>
      <c r="Q33" s="3897"/>
      <c r="R33" s="3897"/>
      <c r="S33" s="3897"/>
      <c r="T33" s="3897"/>
      <c r="U33" s="3897"/>
      <c r="V33" s="3897"/>
      <c r="W33" s="3897"/>
      <c r="X33" s="3898"/>
      <c r="Y33" s="3898"/>
      <c r="Z33" s="3898"/>
      <c r="AA33" s="3898"/>
      <c r="AB33" s="3899"/>
      <c r="AC33" s="3889">
        <f t="shared" si="4"/>
        <v>0</v>
      </c>
    </row>
    <row r="34" spans="1:32" s="11" customFormat="1" ht="14.25" hidden="1" customHeight="1" x14ac:dyDescent="0.4">
      <c r="A34" s="4449"/>
      <c r="B34" s="4443"/>
      <c r="C34" s="4439"/>
      <c r="D34" s="4302"/>
      <c r="E34" s="1348"/>
      <c r="F34" s="758"/>
      <c r="G34" s="758"/>
      <c r="H34" s="758"/>
      <c r="I34" s="758"/>
      <c r="J34" s="1897"/>
      <c r="K34" s="3884"/>
      <c r="L34" s="3885"/>
      <c r="M34" s="2541"/>
      <c r="N34" s="2541"/>
      <c r="O34" s="2541"/>
      <c r="P34" s="3885"/>
      <c r="Q34" s="2541"/>
      <c r="R34" s="2541"/>
      <c r="S34" s="2541"/>
      <c r="T34" s="2541"/>
      <c r="U34" s="3885"/>
      <c r="V34" s="3900"/>
      <c r="W34" s="3901"/>
      <c r="X34" s="3900"/>
      <c r="Y34" s="3900"/>
      <c r="Z34" s="3900"/>
      <c r="AA34" s="3900"/>
      <c r="AB34" s="3902"/>
      <c r="AC34" s="3889">
        <f t="shared" si="4"/>
        <v>0</v>
      </c>
    </row>
    <row r="35" spans="1:32" s="11" customFormat="1" ht="17.25" hidden="1" customHeight="1" thickBot="1" x14ac:dyDescent="0.5">
      <c r="A35" s="4449"/>
      <c r="B35" s="4443"/>
      <c r="C35" s="4439"/>
      <c r="D35" s="4302"/>
      <c r="E35" s="3513"/>
      <c r="F35" s="244"/>
      <c r="G35" s="244"/>
      <c r="H35" s="244"/>
      <c r="I35" s="244"/>
      <c r="J35" s="3515"/>
      <c r="K35" s="3903"/>
      <c r="L35" s="3904"/>
      <c r="M35" s="3905"/>
      <c r="N35" s="3904"/>
      <c r="O35" s="3904"/>
      <c r="P35" s="3905"/>
      <c r="Q35" s="3905"/>
      <c r="R35" s="3905"/>
      <c r="S35" s="3905"/>
      <c r="T35" s="3905"/>
      <c r="U35" s="3904"/>
      <c r="V35" s="727"/>
      <c r="W35" s="727"/>
      <c r="X35" s="727"/>
      <c r="Y35" s="3906"/>
      <c r="Z35" s="3906"/>
      <c r="AA35" s="3906"/>
      <c r="AB35" s="3907"/>
      <c r="AC35" s="3889">
        <f t="shared" si="4"/>
        <v>0</v>
      </c>
    </row>
    <row r="36" spans="1:32" s="11" customFormat="1" ht="13.5" customHeight="1" thickBot="1" x14ac:dyDescent="0.4">
      <c r="A36" s="4449"/>
      <c r="B36" s="4443"/>
      <c r="C36" s="4439"/>
      <c r="D36" s="4303"/>
      <c r="E36" s="661" t="s">
        <v>38</v>
      </c>
      <c r="F36" s="184"/>
      <c r="G36" s="72"/>
      <c r="H36" s="72"/>
      <c r="I36" s="72"/>
      <c r="J36" s="73"/>
      <c r="K36" s="3908">
        <f t="shared" ref="K36:AB36" si="5">SUM(K25:K35)</f>
        <v>0</v>
      </c>
      <c r="L36" s="3908">
        <f t="shared" si="5"/>
        <v>128</v>
      </c>
      <c r="M36" s="3908">
        <f t="shared" si="5"/>
        <v>0</v>
      </c>
      <c r="N36" s="3908">
        <f t="shared" si="5"/>
        <v>0</v>
      </c>
      <c r="O36" s="3908">
        <f t="shared" si="5"/>
        <v>0</v>
      </c>
      <c r="P36" s="3908">
        <f t="shared" si="5"/>
        <v>0</v>
      </c>
      <c r="Q36" s="3908">
        <f t="shared" si="5"/>
        <v>0</v>
      </c>
      <c r="R36" s="3908">
        <f t="shared" si="5"/>
        <v>0</v>
      </c>
      <c r="S36" s="3908">
        <f t="shared" si="5"/>
        <v>0</v>
      </c>
      <c r="T36" s="3908">
        <f t="shared" si="5"/>
        <v>0</v>
      </c>
      <c r="U36" s="3908">
        <f t="shared" si="5"/>
        <v>2</v>
      </c>
      <c r="V36" s="3908">
        <f t="shared" si="5"/>
        <v>0</v>
      </c>
      <c r="W36" s="3908">
        <f t="shared" si="5"/>
        <v>36</v>
      </c>
      <c r="X36" s="3908">
        <f t="shared" si="5"/>
        <v>0</v>
      </c>
      <c r="Y36" s="3908">
        <f t="shared" si="5"/>
        <v>0</v>
      </c>
      <c r="Z36" s="3908">
        <f t="shared" si="5"/>
        <v>0</v>
      </c>
      <c r="AA36" s="3908">
        <f t="shared" si="5"/>
        <v>0</v>
      </c>
      <c r="AB36" s="3909">
        <f t="shared" si="5"/>
        <v>0</v>
      </c>
      <c r="AC36" s="3889">
        <f t="shared" si="4"/>
        <v>166</v>
      </c>
    </row>
    <row r="37" spans="1:32" s="11" customFormat="1" ht="13.5" hidden="1" customHeight="1" x14ac:dyDescent="0.45">
      <c r="A37" s="4449"/>
      <c r="B37" s="4443"/>
      <c r="C37" s="4439"/>
      <c r="D37" s="4302"/>
      <c r="E37" s="653"/>
      <c r="F37" s="642"/>
      <c r="G37" s="643"/>
      <c r="H37" s="643"/>
      <c r="I37" s="644"/>
      <c r="J37" s="2752"/>
      <c r="K37" s="1503"/>
      <c r="L37" s="639"/>
      <c r="M37" s="1825"/>
      <c r="N37" s="1825"/>
      <c r="O37" s="1825"/>
      <c r="P37" s="3520"/>
      <c r="Q37" s="3520"/>
      <c r="R37" s="3520"/>
      <c r="S37" s="3520"/>
      <c r="T37" s="3520"/>
      <c r="U37" s="639"/>
      <c r="V37" s="3520"/>
      <c r="W37" s="3520"/>
      <c r="X37" s="3521"/>
      <c r="Y37" s="3520"/>
      <c r="Z37" s="3520"/>
      <c r="AA37" s="3520"/>
      <c r="AB37" s="3882"/>
      <c r="AC37" s="3889">
        <f t="shared" si="4"/>
        <v>0</v>
      </c>
    </row>
    <row r="38" spans="1:32" s="11" customFormat="1" ht="18" customHeight="1" thickBot="1" x14ac:dyDescent="0.5">
      <c r="A38" s="4449"/>
      <c r="B38" s="4443"/>
      <c r="C38" s="4439"/>
      <c r="D38" s="4302"/>
      <c r="E38" s="1950" t="s">
        <v>81</v>
      </c>
      <c r="F38" s="398" t="s">
        <v>6</v>
      </c>
      <c r="G38" s="403" t="s">
        <v>110</v>
      </c>
      <c r="H38" s="398" t="s">
        <v>70</v>
      </c>
      <c r="I38" s="398">
        <v>3</v>
      </c>
      <c r="J38" s="1951">
        <v>6</v>
      </c>
      <c r="K38" s="1986"/>
      <c r="L38" s="976"/>
      <c r="M38" s="976"/>
      <c r="N38" s="976"/>
      <c r="O38" s="976"/>
      <c r="P38" s="976"/>
      <c r="Q38" s="976"/>
      <c r="R38" s="976"/>
      <c r="S38" s="976"/>
      <c r="T38" s="976"/>
      <c r="U38" s="976"/>
      <c r="V38" s="976"/>
      <c r="W38" s="976">
        <v>18</v>
      </c>
      <c r="X38" s="3910"/>
      <c r="Y38" s="3910"/>
      <c r="Z38" s="3910"/>
      <c r="AA38" s="3910"/>
      <c r="AB38" s="3911"/>
      <c r="AC38" s="3889">
        <f t="shared" si="4"/>
        <v>18</v>
      </c>
    </row>
    <row r="39" spans="1:32" s="11" customFormat="1" ht="13.5" hidden="1" customHeight="1" x14ac:dyDescent="0.35">
      <c r="A39" s="4449"/>
      <c r="B39" s="4443"/>
      <c r="C39" s="4439"/>
      <c r="D39" s="4302"/>
      <c r="E39" s="892"/>
      <c r="F39" s="893"/>
      <c r="G39" s="893"/>
      <c r="H39" s="893"/>
      <c r="I39" s="893"/>
      <c r="J39" s="951"/>
      <c r="K39" s="3912"/>
      <c r="L39" s="3913"/>
      <c r="M39" s="3913"/>
      <c r="N39" s="3913"/>
      <c r="O39" s="3913"/>
      <c r="P39" s="3913"/>
      <c r="Q39" s="3913"/>
      <c r="R39" s="3913"/>
      <c r="S39" s="3913"/>
      <c r="T39" s="3913"/>
      <c r="U39" s="3913"/>
      <c r="V39" s="3914"/>
      <c r="W39" s="3913"/>
      <c r="X39" s="3915"/>
      <c r="Y39" s="3915"/>
      <c r="Z39" s="3915"/>
      <c r="AA39" s="3915"/>
      <c r="AB39" s="3916"/>
      <c r="AC39" s="3889">
        <f t="shared" si="4"/>
        <v>0</v>
      </c>
    </row>
    <row r="40" spans="1:32" s="11" customFormat="1" ht="6.75" hidden="1" customHeight="1" thickBot="1" x14ac:dyDescent="0.45">
      <c r="A40" s="4449"/>
      <c r="B40" s="4443"/>
      <c r="C40" s="4439"/>
      <c r="D40" s="4302"/>
      <c r="E40" s="733"/>
      <c r="F40" s="729"/>
      <c r="G40" s="729"/>
      <c r="H40" s="729"/>
      <c r="I40" s="729"/>
      <c r="J40" s="952"/>
      <c r="K40" s="3917"/>
      <c r="L40" s="3918"/>
      <c r="M40" s="3919"/>
      <c r="N40" s="3919"/>
      <c r="O40" s="3919"/>
      <c r="P40" s="3919"/>
      <c r="Q40" s="3919"/>
      <c r="R40" s="3919"/>
      <c r="S40" s="3919"/>
      <c r="T40" s="3919"/>
      <c r="U40" s="3919"/>
      <c r="V40" s="3919"/>
      <c r="W40" s="3919"/>
      <c r="X40" s="3920"/>
      <c r="Y40" s="3920"/>
      <c r="Z40" s="3920"/>
      <c r="AA40" s="3920"/>
      <c r="AB40" s="3921"/>
      <c r="AC40" s="3889">
        <f t="shared" si="4"/>
        <v>0</v>
      </c>
    </row>
    <row r="41" spans="1:32" s="11" customFormat="1" ht="13.5" customHeight="1" thickBot="1" x14ac:dyDescent="0.4">
      <c r="A41" s="4449"/>
      <c r="B41" s="4443"/>
      <c r="C41" s="4439"/>
      <c r="D41" s="4303"/>
      <c r="E41" s="121" t="s">
        <v>34</v>
      </c>
      <c r="F41" s="116"/>
      <c r="G41" s="116"/>
      <c r="H41" s="116"/>
      <c r="I41" s="116"/>
      <c r="J41" s="117"/>
      <c r="K41" s="3922">
        <f t="shared" ref="K41:AB41" si="6">SUM(K37:K40)</f>
        <v>0</v>
      </c>
      <c r="L41" s="3923">
        <f t="shared" si="6"/>
        <v>0</v>
      </c>
      <c r="M41" s="3923">
        <f t="shared" si="6"/>
        <v>0</v>
      </c>
      <c r="N41" s="3923">
        <f t="shared" si="6"/>
        <v>0</v>
      </c>
      <c r="O41" s="3923">
        <f t="shared" si="6"/>
        <v>0</v>
      </c>
      <c r="P41" s="3923">
        <f t="shared" si="6"/>
        <v>0</v>
      </c>
      <c r="Q41" s="3923">
        <f t="shared" si="6"/>
        <v>0</v>
      </c>
      <c r="R41" s="3923">
        <f t="shared" si="6"/>
        <v>0</v>
      </c>
      <c r="S41" s="3923">
        <f t="shared" si="6"/>
        <v>0</v>
      </c>
      <c r="T41" s="3923">
        <f t="shared" si="6"/>
        <v>0</v>
      </c>
      <c r="U41" s="3923">
        <f t="shared" si="6"/>
        <v>0</v>
      </c>
      <c r="V41" s="3923">
        <f t="shared" si="6"/>
        <v>0</v>
      </c>
      <c r="W41" s="3923">
        <f t="shared" si="6"/>
        <v>18</v>
      </c>
      <c r="X41" s="3923">
        <f t="shared" si="6"/>
        <v>0</v>
      </c>
      <c r="Y41" s="3923">
        <f t="shared" si="6"/>
        <v>0</v>
      </c>
      <c r="Z41" s="3923">
        <f t="shared" si="6"/>
        <v>0</v>
      </c>
      <c r="AA41" s="3923">
        <f t="shared" si="6"/>
        <v>0</v>
      </c>
      <c r="AB41" s="3924">
        <f t="shared" si="6"/>
        <v>0</v>
      </c>
      <c r="AC41" s="3889">
        <f t="shared" si="4"/>
        <v>18</v>
      </c>
    </row>
    <row r="42" spans="1:32" s="11" customFormat="1" ht="15.75" hidden="1" customHeight="1" thickBot="1" x14ac:dyDescent="0.35">
      <c r="A42" s="4449"/>
      <c r="B42" s="4443"/>
      <c r="C42" s="4439"/>
      <c r="D42" s="4302"/>
      <c r="E42" s="728"/>
      <c r="F42" s="244"/>
      <c r="G42" s="244"/>
      <c r="H42" s="244"/>
      <c r="I42" s="244"/>
      <c r="J42" s="281"/>
      <c r="K42" s="3925"/>
      <c r="L42" s="3926"/>
      <c r="M42" s="3926"/>
      <c r="N42" s="3926"/>
      <c r="O42" s="3926"/>
      <c r="P42" s="3926"/>
      <c r="Q42" s="3927"/>
      <c r="R42" s="3926"/>
      <c r="S42" s="3926"/>
      <c r="T42" s="3926"/>
      <c r="U42" s="3926"/>
      <c r="V42" s="3926"/>
      <c r="W42" s="3926"/>
      <c r="X42" s="3926"/>
      <c r="Y42" s="3926"/>
      <c r="Z42" s="3926"/>
      <c r="AA42" s="3926"/>
      <c r="AB42" s="3928"/>
      <c r="AC42" s="3889">
        <f t="shared" si="4"/>
        <v>0</v>
      </c>
    </row>
    <row r="43" spans="1:32" s="11" customFormat="1" ht="13.5" hidden="1" customHeight="1" thickBot="1" x14ac:dyDescent="0.4">
      <c r="A43" s="4449"/>
      <c r="B43" s="4443"/>
      <c r="C43" s="4439"/>
      <c r="D43" s="4303"/>
      <c r="E43" s="91" t="s">
        <v>35</v>
      </c>
      <c r="F43" s="72"/>
      <c r="G43" s="72"/>
      <c r="H43" s="72"/>
      <c r="I43" s="72"/>
      <c r="J43" s="95"/>
      <c r="K43" s="3922">
        <f t="shared" ref="K43:AB43" si="7">SUM(K42:K42)</f>
        <v>0</v>
      </c>
      <c r="L43" s="3922">
        <f t="shared" si="7"/>
        <v>0</v>
      </c>
      <c r="M43" s="3922">
        <f t="shared" si="7"/>
        <v>0</v>
      </c>
      <c r="N43" s="3922">
        <f t="shared" si="7"/>
        <v>0</v>
      </c>
      <c r="O43" s="3922">
        <f t="shared" si="7"/>
        <v>0</v>
      </c>
      <c r="P43" s="3922">
        <f t="shared" si="7"/>
        <v>0</v>
      </c>
      <c r="Q43" s="3922">
        <f t="shared" si="7"/>
        <v>0</v>
      </c>
      <c r="R43" s="3922">
        <f t="shared" si="7"/>
        <v>0</v>
      </c>
      <c r="S43" s="3922">
        <f t="shared" si="7"/>
        <v>0</v>
      </c>
      <c r="T43" s="3922">
        <f t="shared" si="7"/>
        <v>0</v>
      </c>
      <c r="U43" s="3922">
        <f t="shared" si="7"/>
        <v>0</v>
      </c>
      <c r="V43" s="3922">
        <f t="shared" si="7"/>
        <v>0</v>
      </c>
      <c r="W43" s="3922">
        <f t="shared" si="7"/>
        <v>0</v>
      </c>
      <c r="X43" s="3922">
        <f t="shared" si="7"/>
        <v>0</v>
      </c>
      <c r="Y43" s="3922">
        <f t="shared" si="7"/>
        <v>0</v>
      </c>
      <c r="Z43" s="3922">
        <f t="shared" si="7"/>
        <v>0</v>
      </c>
      <c r="AA43" s="3922">
        <f t="shared" si="7"/>
        <v>0</v>
      </c>
      <c r="AB43" s="3929">
        <f t="shared" si="7"/>
        <v>0</v>
      </c>
      <c r="AC43" s="3889">
        <f t="shared" si="4"/>
        <v>0</v>
      </c>
    </row>
    <row r="44" spans="1:32" s="11" customFormat="1" ht="13.5" customHeight="1" thickBot="1" x14ac:dyDescent="0.4">
      <c r="A44" s="4449"/>
      <c r="B44" s="4443"/>
      <c r="C44" s="4439"/>
      <c r="D44" s="4303"/>
      <c r="E44" s="154" t="s">
        <v>39</v>
      </c>
      <c r="F44" s="72"/>
      <c r="G44" s="72"/>
      <c r="H44" s="72"/>
      <c r="I44" s="72"/>
      <c r="J44" s="73"/>
      <c r="K44" s="3923">
        <f t="shared" ref="K44:AB44" si="8">SUM(K36+K41+K43)</f>
        <v>0</v>
      </c>
      <c r="L44" s="3923">
        <f t="shared" si="8"/>
        <v>128</v>
      </c>
      <c r="M44" s="3923">
        <f t="shared" si="8"/>
        <v>0</v>
      </c>
      <c r="N44" s="3923">
        <f t="shared" si="8"/>
        <v>0</v>
      </c>
      <c r="O44" s="3923">
        <f t="shared" si="8"/>
        <v>0</v>
      </c>
      <c r="P44" s="3923">
        <f t="shared" si="8"/>
        <v>0</v>
      </c>
      <c r="Q44" s="3923">
        <f t="shared" si="8"/>
        <v>0</v>
      </c>
      <c r="R44" s="3923">
        <f t="shared" si="8"/>
        <v>0</v>
      </c>
      <c r="S44" s="3923">
        <f t="shared" si="8"/>
        <v>0</v>
      </c>
      <c r="T44" s="3923">
        <f t="shared" si="8"/>
        <v>0</v>
      </c>
      <c r="U44" s="3923">
        <f t="shared" si="8"/>
        <v>2</v>
      </c>
      <c r="V44" s="3923">
        <f t="shared" si="8"/>
        <v>0</v>
      </c>
      <c r="W44" s="3923">
        <f t="shared" si="8"/>
        <v>54</v>
      </c>
      <c r="X44" s="3923">
        <f t="shared" si="8"/>
        <v>0</v>
      </c>
      <c r="Y44" s="3923">
        <f t="shared" si="8"/>
        <v>0</v>
      </c>
      <c r="Z44" s="3923">
        <f t="shared" si="8"/>
        <v>0</v>
      </c>
      <c r="AA44" s="3923">
        <f t="shared" si="8"/>
        <v>0</v>
      </c>
      <c r="AB44" s="3924">
        <f t="shared" si="8"/>
        <v>0</v>
      </c>
      <c r="AC44" s="3889">
        <f t="shared" si="4"/>
        <v>184</v>
      </c>
    </row>
    <row r="45" spans="1:32" s="12" customFormat="1" ht="24" customHeight="1" thickBot="1" x14ac:dyDescent="0.4">
      <c r="A45" s="4450"/>
      <c r="B45" s="4444"/>
      <c r="C45" s="4440"/>
      <c r="D45" s="4304"/>
      <c r="E45" s="23" t="s">
        <v>40</v>
      </c>
      <c r="F45" s="24"/>
      <c r="G45" s="24"/>
      <c r="H45" s="24"/>
      <c r="I45" s="25"/>
      <c r="J45" s="26"/>
      <c r="K45" s="3930">
        <f t="shared" ref="K45:AB45" si="9">K22+K44</f>
        <v>0</v>
      </c>
      <c r="L45" s="3930">
        <f t="shared" si="9"/>
        <v>208</v>
      </c>
      <c r="M45" s="3930">
        <f t="shared" si="9"/>
        <v>0</v>
      </c>
      <c r="N45" s="3930">
        <f t="shared" si="9"/>
        <v>0</v>
      </c>
      <c r="O45" s="3930">
        <f t="shared" si="9"/>
        <v>0</v>
      </c>
      <c r="P45" s="3930">
        <f t="shared" si="9"/>
        <v>0</v>
      </c>
      <c r="Q45" s="3930">
        <f t="shared" si="9"/>
        <v>0</v>
      </c>
      <c r="R45" s="3930">
        <f t="shared" si="9"/>
        <v>0</v>
      </c>
      <c r="S45" s="3930">
        <f t="shared" si="9"/>
        <v>0</v>
      </c>
      <c r="T45" s="3930">
        <f t="shared" si="9"/>
        <v>0</v>
      </c>
      <c r="U45" s="3930">
        <f t="shared" si="9"/>
        <v>9</v>
      </c>
      <c r="V45" s="3930">
        <f t="shared" si="9"/>
        <v>0</v>
      </c>
      <c r="W45" s="3930">
        <f t="shared" si="9"/>
        <v>54</v>
      </c>
      <c r="X45" s="3930">
        <f t="shared" si="9"/>
        <v>0</v>
      </c>
      <c r="Y45" s="3930">
        <f t="shared" si="9"/>
        <v>0</v>
      </c>
      <c r="Z45" s="3930">
        <f t="shared" si="9"/>
        <v>0</v>
      </c>
      <c r="AA45" s="3930">
        <f t="shared" si="9"/>
        <v>0</v>
      </c>
      <c r="AB45" s="3931">
        <f t="shared" si="9"/>
        <v>0</v>
      </c>
      <c r="AC45" s="3932">
        <f>SUM(K45:AB45)</f>
        <v>271</v>
      </c>
      <c r="AD45" s="11"/>
      <c r="AE45" s="11"/>
      <c r="AF45" s="11"/>
    </row>
    <row r="46" spans="1:32" ht="13.9" x14ac:dyDescent="0.4">
      <c r="A46" s="3993" t="s">
        <v>446</v>
      </c>
      <c r="B46" s="3993"/>
      <c r="C46" s="3993"/>
      <c r="D46" s="3993"/>
      <c r="E46" s="3993"/>
      <c r="F46" s="3993"/>
      <c r="G46" s="3993"/>
      <c r="H46" s="3993"/>
      <c r="I46" s="3993"/>
      <c r="J46" s="3993"/>
      <c r="K46" s="3993"/>
      <c r="L46" s="3993"/>
      <c r="M46" s="3993"/>
      <c r="N46" s="3993"/>
      <c r="O46" s="3993"/>
      <c r="P46" s="3993"/>
      <c r="Q46" s="3993"/>
      <c r="R46" s="3993"/>
      <c r="S46" s="3993"/>
      <c r="T46" s="3993"/>
      <c r="U46" s="3993"/>
      <c r="V46" s="3993"/>
      <c r="W46" s="3993"/>
      <c r="X46" s="3993"/>
      <c r="Y46" s="3993"/>
      <c r="Z46" s="3993"/>
      <c r="AA46" s="3993"/>
      <c r="AB46" s="3993"/>
      <c r="AC46" s="3993"/>
    </row>
    <row r="47" spans="1:32" ht="13.9" x14ac:dyDescent="0.4">
      <c r="J47" s="27" t="s">
        <v>301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27"/>
    </row>
    <row r="48" spans="1:32" ht="13.9" x14ac:dyDescent="0.4">
      <c r="J48" s="31"/>
      <c r="K48" s="31"/>
      <c r="L48" s="31"/>
      <c r="M48" s="31"/>
      <c r="N48" s="31"/>
      <c r="O48" s="79"/>
      <c r="P48" s="79"/>
      <c r="Q48" s="79"/>
      <c r="R48" s="31"/>
      <c r="S48" s="31"/>
      <c r="T48" s="31"/>
      <c r="U48" s="27"/>
    </row>
    <row r="49" spans="10:21" ht="13.9" x14ac:dyDescent="0.4">
      <c r="J49" s="160" t="s">
        <v>187</v>
      </c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212"/>
    </row>
  </sheetData>
  <mergeCells count="25">
    <mergeCell ref="A46:AC46"/>
    <mergeCell ref="A6:AC6"/>
    <mergeCell ref="A1:AC1"/>
    <mergeCell ref="A2:AC2"/>
    <mergeCell ref="A4:A5"/>
    <mergeCell ref="B4:B5"/>
    <mergeCell ref="C4:C5"/>
    <mergeCell ref="D4:D5"/>
    <mergeCell ref="I4:I5"/>
    <mergeCell ref="J4:J5"/>
    <mergeCell ref="K4:AB4"/>
    <mergeCell ref="AC4:AC5"/>
    <mergeCell ref="E4:E5"/>
    <mergeCell ref="F4:F5"/>
    <mergeCell ref="G4:G5"/>
    <mergeCell ref="H4:H5"/>
    <mergeCell ref="A25:A45"/>
    <mergeCell ref="B25:B45"/>
    <mergeCell ref="C25:C45"/>
    <mergeCell ref="D25:D45"/>
    <mergeCell ref="A7:A23"/>
    <mergeCell ref="B7:B23"/>
    <mergeCell ref="C7:C23"/>
    <mergeCell ref="D7:D22"/>
    <mergeCell ref="A24:AC24"/>
  </mergeCells>
  <conditionalFormatting sqref="K28:L28">
    <cfRule type="cellIs" dxfId="4" priority="1" stopIfTrue="1" operator="equal">
      <formula>0</formula>
    </cfRule>
  </conditionalFormatting>
  <pageMargins left="0.51181102362204722" right="0.51181102362204722" top="0.74803149606299213" bottom="0.74803149606299213" header="0.31496062992125984" footer="0.31496062992125984"/>
  <pageSetup paperSize="9" scale="78" orientation="landscape" horizont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F52"/>
  <sheetViews>
    <sheetView view="pageLayout" topLeftCell="A7" zoomScale="80" zoomScaleNormal="100" zoomScalePageLayoutView="80" workbookViewId="0">
      <selection activeCell="C29" sqref="C29:C46"/>
    </sheetView>
  </sheetViews>
  <sheetFormatPr defaultColWidth="9.1328125" defaultRowHeight="12.75" x14ac:dyDescent="0.35"/>
  <cols>
    <col min="1" max="1" width="3.1328125" style="352" customWidth="1"/>
    <col min="2" max="2" width="13.59765625" style="352" customWidth="1"/>
    <col min="3" max="3" width="9" style="352" customWidth="1"/>
    <col min="4" max="4" width="2.59765625" style="352" customWidth="1"/>
    <col min="5" max="5" width="32.59765625" style="352" customWidth="1"/>
    <col min="6" max="6" width="2.3984375" style="352" customWidth="1"/>
    <col min="7" max="7" width="4.59765625" style="352" customWidth="1"/>
    <col min="8" max="8" width="10.1328125" style="352" customWidth="1"/>
    <col min="9" max="9" width="4" style="352" customWidth="1"/>
    <col min="10" max="11" width="4.1328125" style="352" customWidth="1"/>
    <col min="12" max="12" width="4.73046875" style="352" customWidth="1"/>
    <col min="13" max="13" width="2.3984375" style="352" customWidth="1"/>
    <col min="14" max="14" width="3" style="352" customWidth="1"/>
    <col min="15" max="15" width="4" style="352" customWidth="1"/>
    <col min="16" max="16" width="2.86328125" style="352" customWidth="1"/>
    <col min="17" max="17" width="4" style="352" customWidth="1"/>
    <col min="18" max="18" width="2.86328125" style="352" customWidth="1"/>
    <col min="19" max="19" width="3.1328125" style="352" customWidth="1"/>
    <col min="20" max="20" width="3" style="352" customWidth="1"/>
    <col min="21" max="21" width="3.3984375" style="352" customWidth="1"/>
    <col min="22" max="22" width="2.59765625" style="352" customWidth="1"/>
    <col min="23" max="23" width="3.73046875" style="352" customWidth="1"/>
    <col min="24" max="24" width="3.1328125" style="352" customWidth="1"/>
    <col min="25" max="25" width="2.73046875" style="352" customWidth="1"/>
    <col min="26" max="26" width="3.86328125" style="352" customWidth="1"/>
    <col min="27" max="27" width="2.59765625" style="352" customWidth="1"/>
    <col min="28" max="28" width="3.59765625" style="352" customWidth="1"/>
    <col min="29" max="29" width="5.59765625" style="352" customWidth="1"/>
    <col min="30" max="16384" width="9.1328125" style="352"/>
  </cols>
  <sheetData>
    <row r="1" spans="1:32" s="389" customFormat="1" ht="13.5" customHeight="1" x14ac:dyDescent="0.35">
      <c r="A1" s="4516" t="s">
        <v>89</v>
      </c>
      <c r="B1" s="4516"/>
      <c r="C1" s="4516"/>
      <c r="D1" s="4516"/>
      <c r="E1" s="4516"/>
      <c r="F1" s="4516"/>
      <c r="G1" s="4516"/>
      <c r="H1" s="4516"/>
      <c r="I1" s="4516"/>
      <c r="J1" s="4516"/>
      <c r="K1" s="4516"/>
      <c r="L1" s="4516"/>
      <c r="M1" s="4516"/>
      <c r="N1" s="4516"/>
      <c r="O1" s="4516"/>
      <c r="P1" s="4516"/>
      <c r="Q1" s="4516"/>
      <c r="R1" s="4516"/>
      <c r="S1" s="4516"/>
      <c r="T1" s="4516"/>
      <c r="U1" s="4516"/>
      <c r="V1" s="4516"/>
      <c r="W1" s="4516"/>
      <c r="X1" s="4516"/>
      <c r="Y1" s="4516"/>
      <c r="Z1" s="4516"/>
      <c r="AA1" s="4516"/>
      <c r="AB1" s="4516"/>
      <c r="AC1" s="4516"/>
    </row>
    <row r="2" spans="1:32" s="332" customFormat="1" ht="12.75" customHeight="1" thickBot="1" x14ac:dyDescent="0.4">
      <c r="A2" s="4517" t="s">
        <v>380</v>
      </c>
      <c r="B2" s="4517"/>
      <c r="C2" s="4517"/>
      <c r="D2" s="4517"/>
      <c r="E2" s="4517"/>
      <c r="F2" s="4517"/>
      <c r="G2" s="4517"/>
      <c r="H2" s="4517"/>
      <c r="I2" s="4517"/>
      <c r="J2" s="4517"/>
      <c r="K2" s="4517"/>
      <c r="L2" s="4517"/>
      <c r="M2" s="4517"/>
      <c r="N2" s="4517"/>
      <c r="O2" s="4517"/>
      <c r="P2" s="4517"/>
      <c r="Q2" s="4517"/>
      <c r="R2" s="4517"/>
      <c r="S2" s="4517"/>
      <c r="T2" s="4517"/>
      <c r="U2" s="4517"/>
      <c r="V2" s="4517"/>
      <c r="W2" s="4517"/>
      <c r="X2" s="4517"/>
      <c r="Y2" s="4517"/>
      <c r="Z2" s="4517"/>
      <c r="AA2" s="4517"/>
      <c r="AB2" s="4517"/>
      <c r="AC2" s="4517"/>
    </row>
    <row r="3" spans="1:32" ht="14.25" customHeight="1" thickBot="1" x14ac:dyDescent="0.5">
      <c r="A3" s="4518" t="s">
        <v>8</v>
      </c>
      <c r="B3" s="4520" t="s">
        <v>9</v>
      </c>
      <c r="C3" s="4522" t="s">
        <v>10</v>
      </c>
      <c r="D3" s="4518" t="s">
        <v>11</v>
      </c>
      <c r="E3" s="4524" t="s">
        <v>7</v>
      </c>
      <c r="F3" s="4526" t="s">
        <v>0</v>
      </c>
      <c r="G3" s="4528" t="s">
        <v>3</v>
      </c>
      <c r="H3" s="4528" t="s">
        <v>12</v>
      </c>
      <c r="I3" s="4526" t="s">
        <v>1</v>
      </c>
      <c r="J3" s="4530" t="s">
        <v>13</v>
      </c>
      <c r="K3" s="4532" t="s">
        <v>14</v>
      </c>
      <c r="L3" s="4533"/>
      <c r="M3" s="4533"/>
      <c r="N3" s="4533"/>
      <c r="O3" s="4533"/>
      <c r="P3" s="4533"/>
      <c r="Q3" s="4533"/>
      <c r="R3" s="4533"/>
      <c r="S3" s="4533"/>
      <c r="T3" s="4533"/>
      <c r="U3" s="4533"/>
      <c r="V3" s="4533"/>
      <c r="W3" s="4533"/>
      <c r="X3" s="4533"/>
      <c r="Y3" s="4533"/>
      <c r="Z3" s="4533"/>
      <c r="AA3" s="4533"/>
      <c r="AB3" s="4534"/>
      <c r="AC3" s="4535" t="s">
        <v>15</v>
      </c>
      <c r="AD3" s="333"/>
      <c r="AE3" s="333"/>
      <c r="AF3" s="333"/>
    </row>
    <row r="4" spans="1:32" s="368" customFormat="1" ht="112.5" customHeight="1" thickBot="1" x14ac:dyDescent="0.35">
      <c r="A4" s="4519"/>
      <c r="B4" s="4521"/>
      <c r="C4" s="4523"/>
      <c r="D4" s="4519"/>
      <c r="E4" s="4525"/>
      <c r="F4" s="4527"/>
      <c r="G4" s="4529"/>
      <c r="H4" s="4529"/>
      <c r="I4" s="4527"/>
      <c r="J4" s="4531"/>
      <c r="K4" s="390" t="s">
        <v>16</v>
      </c>
      <c r="L4" s="390" t="s">
        <v>17</v>
      </c>
      <c r="M4" s="391" t="s">
        <v>18</v>
      </c>
      <c r="N4" s="390" t="s">
        <v>19</v>
      </c>
      <c r="O4" s="390" t="s">
        <v>20</v>
      </c>
      <c r="P4" s="390" t="s">
        <v>21</v>
      </c>
      <c r="Q4" s="390" t="s">
        <v>166</v>
      </c>
      <c r="R4" s="390" t="s">
        <v>109</v>
      </c>
      <c r="S4" s="390" t="s">
        <v>23</v>
      </c>
      <c r="T4" s="390" t="s">
        <v>24</v>
      </c>
      <c r="U4" s="391" t="s">
        <v>25</v>
      </c>
      <c r="V4" s="390" t="s">
        <v>26</v>
      </c>
      <c r="W4" s="390" t="s">
        <v>27</v>
      </c>
      <c r="X4" s="390" t="s">
        <v>28</v>
      </c>
      <c r="Y4" s="390" t="s">
        <v>29</v>
      </c>
      <c r="Z4" s="390" t="s">
        <v>30</v>
      </c>
      <c r="AA4" s="390" t="s">
        <v>31</v>
      </c>
      <c r="AB4" s="392" t="s">
        <v>32</v>
      </c>
      <c r="AC4" s="4536"/>
      <c r="AD4" s="369"/>
      <c r="AE4" s="369"/>
      <c r="AF4" s="369"/>
    </row>
    <row r="5" spans="1:32" s="340" customFormat="1" ht="13.15" customHeight="1" thickBot="1" x14ac:dyDescent="0.4">
      <c r="A5" s="4537" t="s">
        <v>33</v>
      </c>
      <c r="B5" s="4538"/>
      <c r="C5" s="4538"/>
      <c r="D5" s="4538"/>
      <c r="E5" s="4538"/>
      <c r="F5" s="4538"/>
      <c r="G5" s="4538"/>
      <c r="H5" s="4538"/>
      <c r="I5" s="4538"/>
      <c r="J5" s="4538"/>
      <c r="K5" s="4538"/>
      <c r="L5" s="4538"/>
      <c r="M5" s="4538"/>
      <c r="N5" s="4538"/>
      <c r="O5" s="4538"/>
      <c r="P5" s="4538"/>
      <c r="Q5" s="4538"/>
      <c r="R5" s="4538"/>
      <c r="S5" s="4538"/>
      <c r="T5" s="4538"/>
      <c r="U5" s="4538"/>
      <c r="V5" s="4538"/>
      <c r="W5" s="4538"/>
      <c r="X5" s="4538"/>
      <c r="Y5" s="4538"/>
      <c r="Z5" s="4538"/>
      <c r="AA5" s="4538"/>
      <c r="AB5" s="4538"/>
      <c r="AC5" s="4539"/>
      <c r="AD5" s="339"/>
      <c r="AE5" s="339"/>
      <c r="AF5" s="339"/>
    </row>
    <row r="6" spans="1:32" s="340" customFormat="1" ht="18" customHeight="1" thickBot="1" x14ac:dyDescent="0.45">
      <c r="A6" s="4542">
        <v>30</v>
      </c>
      <c r="B6" s="4610" t="s">
        <v>282</v>
      </c>
      <c r="C6" s="4548" t="s">
        <v>411</v>
      </c>
      <c r="D6" s="4550">
        <v>0.5</v>
      </c>
      <c r="E6" s="918" t="s">
        <v>171</v>
      </c>
      <c r="F6" s="404" t="s">
        <v>5</v>
      </c>
      <c r="G6" s="405" t="s">
        <v>110</v>
      </c>
      <c r="H6" s="3186" t="s">
        <v>233</v>
      </c>
      <c r="I6" s="996">
        <v>2</v>
      </c>
      <c r="J6" s="1230">
        <v>80</v>
      </c>
      <c r="K6" s="1660"/>
      <c r="L6" s="404">
        <v>40</v>
      </c>
      <c r="M6" s="404"/>
      <c r="N6" s="404"/>
      <c r="O6" s="404"/>
      <c r="P6" s="404"/>
      <c r="Q6" s="404"/>
      <c r="R6" s="404"/>
      <c r="S6" s="404"/>
      <c r="T6" s="404"/>
      <c r="U6" s="404">
        <v>5</v>
      </c>
      <c r="V6" s="569"/>
      <c r="W6" s="2353"/>
      <c r="X6" s="407"/>
      <c r="Y6" s="407"/>
      <c r="Z6" s="407"/>
      <c r="AA6" s="407"/>
      <c r="AB6" s="407"/>
      <c r="AC6" s="3187">
        <f>SUM(K6:AB6)</f>
        <v>45</v>
      </c>
      <c r="AD6" s="339"/>
      <c r="AE6" s="339"/>
      <c r="AF6" s="339"/>
    </row>
    <row r="7" spans="1:32" s="379" customFormat="1" ht="12.75" customHeight="1" thickBot="1" x14ac:dyDescent="0.45">
      <c r="A7" s="4542"/>
      <c r="B7" s="4610"/>
      <c r="C7" s="4548"/>
      <c r="D7" s="4550"/>
      <c r="E7" s="918" t="s">
        <v>171</v>
      </c>
      <c r="F7" s="404" t="s">
        <v>5</v>
      </c>
      <c r="G7" s="405" t="s">
        <v>110</v>
      </c>
      <c r="H7" s="953" t="s">
        <v>326</v>
      </c>
      <c r="I7" s="996">
        <v>2</v>
      </c>
      <c r="J7" s="1230">
        <v>9</v>
      </c>
      <c r="K7" s="1660"/>
      <c r="L7" s="404">
        <v>8</v>
      </c>
      <c r="M7" s="404"/>
      <c r="N7" s="404"/>
      <c r="O7" s="404"/>
      <c r="P7" s="404"/>
      <c r="Q7" s="404"/>
      <c r="R7" s="404"/>
      <c r="S7" s="404"/>
      <c r="T7" s="404"/>
      <c r="U7" s="404"/>
      <c r="V7" s="2354"/>
      <c r="W7" s="2354"/>
      <c r="X7" s="2354"/>
      <c r="Y7" s="2354"/>
      <c r="Z7" s="2354"/>
      <c r="AA7" s="2354"/>
      <c r="AB7" s="2354"/>
      <c r="AC7" s="3187">
        <f>SUM(K7:AB7)</f>
        <v>8</v>
      </c>
      <c r="AD7" s="378"/>
      <c r="AE7" s="378"/>
      <c r="AF7" s="378"/>
    </row>
    <row r="8" spans="1:32" s="379" customFormat="1" ht="14.25" thickBot="1" x14ac:dyDescent="0.45">
      <c r="A8" s="4542"/>
      <c r="B8" s="4610"/>
      <c r="C8" s="4548"/>
      <c r="D8" s="4550"/>
      <c r="E8" s="918" t="s">
        <v>171</v>
      </c>
      <c r="F8" s="404" t="s">
        <v>5</v>
      </c>
      <c r="G8" s="405" t="s">
        <v>110</v>
      </c>
      <c r="H8" s="953" t="s">
        <v>175</v>
      </c>
      <c r="I8" s="996">
        <v>3</v>
      </c>
      <c r="J8" s="1230">
        <v>47</v>
      </c>
      <c r="K8" s="1660"/>
      <c r="L8" s="404">
        <v>32</v>
      </c>
      <c r="M8" s="404"/>
      <c r="N8" s="404"/>
      <c r="O8" s="404"/>
      <c r="P8" s="404"/>
      <c r="Q8" s="404"/>
      <c r="R8" s="404"/>
      <c r="S8" s="404"/>
      <c r="T8" s="404"/>
      <c r="U8" s="404">
        <v>2</v>
      </c>
      <c r="V8" s="1113"/>
      <c r="W8" s="3188"/>
      <c r="X8" s="1124"/>
      <c r="Y8" s="1124"/>
      <c r="Z8" s="1124"/>
      <c r="AA8" s="1124"/>
      <c r="AB8" s="1124"/>
      <c r="AC8" s="3189">
        <f t="shared" ref="AC8:AC27" si="0">SUM(K8:AB8)</f>
        <v>34</v>
      </c>
      <c r="AD8" s="378"/>
      <c r="AE8" s="378"/>
      <c r="AF8" s="378"/>
    </row>
    <row r="9" spans="1:32" s="379" customFormat="1" ht="14.25" thickBot="1" x14ac:dyDescent="0.45">
      <c r="A9" s="4542"/>
      <c r="B9" s="4610"/>
      <c r="C9" s="4548"/>
      <c r="D9" s="4550"/>
      <c r="E9" s="918" t="s">
        <v>171</v>
      </c>
      <c r="F9" s="404" t="s">
        <v>5</v>
      </c>
      <c r="G9" s="405" t="s">
        <v>110</v>
      </c>
      <c r="H9" s="953" t="s">
        <v>174</v>
      </c>
      <c r="I9" s="996">
        <v>3</v>
      </c>
      <c r="J9" s="1230">
        <v>61</v>
      </c>
      <c r="K9" s="1660"/>
      <c r="L9" s="404">
        <v>48</v>
      </c>
      <c r="M9" s="404"/>
      <c r="N9" s="404"/>
      <c r="O9" s="404"/>
      <c r="P9" s="404"/>
      <c r="Q9" s="404"/>
      <c r="R9" s="404"/>
      <c r="S9" s="404"/>
      <c r="T9" s="404"/>
      <c r="U9" s="404">
        <v>2</v>
      </c>
      <c r="V9" s="569"/>
      <c r="W9" s="2353"/>
      <c r="X9" s="407"/>
      <c r="Y9" s="407"/>
      <c r="Z9" s="407"/>
      <c r="AA9" s="407"/>
      <c r="AB9" s="407"/>
      <c r="AC9" s="3189">
        <f t="shared" si="0"/>
        <v>50</v>
      </c>
      <c r="AD9" s="378"/>
      <c r="AE9" s="378"/>
      <c r="AF9" s="378"/>
    </row>
    <row r="10" spans="1:32" s="379" customFormat="1" ht="14.25" hidden="1" thickBot="1" x14ac:dyDescent="0.4">
      <c r="A10" s="4542"/>
      <c r="B10" s="4610"/>
      <c r="C10" s="4548"/>
      <c r="D10" s="4550"/>
      <c r="E10" s="829"/>
      <c r="F10" s="958"/>
      <c r="G10" s="974"/>
      <c r="H10" s="974"/>
      <c r="I10" s="958"/>
      <c r="J10" s="959"/>
      <c r="K10" s="960"/>
      <c r="L10" s="961"/>
      <c r="M10" s="962"/>
      <c r="N10" s="961"/>
      <c r="O10" s="961"/>
      <c r="P10" s="962"/>
      <c r="Q10" s="962"/>
      <c r="R10" s="962"/>
      <c r="S10" s="962"/>
      <c r="T10" s="962"/>
      <c r="U10" s="962"/>
      <c r="V10" s="569"/>
      <c r="W10" s="2353"/>
      <c r="X10" s="407"/>
      <c r="Y10" s="407"/>
      <c r="Z10" s="407"/>
      <c r="AA10" s="407"/>
      <c r="AB10" s="407"/>
      <c r="AC10" s="2354">
        <f t="shared" si="0"/>
        <v>0</v>
      </c>
      <c r="AD10" s="378"/>
      <c r="AE10" s="378"/>
      <c r="AF10" s="378"/>
    </row>
    <row r="11" spans="1:32" s="379" customFormat="1" ht="15.75" hidden="1" customHeight="1" thickBot="1" x14ac:dyDescent="0.45">
      <c r="A11" s="4542"/>
      <c r="B11" s="4610"/>
      <c r="C11" s="4548"/>
      <c r="D11" s="4550"/>
      <c r="E11" s="2361"/>
      <c r="F11" s="2362"/>
      <c r="G11" s="2363"/>
      <c r="H11" s="2364"/>
      <c r="I11" s="2365"/>
      <c r="J11" s="2366"/>
      <c r="K11" s="2367"/>
      <c r="L11" s="2365"/>
      <c r="M11" s="2365"/>
      <c r="N11" s="2365"/>
      <c r="O11" s="2365"/>
      <c r="P11" s="2365"/>
      <c r="Q11" s="2365"/>
      <c r="R11" s="2365"/>
      <c r="S11" s="2365"/>
      <c r="T11" s="2365"/>
      <c r="U11" s="2365"/>
      <c r="V11" s="2365"/>
      <c r="W11" s="2368"/>
      <c r="X11" s="2369"/>
      <c r="Y11" s="2369"/>
      <c r="Z11" s="2369"/>
      <c r="AA11" s="2369"/>
      <c r="AB11" s="2369"/>
      <c r="AC11" s="2370">
        <f t="shared" si="0"/>
        <v>0</v>
      </c>
      <c r="AD11" s="378"/>
      <c r="AE11" s="378"/>
      <c r="AF11" s="378"/>
    </row>
    <row r="12" spans="1:32" s="378" customFormat="1" ht="15.75" customHeight="1" thickBot="1" x14ac:dyDescent="0.4">
      <c r="A12" s="4542"/>
      <c r="B12" s="4610"/>
      <c r="C12" s="4548"/>
      <c r="D12" s="4551"/>
      <c r="E12" s="3182" t="s">
        <v>38</v>
      </c>
      <c r="F12" s="3190"/>
      <c r="G12" s="3191"/>
      <c r="H12" s="3192"/>
      <c r="I12" s="3193"/>
      <c r="J12" s="3194"/>
      <c r="K12" s="3195">
        <f t="shared" ref="K12:AC12" si="1">SUM(K6:K11)</f>
        <v>0</v>
      </c>
      <c r="L12" s="3195">
        <f t="shared" si="1"/>
        <v>128</v>
      </c>
      <c r="M12" s="3195">
        <f t="shared" si="1"/>
        <v>0</v>
      </c>
      <c r="N12" s="3195">
        <f t="shared" si="1"/>
        <v>0</v>
      </c>
      <c r="O12" s="3195">
        <f t="shared" si="1"/>
        <v>0</v>
      </c>
      <c r="P12" s="3195">
        <f t="shared" si="1"/>
        <v>0</v>
      </c>
      <c r="Q12" s="3195">
        <f t="shared" si="1"/>
        <v>0</v>
      </c>
      <c r="R12" s="3195">
        <f t="shared" si="1"/>
        <v>0</v>
      </c>
      <c r="S12" s="3195">
        <f t="shared" si="1"/>
        <v>0</v>
      </c>
      <c r="T12" s="3195">
        <f t="shared" si="1"/>
        <v>0</v>
      </c>
      <c r="U12" s="3195">
        <f t="shared" si="1"/>
        <v>9</v>
      </c>
      <c r="V12" s="3195">
        <f t="shared" si="1"/>
        <v>0</v>
      </c>
      <c r="W12" s="3195">
        <f t="shared" si="1"/>
        <v>0</v>
      </c>
      <c r="X12" s="3195">
        <f t="shared" si="1"/>
        <v>0</v>
      </c>
      <c r="Y12" s="3195">
        <f t="shared" si="1"/>
        <v>0</v>
      </c>
      <c r="Z12" s="3195">
        <f t="shared" si="1"/>
        <v>0</v>
      </c>
      <c r="AA12" s="3195">
        <f t="shared" si="1"/>
        <v>0</v>
      </c>
      <c r="AB12" s="3195">
        <f t="shared" si="1"/>
        <v>0</v>
      </c>
      <c r="AC12" s="3195">
        <f t="shared" si="1"/>
        <v>137</v>
      </c>
    </row>
    <row r="13" spans="1:32" s="378" customFormat="1" ht="15.75" hidden="1" customHeight="1" thickBot="1" x14ac:dyDescent="0.4">
      <c r="A13" s="4542"/>
      <c r="B13" s="4610"/>
      <c r="C13" s="4548"/>
      <c r="D13" s="4551"/>
      <c r="E13" s="1313"/>
      <c r="F13" s="76"/>
      <c r="G13" s="76"/>
      <c r="H13" s="76"/>
      <c r="I13" s="76"/>
      <c r="J13" s="152"/>
      <c r="K13" s="1702"/>
      <c r="L13" s="106"/>
      <c r="M13" s="106"/>
      <c r="N13" s="106"/>
      <c r="O13" s="106"/>
      <c r="P13" s="77"/>
      <c r="Q13" s="77"/>
      <c r="R13" s="77"/>
      <c r="S13" s="77"/>
      <c r="T13" s="77"/>
      <c r="U13" s="171"/>
      <c r="V13" s="77"/>
      <c r="W13" s="77"/>
      <c r="X13" s="77"/>
      <c r="Y13" s="77"/>
      <c r="Z13" s="77"/>
      <c r="AA13" s="77"/>
      <c r="AB13" s="94"/>
      <c r="AC13" s="3158">
        <f t="shared" si="0"/>
        <v>0</v>
      </c>
    </row>
    <row r="14" spans="1:32" s="378" customFormat="1" ht="15.75" hidden="1" customHeight="1" thickBot="1" x14ac:dyDescent="0.45">
      <c r="A14" s="4542"/>
      <c r="B14" s="4610"/>
      <c r="C14" s="4548"/>
      <c r="D14" s="4551"/>
      <c r="E14" s="3196"/>
      <c r="F14" s="2394"/>
      <c r="G14" s="1656"/>
      <c r="H14" s="2749"/>
      <c r="I14" s="569"/>
      <c r="J14" s="569"/>
      <c r="K14" s="2354"/>
      <c r="L14" s="2354"/>
      <c r="M14" s="2354"/>
      <c r="N14" s="2354"/>
      <c r="O14" s="2354"/>
      <c r="P14" s="2354"/>
      <c r="Q14" s="2354"/>
      <c r="R14" s="2354"/>
      <c r="S14" s="2354"/>
      <c r="T14" s="2354"/>
      <c r="U14" s="2354"/>
      <c r="V14" s="2354"/>
      <c r="W14" s="2354"/>
      <c r="X14" s="2354"/>
      <c r="Y14" s="2354"/>
      <c r="Z14" s="2354"/>
      <c r="AA14" s="2354"/>
      <c r="AB14" s="2354"/>
      <c r="AC14" s="3187">
        <f t="shared" si="0"/>
        <v>0</v>
      </c>
    </row>
    <row r="15" spans="1:32" s="378" customFormat="1" ht="15.75" hidden="1" customHeight="1" thickBot="1" x14ac:dyDescent="0.45">
      <c r="A15" s="4542"/>
      <c r="B15" s="4610"/>
      <c r="C15" s="4548"/>
      <c r="D15" s="4551"/>
      <c r="E15" s="3196"/>
      <c r="F15" s="2394"/>
      <c r="G15" s="1656"/>
      <c r="H15" s="2749"/>
      <c r="I15" s="569"/>
      <c r="J15" s="569"/>
      <c r="K15" s="2354"/>
      <c r="L15" s="2354"/>
      <c r="M15" s="2354"/>
      <c r="N15" s="2354"/>
      <c r="O15" s="2354"/>
      <c r="P15" s="2354"/>
      <c r="Q15" s="2354"/>
      <c r="R15" s="2354"/>
      <c r="S15" s="2354"/>
      <c r="T15" s="2354"/>
      <c r="U15" s="2354"/>
      <c r="V15" s="2354"/>
      <c r="W15" s="2354"/>
      <c r="X15" s="2354"/>
      <c r="Y15" s="2354"/>
      <c r="Z15" s="2354"/>
      <c r="AA15" s="2354"/>
      <c r="AB15" s="2354"/>
      <c r="AC15" s="3187">
        <f t="shared" si="0"/>
        <v>0</v>
      </c>
    </row>
    <row r="16" spans="1:32" s="378" customFormat="1" ht="15.75" hidden="1" customHeight="1" thickBot="1" x14ac:dyDescent="0.4">
      <c r="A16" s="4542"/>
      <c r="B16" s="4610"/>
      <c r="C16" s="4548"/>
      <c r="D16" s="4551"/>
      <c r="E16" s="3197"/>
      <c r="F16" s="3197"/>
      <c r="G16" s="3197"/>
      <c r="H16" s="3197"/>
      <c r="I16" s="3197"/>
      <c r="J16" s="3197"/>
      <c r="K16" s="3197"/>
      <c r="L16" s="3197"/>
      <c r="M16" s="3197"/>
      <c r="N16" s="3197"/>
      <c r="O16" s="3197"/>
      <c r="P16" s="3197"/>
      <c r="Q16" s="3197"/>
      <c r="R16" s="3197"/>
      <c r="S16" s="3197"/>
      <c r="T16" s="3197"/>
      <c r="U16" s="3197"/>
      <c r="V16" s="3197"/>
      <c r="W16" s="3197"/>
      <c r="X16" s="3197"/>
      <c r="Y16" s="3197"/>
      <c r="Z16" s="3197"/>
      <c r="AA16" s="3197"/>
      <c r="AB16" s="3197"/>
      <c r="AC16" s="3197"/>
    </row>
    <row r="17" spans="1:32" s="378" customFormat="1" ht="15.75" hidden="1" customHeight="1" thickBot="1" x14ac:dyDescent="0.4">
      <c r="A17" s="4542"/>
      <c r="B17" s="4610"/>
      <c r="C17" s="4548"/>
      <c r="D17" s="4551"/>
      <c r="E17" s="3197"/>
      <c r="F17" s="3197"/>
      <c r="G17" s="3197"/>
      <c r="H17" s="3197"/>
      <c r="I17" s="3197"/>
      <c r="J17" s="3197"/>
      <c r="K17" s="3197"/>
      <c r="L17" s="3197"/>
      <c r="M17" s="3197"/>
      <c r="N17" s="3197"/>
      <c r="O17" s="3197"/>
      <c r="P17" s="3197"/>
      <c r="Q17" s="3197"/>
      <c r="R17" s="3197"/>
      <c r="S17" s="3197"/>
      <c r="T17" s="3197"/>
      <c r="U17" s="3197"/>
      <c r="V17" s="3197"/>
      <c r="W17" s="3197"/>
      <c r="X17" s="3197"/>
      <c r="Y17" s="3197"/>
      <c r="Z17" s="3197"/>
      <c r="AA17" s="3197"/>
      <c r="AB17" s="3197"/>
      <c r="AC17" s="3197"/>
    </row>
    <row r="18" spans="1:32" s="378" customFormat="1" ht="15.75" hidden="1" customHeight="1" thickBot="1" x14ac:dyDescent="0.45">
      <c r="A18" s="4542"/>
      <c r="B18" s="4610"/>
      <c r="C18" s="4548"/>
      <c r="D18" s="4551"/>
      <c r="E18" s="997"/>
      <c r="F18" s="1115"/>
      <c r="G18" s="1116"/>
      <c r="H18" s="1117"/>
      <c r="I18" s="569"/>
      <c r="J18" s="569"/>
      <c r="K18" s="569"/>
      <c r="L18" s="569"/>
      <c r="M18" s="407"/>
      <c r="N18" s="407"/>
      <c r="O18" s="407"/>
      <c r="P18" s="407"/>
      <c r="Q18" s="407"/>
      <c r="R18" s="407"/>
      <c r="S18" s="407"/>
      <c r="T18" s="407"/>
      <c r="U18" s="569"/>
      <c r="V18" s="407"/>
      <c r="W18" s="407"/>
      <c r="X18" s="407"/>
      <c r="Y18" s="407"/>
      <c r="Z18" s="407"/>
      <c r="AA18" s="407"/>
      <c r="AB18" s="407"/>
      <c r="AC18" s="3187">
        <f>SUM(K18:AB18)</f>
        <v>0</v>
      </c>
    </row>
    <row r="19" spans="1:32" s="379" customFormat="1" ht="15.75" hidden="1" customHeight="1" thickBot="1" x14ac:dyDescent="0.4">
      <c r="A19" s="4542"/>
      <c r="B19" s="4610"/>
      <c r="C19" s="4548"/>
      <c r="D19" s="4551"/>
      <c r="E19" s="309"/>
      <c r="F19" s="1011"/>
      <c r="G19" s="1011"/>
      <c r="H19" s="1025"/>
      <c r="I19" s="1011"/>
      <c r="J19" s="1012"/>
      <c r="K19" s="947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020"/>
      <c r="AC19" s="3187">
        <f>SUM(K19:AB19)</f>
        <v>0</v>
      </c>
      <c r="AD19" s="378"/>
      <c r="AE19" s="378"/>
      <c r="AF19" s="378"/>
    </row>
    <row r="20" spans="1:32" s="379" customFormat="1" ht="15.75" hidden="1" customHeight="1" thickBot="1" x14ac:dyDescent="0.45">
      <c r="A20" s="4542"/>
      <c r="B20" s="4610"/>
      <c r="C20" s="4548"/>
      <c r="D20" s="4551"/>
      <c r="E20" s="1118"/>
      <c r="F20" s="1119"/>
      <c r="G20" s="1120"/>
      <c r="H20" s="1121"/>
      <c r="I20" s="1113"/>
      <c r="J20" s="1122"/>
      <c r="K20" s="1123"/>
      <c r="L20" s="1113"/>
      <c r="M20" s="1124"/>
      <c r="N20" s="1124"/>
      <c r="O20" s="1124"/>
      <c r="P20" s="1113"/>
      <c r="Q20" s="1124"/>
      <c r="R20" s="1124"/>
      <c r="S20" s="1124"/>
      <c r="T20" s="1124"/>
      <c r="U20" s="1113"/>
      <c r="V20" s="1113"/>
      <c r="W20" s="1124"/>
      <c r="X20" s="1124"/>
      <c r="Y20" s="1124"/>
      <c r="Z20" s="1124"/>
      <c r="AA20" s="1124"/>
      <c r="AB20" s="1124"/>
      <c r="AC20" s="3158">
        <f t="shared" si="0"/>
        <v>0</v>
      </c>
      <c r="AD20" s="378"/>
      <c r="AE20" s="378"/>
      <c r="AF20" s="378"/>
    </row>
    <row r="21" spans="1:32" s="379" customFormat="1" ht="15.75" hidden="1" customHeight="1" thickBot="1" x14ac:dyDescent="0.4">
      <c r="A21" s="4542"/>
      <c r="B21" s="4610"/>
      <c r="C21" s="4548"/>
      <c r="D21" s="4551"/>
      <c r="E21" s="1125"/>
      <c r="F21" s="1126"/>
      <c r="G21" s="1127"/>
      <c r="H21" s="1128"/>
      <c r="I21" s="1129"/>
      <c r="J21" s="1130"/>
      <c r="K21" s="1131"/>
      <c r="L21" s="1129"/>
      <c r="M21" s="1132"/>
      <c r="N21" s="1129"/>
      <c r="O21" s="1129"/>
      <c r="P21" s="1132"/>
      <c r="Q21" s="1132"/>
      <c r="R21" s="1132"/>
      <c r="S21" s="1132"/>
      <c r="T21" s="1132"/>
      <c r="U21" s="1129"/>
      <c r="V21" s="1129"/>
      <c r="W21" s="1132"/>
      <c r="X21" s="1132"/>
      <c r="Y21" s="1132"/>
      <c r="Z21" s="1132"/>
      <c r="AA21" s="1132"/>
      <c r="AB21" s="1132"/>
      <c r="AC21" s="3189">
        <f t="shared" si="0"/>
        <v>0</v>
      </c>
      <c r="AD21" s="378"/>
      <c r="AE21" s="378"/>
      <c r="AF21" s="378"/>
    </row>
    <row r="22" spans="1:32" s="378" customFormat="1" ht="13.15" customHeight="1" thickBot="1" x14ac:dyDescent="0.4">
      <c r="A22" s="4542"/>
      <c r="B22" s="4610"/>
      <c r="C22" s="4548"/>
      <c r="D22" s="4551"/>
      <c r="E22" s="3182" t="s">
        <v>161</v>
      </c>
      <c r="F22" s="3190"/>
      <c r="G22" s="3198"/>
      <c r="H22" s="3199"/>
      <c r="I22" s="3193"/>
      <c r="J22" s="3194"/>
      <c r="K22" s="3195">
        <f>SUM(K13:K21)</f>
        <v>0</v>
      </c>
      <c r="L22" s="3195">
        <f t="shared" ref="L22:AB22" si="2">SUM(L13:L21)</f>
        <v>0</v>
      </c>
      <c r="M22" s="3195">
        <f t="shared" si="2"/>
        <v>0</v>
      </c>
      <c r="N22" s="3195">
        <f t="shared" si="2"/>
        <v>0</v>
      </c>
      <c r="O22" s="3195">
        <f t="shared" si="2"/>
        <v>0</v>
      </c>
      <c r="P22" s="3195">
        <f t="shared" si="2"/>
        <v>0</v>
      </c>
      <c r="Q22" s="3195">
        <f t="shared" si="2"/>
        <v>0</v>
      </c>
      <c r="R22" s="3195">
        <f t="shared" si="2"/>
        <v>0</v>
      </c>
      <c r="S22" s="3195">
        <f t="shared" si="2"/>
        <v>0</v>
      </c>
      <c r="T22" s="3195">
        <f t="shared" si="2"/>
        <v>0</v>
      </c>
      <c r="U22" s="3195">
        <f t="shared" si="2"/>
        <v>0</v>
      </c>
      <c r="V22" s="3195">
        <f t="shared" si="2"/>
        <v>0</v>
      </c>
      <c r="W22" s="3195">
        <f t="shared" si="2"/>
        <v>0</v>
      </c>
      <c r="X22" s="3195">
        <f t="shared" si="2"/>
        <v>0</v>
      </c>
      <c r="Y22" s="3195">
        <f t="shared" si="2"/>
        <v>0</v>
      </c>
      <c r="Z22" s="3195">
        <f t="shared" si="2"/>
        <v>0</v>
      </c>
      <c r="AA22" s="3195">
        <f t="shared" si="2"/>
        <v>0</v>
      </c>
      <c r="AB22" s="3195">
        <f t="shared" si="2"/>
        <v>0</v>
      </c>
      <c r="AC22" s="3200">
        <f t="shared" si="0"/>
        <v>0</v>
      </c>
    </row>
    <row r="23" spans="1:32" s="379" customFormat="1" ht="18.75" hidden="1" customHeight="1" thickBot="1" x14ac:dyDescent="0.4">
      <c r="A23" s="4542"/>
      <c r="B23" s="4610"/>
      <c r="C23" s="4548"/>
      <c r="D23" s="4550"/>
      <c r="E23" s="1133"/>
      <c r="F23" s="1134"/>
      <c r="G23" s="1135"/>
      <c r="H23" s="1136"/>
      <c r="I23" s="1137"/>
      <c r="J23" s="1138"/>
      <c r="K23" s="1139"/>
      <c r="L23" s="1114"/>
      <c r="M23" s="1114"/>
      <c r="N23" s="1114"/>
      <c r="O23" s="1114"/>
      <c r="P23" s="1114"/>
      <c r="Q23" s="1114"/>
      <c r="R23" s="1114"/>
      <c r="S23" s="1114"/>
      <c r="T23" s="1114"/>
      <c r="U23" s="1114"/>
      <c r="V23" s="1114"/>
      <c r="W23" s="1114"/>
      <c r="X23" s="1114"/>
      <c r="Y23" s="1114"/>
      <c r="Z23" s="1114"/>
      <c r="AA23" s="1114"/>
      <c r="AB23" s="1114"/>
      <c r="AC23" s="2375">
        <f t="shared" si="0"/>
        <v>0</v>
      </c>
      <c r="AD23" s="378"/>
      <c r="AE23" s="378"/>
      <c r="AF23" s="378"/>
    </row>
    <row r="24" spans="1:32" s="379" customFormat="1" ht="16.5" hidden="1" customHeight="1" thickBot="1" x14ac:dyDescent="0.4">
      <c r="A24" s="4542"/>
      <c r="B24" s="4610"/>
      <c r="C24" s="4548"/>
      <c r="D24" s="4550"/>
      <c r="E24" s="1140"/>
      <c r="F24" s="1141"/>
      <c r="G24" s="1142"/>
      <c r="H24" s="1142"/>
      <c r="I24" s="1143"/>
      <c r="J24" s="1144"/>
      <c r="K24" s="1145"/>
      <c r="L24" s="1143"/>
      <c r="M24" s="1143"/>
      <c r="N24" s="1143"/>
      <c r="O24" s="1143"/>
      <c r="P24" s="1143"/>
      <c r="Q24" s="1143"/>
      <c r="R24" s="1143"/>
      <c r="S24" s="1143"/>
      <c r="T24" s="1143"/>
      <c r="U24" s="1143"/>
      <c r="V24" s="1143"/>
      <c r="W24" s="1143"/>
      <c r="X24" s="1143"/>
      <c r="Y24" s="1143"/>
      <c r="Z24" s="1143"/>
      <c r="AA24" s="1143"/>
      <c r="AB24" s="1143"/>
      <c r="AC24" s="2354">
        <f t="shared" si="0"/>
        <v>0</v>
      </c>
      <c r="AD24" s="378"/>
      <c r="AE24" s="378"/>
      <c r="AF24" s="378"/>
    </row>
    <row r="25" spans="1:32" s="379" customFormat="1" ht="15.75" hidden="1" customHeight="1" thickBot="1" x14ac:dyDescent="0.4">
      <c r="A25" s="4542"/>
      <c r="B25" s="4610"/>
      <c r="C25" s="4548"/>
      <c r="D25" s="4550"/>
      <c r="E25" s="1146"/>
      <c r="F25" s="1147"/>
      <c r="G25" s="1148"/>
      <c r="H25" s="1143"/>
      <c r="I25" s="1149"/>
      <c r="J25" s="1150"/>
      <c r="K25" s="1151"/>
      <c r="L25" s="1149"/>
      <c r="M25" s="1149"/>
      <c r="N25" s="1149"/>
      <c r="O25" s="1149"/>
      <c r="P25" s="1149"/>
      <c r="Q25" s="1149"/>
      <c r="R25" s="1149"/>
      <c r="S25" s="1149"/>
      <c r="T25" s="1149"/>
      <c r="U25" s="1149"/>
      <c r="V25" s="1149"/>
      <c r="W25" s="1149"/>
      <c r="X25" s="1143"/>
      <c r="Y25" s="1152"/>
      <c r="Z25" s="1152"/>
      <c r="AA25" s="1152"/>
      <c r="AB25" s="1152"/>
      <c r="AC25" s="2354">
        <f t="shared" si="0"/>
        <v>0</v>
      </c>
      <c r="AD25" s="378"/>
      <c r="AE25" s="378"/>
      <c r="AF25" s="378"/>
    </row>
    <row r="26" spans="1:32" s="379" customFormat="1" ht="17.25" hidden="1" customHeight="1" thickBot="1" x14ac:dyDescent="0.4">
      <c r="A26" s="4542"/>
      <c r="B26" s="4610"/>
      <c r="C26" s="4548"/>
      <c r="D26" s="4550"/>
      <c r="E26" s="1153"/>
      <c r="F26" s="1154"/>
      <c r="G26" s="1155"/>
      <c r="H26" s="1155"/>
      <c r="I26" s="1155"/>
      <c r="J26" s="1156"/>
      <c r="K26" s="1157"/>
      <c r="L26" s="1158"/>
      <c r="M26" s="1158"/>
      <c r="N26" s="1158"/>
      <c r="O26" s="1158"/>
      <c r="P26" s="1158"/>
      <c r="Q26" s="1158"/>
      <c r="R26" s="1158"/>
      <c r="S26" s="1158"/>
      <c r="T26" s="1158"/>
      <c r="U26" s="1158"/>
      <c r="V26" s="1158"/>
      <c r="W26" s="1158"/>
      <c r="X26" s="1158"/>
      <c r="Y26" s="1158"/>
      <c r="Z26" s="1158"/>
      <c r="AA26" s="1158"/>
      <c r="AB26" s="1158"/>
      <c r="AC26" s="2354">
        <f t="shared" si="0"/>
        <v>0</v>
      </c>
      <c r="AD26" s="378"/>
      <c r="AE26" s="378"/>
      <c r="AF26" s="378"/>
    </row>
    <row r="27" spans="1:32" s="378" customFormat="1" ht="16.899999999999999" customHeight="1" thickBot="1" x14ac:dyDescent="0.4">
      <c r="A27" s="4543"/>
      <c r="B27" s="4611"/>
      <c r="C27" s="4549"/>
      <c r="D27" s="4550"/>
      <c r="E27" s="1159" t="s">
        <v>152</v>
      </c>
      <c r="F27" s="1160"/>
      <c r="G27" s="1161"/>
      <c r="H27" s="1162"/>
      <c r="I27" s="1163"/>
      <c r="J27" s="1164"/>
      <c r="K27" s="1165">
        <f t="shared" ref="K27:AB27" si="3">K12+K22</f>
        <v>0</v>
      </c>
      <c r="L27" s="1165">
        <f t="shared" si="3"/>
        <v>128</v>
      </c>
      <c r="M27" s="1165">
        <f t="shared" si="3"/>
        <v>0</v>
      </c>
      <c r="N27" s="1165">
        <f t="shared" si="3"/>
        <v>0</v>
      </c>
      <c r="O27" s="1165">
        <f t="shared" si="3"/>
        <v>0</v>
      </c>
      <c r="P27" s="1165">
        <f t="shared" si="3"/>
        <v>0</v>
      </c>
      <c r="Q27" s="1165">
        <f t="shared" si="3"/>
        <v>0</v>
      </c>
      <c r="R27" s="1165">
        <f t="shared" si="3"/>
        <v>0</v>
      </c>
      <c r="S27" s="1165">
        <f t="shared" si="3"/>
        <v>0</v>
      </c>
      <c r="T27" s="1165">
        <f t="shared" si="3"/>
        <v>0</v>
      </c>
      <c r="U27" s="1165">
        <f t="shared" si="3"/>
        <v>9</v>
      </c>
      <c r="V27" s="1165">
        <f t="shared" si="3"/>
        <v>0</v>
      </c>
      <c r="W27" s="1165">
        <f t="shared" si="3"/>
        <v>0</v>
      </c>
      <c r="X27" s="1165">
        <f t="shared" si="3"/>
        <v>0</v>
      </c>
      <c r="Y27" s="1165">
        <f t="shared" si="3"/>
        <v>0</v>
      </c>
      <c r="Z27" s="1165">
        <f t="shared" si="3"/>
        <v>0</v>
      </c>
      <c r="AA27" s="1165">
        <f t="shared" si="3"/>
        <v>0</v>
      </c>
      <c r="AB27" s="1165">
        <f t="shared" si="3"/>
        <v>0</v>
      </c>
      <c r="AC27" s="1152">
        <f t="shared" si="0"/>
        <v>137</v>
      </c>
    </row>
    <row r="28" spans="1:32" s="340" customFormat="1" ht="10.5" customHeight="1" thickBot="1" x14ac:dyDescent="0.4">
      <c r="A28" s="4586" t="s">
        <v>178</v>
      </c>
      <c r="B28" s="4587"/>
      <c r="C28" s="4587"/>
      <c r="D28" s="4587"/>
      <c r="E28" s="4587"/>
      <c r="F28" s="4587"/>
      <c r="G28" s="4587"/>
      <c r="H28" s="4587"/>
      <c r="I28" s="4587"/>
      <c r="J28" s="4587"/>
      <c r="K28" s="4587"/>
      <c r="L28" s="4587"/>
      <c r="M28" s="4587"/>
      <c r="N28" s="4587"/>
      <c r="O28" s="4587"/>
      <c r="P28" s="4587"/>
      <c r="Q28" s="4587"/>
      <c r="R28" s="4587"/>
      <c r="S28" s="4587"/>
      <c r="T28" s="4587"/>
      <c r="U28" s="4587"/>
      <c r="V28" s="4587"/>
      <c r="W28" s="4587"/>
      <c r="X28" s="4587"/>
      <c r="Y28" s="4587"/>
      <c r="Z28" s="4587"/>
      <c r="AA28" s="4587"/>
      <c r="AB28" s="4587"/>
      <c r="AC28" s="4588"/>
    </row>
    <row r="29" spans="1:32" s="340" customFormat="1" ht="18" hidden="1" customHeight="1" thickBot="1" x14ac:dyDescent="0.45">
      <c r="A29" s="4555">
        <v>30</v>
      </c>
      <c r="B29" s="4558" t="s">
        <v>282</v>
      </c>
      <c r="C29" s="4561" t="s">
        <v>411</v>
      </c>
      <c r="D29" s="4591">
        <v>0.5</v>
      </c>
      <c r="E29" s="3201"/>
      <c r="F29" s="3202"/>
      <c r="G29" s="3202"/>
      <c r="H29" s="3203"/>
      <c r="I29" s="3203"/>
      <c r="J29" s="3204"/>
      <c r="K29" s="3205"/>
      <c r="L29" s="3061"/>
      <c r="M29" s="3062"/>
      <c r="N29" s="3061"/>
      <c r="O29" s="3061"/>
      <c r="P29" s="3062"/>
      <c r="Q29" s="3062"/>
      <c r="R29" s="3062"/>
      <c r="S29" s="3062"/>
      <c r="T29" s="3062"/>
      <c r="U29" s="3061"/>
      <c r="V29" s="2464"/>
      <c r="W29" s="2465"/>
      <c r="X29" s="2465"/>
      <c r="Y29" s="2465"/>
      <c r="Z29" s="2465"/>
      <c r="AA29" s="2465"/>
      <c r="AB29" s="2466"/>
      <c r="AC29" s="2182">
        <f t="shared" ref="AC29:AC38" si="4">SUM(K29:AB29)</f>
        <v>0</v>
      </c>
    </row>
    <row r="30" spans="1:32" s="340" customFormat="1" ht="18.75" customHeight="1" thickBot="1" x14ac:dyDescent="0.5">
      <c r="A30" s="4556"/>
      <c r="B30" s="4559"/>
      <c r="C30" s="4562"/>
      <c r="D30" s="4566"/>
      <c r="E30" s="1950" t="s">
        <v>221</v>
      </c>
      <c r="F30" s="398" t="s">
        <v>5</v>
      </c>
      <c r="G30" s="403" t="s">
        <v>110</v>
      </c>
      <c r="H30" s="3206" t="s">
        <v>338</v>
      </c>
      <c r="I30" s="398" t="s">
        <v>36</v>
      </c>
      <c r="J30" s="641">
        <v>128</v>
      </c>
      <c r="K30" s="818"/>
      <c r="L30" s="464">
        <v>72</v>
      </c>
      <c r="M30" s="1214"/>
      <c r="N30" s="1214"/>
      <c r="O30" s="1214"/>
      <c r="P30" s="464"/>
      <c r="Q30" s="1214"/>
      <c r="R30" s="1214"/>
      <c r="S30" s="464"/>
      <c r="T30" s="945"/>
      <c r="U30" s="830">
        <v>8</v>
      </c>
      <c r="V30" s="2146"/>
      <c r="W30" s="3207"/>
      <c r="X30" s="2146"/>
      <c r="Y30" s="2146"/>
      <c r="Z30" s="2146"/>
      <c r="AA30" s="2146"/>
      <c r="AB30" s="2147"/>
      <c r="AC30" s="2148">
        <f t="shared" si="4"/>
        <v>80</v>
      </c>
    </row>
    <row r="31" spans="1:32" s="339" customFormat="1" ht="18.75" customHeight="1" thickBot="1" x14ac:dyDescent="0.4">
      <c r="A31" s="4556"/>
      <c r="B31" s="4559"/>
      <c r="C31" s="4562"/>
      <c r="D31" s="4566"/>
      <c r="E31" s="1944" t="s">
        <v>259</v>
      </c>
      <c r="F31" s="758" t="s">
        <v>5</v>
      </c>
      <c r="G31" s="758" t="s">
        <v>110</v>
      </c>
      <c r="H31" s="758" t="s">
        <v>94</v>
      </c>
      <c r="I31" s="758" t="s">
        <v>73</v>
      </c>
      <c r="J31" s="1897">
        <v>67</v>
      </c>
      <c r="K31" s="1248"/>
      <c r="L31" s="761">
        <v>48</v>
      </c>
      <c r="M31" s="1092"/>
      <c r="N31" s="1092"/>
      <c r="O31" s="1092"/>
      <c r="P31" s="761"/>
      <c r="Q31" s="1092"/>
      <c r="R31" s="1092"/>
      <c r="S31" s="1092"/>
      <c r="T31" s="1092"/>
      <c r="U31" s="761">
        <v>2</v>
      </c>
      <c r="V31" s="1845"/>
      <c r="W31" s="1845"/>
      <c r="X31" s="1845"/>
      <c r="Y31" s="2181"/>
      <c r="Z31" s="2181"/>
      <c r="AA31" s="2181"/>
      <c r="AB31" s="2468"/>
      <c r="AC31" s="2148">
        <f t="shared" si="4"/>
        <v>50</v>
      </c>
    </row>
    <row r="32" spans="1:32" s="339" customFormat="1" ht="18.75" hidden="1" customHeight="1" thickBot="1" x14ac:dyDescent="0.5">
      <c r="A32" s="4556"/>
      <c r="B32" s="4559"/>
      <c r="C32" s="4562"/>
      <c r="D32" s="4566"/>
      <c r="E32" s="1831"/>
      <c r="F32" s="398"/>
      <c r="G32" s="403"/>
      <c r="H32" s="398"/>
      <c r="I32" s="398"/>
      <c r="J32" s="641"/>
      <c r="K32" s="640"/>
      <c r="L32" s="399"/>
      <c r="M32" s="399"/>
      <c r="N32" s="399"/>
      <c r="O32" s="399"/>
      <c r="P32" s="399"/>
      <c r="Q32" s="399"/>
      <c r="R32" s="399"/>
      <c r="S32" s="399"/>
      <c r="T32" s="399"/>
      <c r="U32" s="399"/>
      <c r="V32" s="1217"/>
      <c r="W32" s="2470"/>
      <c r="X32" s="1217"/>
      <c r="Y32" s="1217"/>
      <c r="Z32" s="1217"/>
      <c r="AA32" s="1217"/>
      <c r="AB32" s="2471"/>
      <c r="AC32" s="2148">
        <f t="shared" si="4"/>
        <v>0</v>
      </c>
    </row>
    <row r="33" spans="1:32" s="339" customFormat="1" ht="18.75" customHeight="1" thickBot="1" x14ac:dyDescent="0.4">
      <c r="A33" s="4556"/>
      <c r="B33" s="4559"/>
      <c r="C33" s="4562"/>
      <c r="D33" s="4566"/>
      <c r="E33" s="1285" t="s">
        <v>81</v>
      </c>
      <c r="F33" s="76" t="s">
        <v>5</v>
      </c>
      <c r="G33" s="76" t="s">
        <v>110</v>
      </c>
      <c r="H33" s="76" t="s">
        <v>70</v>
      </c>
      <c r="I33" s="76" t="s">
        <v>37</v>
      </c>
      <c r="J33" s="157">
        <v>5</v>
      </c>
      <c r="K33" s="243"/>
      <c r="L33" s="911"/>
      <c r="M33" s="146"/>
      <c r="N33" s="146"/>
      <c r="O33" s="146"/>
      <c r="P33" s="145"/>
      <c r="Q33" s="146"/>
      <c r="R33" s="146"/>
      <c r="S33" s="146"/>
      <c r="T33" s="464"/>
      <c r="U33" s="464"/>
      <c r="V33" s="464"/>
      <c r="W33" s="1312">
        <v>15</v>
      </c>
      <c r="X33" s="1590"/>
      <c r="Y33" s="1590"/>
      <c r="Z33" s="1590"/>
      <c r="AA33" s="1590"/>
      <c r="AB33" s="94"/>
      <c r="AC33" s="1389">
        <f t="shared" si="4"/>
        <v>15</v>
      </c>
    </row>
    <row r="34" spans="1:32" s="339" customFormat="1" ht="18.75" hidden="1" customHeight="1" thickBot="1" x14ac:dyDescent="0.45">
      <c r="A34" s="4556"/>
      <c r="B34" s="4559"/>
      <c r="C34" s="4562"/>
      <c r="D34" s="4566"/>
      <c r="E34" s="1390"/>
      <c r="F34" s="1074"/>
      <c r="G34" s="76"/>
      <c r="H34" s="76"/>
      <c r="I34" s="76"/>
      <c r="J34" s="152"/>
      <c r="K34" s="942"/>
      <c r="L34" s="843"/>
      <c r="M34" s="843"/>
      <c r="N34" s="843"/>
      <c r="O34" s="843"/>
      <c r="P34" s="843"/>
      <c r="Q34" s="843"/>
      <c r="R34" s="843"/>
      <c r="S34" s="843"/>
      <c r="T34" s="843"/>
      <c r="U34" s="843"/>
      <c r="V34" s="843"/>
      <c r="W34" s="843"/>
      <c r="X34" s="843"/>
      <c r="Y34" s="844"/>
      <c r="Z34" s="844"/>
      <c r="AA34" s="844"/>
      <c r="AB34" s="1543"/>
      <c r="AC34" s="1542">
        <f t="shared" si="4"/>
        <v>0</v>
      </c>
    </row>
    <row r="35" spans="1:32" s="339" customFormat="1" ht="26.25" hidden="1" customHeight="1" thickBot="1" x14ac:dyDescent="0.45">
      <c r="A35" s="4556"/>
      <c r="B35" s="4559"/>
      <c r="C35" s="4562"/>
      <c r="D35" s="4566"/>
      <c r="E35" s="1390"/>
      <c r="F35" s="1074"/>
      <c r="G35" s="76"/>
      <c r="H35" s="76"/>
      <c r="I35" s="76"/>
      <c r="J35" s="152"/>
      <c r="K35" s="1495"/>
      <c r="L35" s="145"/>
      <c r="M35" s="146"/>
      <c r="N35" s="145"/>
      <c r="O35" s="145"/>
      <c r="P35" s="146"/>
      <c r="Q35" s="146"/>
      <c r="R35" s="146"/>
      <c r="S35" s="146"/>
      <c r="T35" s="146"/>
      <c r="U35" s="145"/>
      <c r="V35" s="145"/>
      <c r="W35" s="1590"/>
      <c r="X35" s="1590"/>
      <c r="Y35" s="1590"/>
      <c r="Z35" s="1590"/>
      <c r="AA35" s="1590"/>
      <c r="AB35" s="94"/>
      <c r="AC35" s="1542">
        <f t="shared" si="4"/>
        <v>0</v>
      </c>
    </row>
    <row r="36" spans="1:32" s="339" customFormat="1" ht="15" hidden="1" customHeight="1" thickBot="1" x14ac:dyDescent="0.5">
      <c r="A36" s="4556"/>
      <c r="B36" s="4559"/>
      <c r="C36" s="4562"/>
      <c r="D36" s="4566"/>
      <c r="E36" s="1391"/>
      <c r="F36" s="724"/>
      <c r="G36" s="403"/>
      <c r="H36" s="398"/>
      <c r="I36" s="398"/>
      <c r="J36" s="641"/>
      <c r="K36" s="640"/>
      <c r="L36" s="398"/>
      <c r="M36" s="399"/>
      <c r="N36" s="398"/>
      <c r="O36" s="398"/>
      <c r="P36" s="399"/>
      <c r="Q36" s="399"/>
      <c r="R36" s="399"/>
      <c r="S36" s="399"/>
      <c r="T36" s="399"/>
      <c r="U36" s="398"/>
      <c r="V36" s="457"/>
      <c r="W36" s="457"/>
      <c r="X36" s="457"/>
      <c r="Y36" s="476"/>
      <c r="Z36" s="476"/>
      <c r="AA36" s="476"/>
      <c r="AB36" s="1253"/>
      <c r="AC36" s="1542">
        <f t="shared" si="4"/>
        <v>0</v>
      </c>
    </row>
    <row r="37" spans="1:32" s="339" customFormat="1" ht="16.5" hidden="1" customHeight="1" thickBot="1" x14ac:dyDescent="0.5">
      <c r="A37" s="4556"/>
      <c r="B37" s="4559"/>
      <c r="C37" s="4562"/>
      <c r="D37" s="4566"/>
      <c r="E37" s="1540"/>
      <c r="F37" s="949"/>
      <c r="G37" s="950"/>
      <c r="H37" s="949"/>
      <c r="I37" s="949"/>
      <c r="J37" s="1541"/>
      <c r="K37" s="948"/>
      <c r="L37" s="1544"/>
      <c r="M37" s="1544"/>
      <c r="N37" s="1544"/>
      <c r="O37" s="1544"/>
      <c r="P37" s="1544"/>
      <c r="Q37" s="1544"/>
      <c r="R37" s="1544"/>
      <c r="S37" s="1544"/>
      <c r="T37" s="1544"/>
      <c r="U37" s="1544"/>
      <c r="V37" s="1545"/>
      <c r="W37" s="1546"/>
      <c r="X37" s="1545"/>
      <c r="Y37" s="1545"/>
      <c r="Z37" s="1545"/>
      <c r="AA37" s="1545"/>
      <c r="AB37" s="1547"/>
      <c r="AC37" s="1542">
        <f t="shared" si="4"/>
        <v>0</v>
      </c>
    </row>
    <row r="38" spans="1:32" ht="16.149999999999999" hidden="1" customHeight="1" thickBot="1" x14ac:dyDescent="0.4">
      <c r="A38" s="4556"/>
      <c r="B38" s="4559"/>
      <c r="C38" s="4562"/>
      <c r="D38" s="4566"/>
      <c r="E38" s="1395"/>
      <c r="F38" s="166"/>
      <c r="G38" s="167"/>
      <c r="H38" s="20"/>
      <c r="I38" s="20"/>
      <c r="J38" s="1538"/>
      <c r="K38" s="826"/>
      <c r="L38" s="826"/>
      <c r="M38" s="826"/>
      <c r="N38" s="826"/>
      <c r="O38" s="826"/>
      <c r="P38" s="826"/>
      <c r="Q38" s="826"/>
      <c r="R38" s="826"/>
      <c r="S38" s="826"/>
      <c r="T38" s="826"/>
      <c r="U38" s="826"/>
      <c r="V38" s="826"/>
      <c r="W38" s="826"/>
      <c r="X38" s="826"/>
      <c r="Y38" s="885"/>
      <c r="Z38" s="885"/>
      <c r="AA38" s="885"/>
      <c r="AB38" s="885"/>
      <c r="AC38" s="1172">
        <f t="shared" si="4"/>
        <v>0</v>
      </c>
    </row>
    <row r="39" spans="1:32" s="339" customFormat="1" ht="13.5" customHeight="1" thickBot="1" x14ac:dyDescent="0.4">
      <c r="A39" s="4556"/>
      <c r="B39" s="4559"/>
      <c r="C39" s="4562"/>
      <c r="D39" s="4566"/>
      <c r="E39" s="1167" t="s">
        <v>38</v>
      </c>
      <c r="F39" s="819"/>
      <c r="G39" s="820"/>
      <c r="H39" s="821"/>
      <c r="I39" s="821"/>
      <c r="J39" s="822"/>
      <c r="K39" s="1086">
        <f t="shared" ref="K39:AB39" si="5">SUM(K29:K38)</f>
        <v>0</v>
      </c>
      <c r="L39" s="1086">
        <f t="shared" si="5"/>
        <v>120</v>
      </c>
      <c r="M39" s="1086">
        <f t="shared" si="5"/>
        <v>0</v>
      </c>
      <c r="N39" s="1086">
        <f t="shared" si="5"/>
        <v>0</v>
      </c>
      <c r="O39" s="1086">
        <f t="shared" si="5"/>
        <v>0</v>
      </c>
      <c r="P39" s="1086">
        <f t="shared" si="5"/>
        <v>0</v>
      </c>
      <c r="Q39" s="1086">
        <f t="shared" si="5"/>
        <v>0</v>
      </c>
      <c r="R39" s="1086">
        <f t="shared" si="5"/>
        <v>0</v>
      </c>
      <c r="S39" s="1086">
        <f t="shared" si="5"/>
        <v>0</v>
      </c>
      <c r="T39" s="1086">
        <f t="shared" si="5"/>
        <v>0</v>
      </c>
      <c r="U39" s="1086">
        <f t="shared" si="5"/>
        <v>10</v>
      </c>
      <c r="V39" s="1086">
        <f t="shared" si="5"/>
        <v>0</v>
      </c>
      <c r="W39" s="1086">
        <f t="shared" si="5"/>
        <v>15</v>
      </c>
      <c r="X39" s="1086">
        <f t="shared" si="5"/>
        <v>0</v>
      </c>
      <c r="Y39" s="1086">
        <f t="shared" si="5"/>
        <v>0</v>
      </c>
      <c r="Z39" s="1086">
        <f t="shared" si="5"/>
        <v>0</v>
      </c>
      <c r="AA39" s="1086">
        <f t="shared" si="5"/>
        <v>0</v>
      </c>
      <c r="AB39" s="1086">
        <f t="shared" si="5"/>
        <v>0</v>
      </c>
      <c r="AC39" s="1173">
        <f t="shared" ref="AC39:AC46" si="6">SUM(K39:AB39)</f>
        <v>145</v>
      </c>
    </row>
    <row r="40" spans="1:32" s="340" customFormat="1" ht="15.75" customHeight="1" thickBot="1" x14ac:dyDescent="0.4">
      <c r="A40" s="4556"/>
      <c r="B40" s="4559"/>
      <c r="C40" s="4562"/>
      <c r="D40" s="4566"/>
      <c r="E40" s="1285" t="s">
        <v>81</v>
      </c>
      <c r="F40" s="76" t="s">
        <v>6</v>
      </c>
      <c r="G40" s="76" t="s">
        <v>110</v>
      </c>
      <c r="H40" s="76" t="s">
        <v>70</v>
      </c>
      <c r="I40" s="76" t="s">
        <v>37</v>
      </c>
      <c r="J40" s="157">
        <v>3</v>
      </c>
      <c r="K40" s="243"/>
      <c r="L40" s="911"/>
      <c r="M40" s="146"/>
      <c r="N40" s="146"/>
      <c r="O40" s="146"/>
      <c r="P40" s="145"/>
      <c r="Q40" s="146"/>
      <c r="R40" s="146"/>
      <c r="S40" s="146"/>
      <c r="T40" s="464"/>
      <c r="U40" s="464"/>
      <c r="V40" s="464"/>
      <c r="W40" s="1312">
        <v>9</v>
      </c>
      <c r="X40" s="826"/>
      <c r="Y40" s="827"/>
      <c r="Z40" s="827"/>
      <c r="AA40" s="827"/>
      <c r="AB40" s="827"/>
      <c r="AC40" s="817">
        <f t="shared" si="6"/>
        <v>9</v>
      </c>
    </row>
    <row r="41" spans="1:32" s="340" customFormat="1" ht="15" customHeight="1" thickBot="1" x14ac:dyDescent="0.4">
      <c r="A41" s="4556"/>
      <c r="B41" s="4559"/>
      <c r="C41" s="4562"/>
      <c r="D41" s="4566"/>
      <c r="E41" s="1285" t="s">
        <v>81</v>
      </c>
      <c r="F41" s="76" t="s">
        <v>6</v>
      </c>
      <c r="G41" s="76" t="s">
        <v>110</v>
      </c>
      <c r="H41" s="76" t="s">
        <v>70</v>
      </c>
      <c r="I41" s="76" t="s">
        <v>73</v>
      </c>
      <c r="J41" s="157">
        <v>2</v>
      </c>
      <c r="K41" s="243"/>
      <c r="L41" s="911"/>
      <c r="M41" s="146"/>
      <c r="N41" s="146"/>
      <c r="O41" s="146"/>
      <c r="P41" s="145"/>
      <c r="Q41" s="146"/>
      <c r="R41" s="146"/>
      <c r="S41" s="146"/>
      <c r="T41" s="464"/>
      <c r="U41" s="464"/>
      <c r="V41" s="464"/>
      <c r="W41" s="1312">
        <v>6</v>
      </c>
      <c r="X41" s="314"/>
      <c r="Y41" s="314"/>
      <c r="Z41" s="314"/>
      <c r="AA41" s="314"/>
      <c r="AB41" s="314"/>
      <c r="AC41" s="817">
        <f t="shared" si="6"/>
        <v>6</v>
      </c>
    </row>
    <row r="42" spans="1:32" s="339" customFormat="1" ht="15" customHeight="1" thickBot="1" x14ac:dyDescent="0.4">
      <c r="A42" s="4556"/>
      <c r="B42" s="4559"/>
      <c r="C42" s="4562"/>
      <c r="D42" s="4566"/>
      <c r="E42" s="1167" t="s">
        <v>150</v>
      </c>
      <c r="F42" s="819"/>
      <c r="G42" s="836"/>
      <c r="H42" s="821"/>
      <c r="I42" s="821"/>
      <c r="J42" s="822"/>
      <c r="K42" s="823">
        <f t="shared" ref="K42:AB42" si="7">SUM(K40:K41)</f>
        <v>0</v>
      </c>
      <c r="L42" s="823">
        <f t="shared" si="7"/>
        <v>0</v>
      </c>
      <c r="M42" s="823">
        <f t="shared" si="7"/>
        <v>0</v>
      </c>
      <c r="N42" s="823">
        <f t="shared" si="7"/>
        <v>0</v>
      </c>
      <c r="O42" s="823">
        <f t="shared" si="7"/>
        <v>0</v>
      </c>
      <c r="P42" s="823">
        <f t="shared" si="7"/>
        <v>0</v>
      </c>
      <c r="Q42" s="823">
        <f t="shared" si="7"/>
        <v>0</v>
      </c>
      <c r="R42" s="823">
        <f t="shared" si="7"/>
        <v>0</v>
      </c>
      <c r="S42" s="823">
        <f t="shared" si="7"/>
        <v>0</v>
      </c>
      <c r="T42" s="823">
        <f t="shared" si="7"/>
        <v>0</v>
      </c>
      <c r="U42" s="823">
        <f t="shared" si="7"/>
        <v>0</v>
      </c>
      <c r="V42" s="823">
        <f t="shared" si="7"/>
        <v>0</v>
      </c>
      <c r="W42" s="823">
        <f t="shared" si="7"/>
        <v>15</v>
      </c>
      <c r="X42" s="823">
        <f t="shared" si="7"/>
        <v>0</v>
      </c>
      <c r="Y42" s="823">
        <f t="shared" si="7"/>
        <v>0</v>
      </c>
      <c r="Z42" s="823">
        <f t="shared" si="7"/>
        <v>0</v>
      </c>
      <c r="AA42" s="823">
        <f t="shared" si="7"/>
        <v>0</v>
      </c>
      <c r="AB42" s="823">
        <f t="shared" si="7"/>
        <v>0</v>
      </c>
      <c r="AC42" s="796">
        <f t="shared" si="6"/>
        <v>15</v>
      </c>
    </row>
    <row r="43" spans="1:32" s="340" customFormat="1" ht="13.5" hidden="1" customHeight="1" thickBot="1" x14ac:dyDescent="0.45">
      <c r="A43" s="4556"/>
      <c r="B43" s="4559"/>
      <c r="C43" s="4562"/>
      <c r="D43" s="4566"/>
      <c r="E43" s="1168"/>
      <c r="F43" s="838"/>
      <c r="G43" s="839"/>
      <c r="H43" s="840"/>
      <c r="I43" s="840"/>
      <c r="J43" s="841"/>
      <c r="K43" s="842"/>
      <c r="L43" s="843"/>
      <c r="M43" s="844"/>
      <c r="N43" s="843"/>
      <c r="O43" s="843"/>
      <c r="P43" s="843"/>
      <c r="Q43" s="843"/>
      <c r="R43" s="844"/>
      <c r="S43" s="844"/>
      <c r="T43" s="844"/>
      <c r="U43" s="843"/>
      <c r="V43" s="843"/>
      <c r="W43" s="844"/>
      <c r="X43" s="844"/>
      <c r="Y43" s="844"/>
      <c r="Z43" s="844"/>
      <c r="AA43" s="844"/>
      <c r="AB43" s="844"/>
      <c r="AC43" s="817"/>
    </row>
    <row r="44" spans="1:32" s="339" customFormat="1" ht="13.5" hidden="1" customHeight="1" thickBot="1" x14ac:dyDescent="0.45">
      <c r="A44" s="4556"/>
      <c r="B44" s="4559"/>
      <c r="C44" s="4562"/>
      <c r="D44" s="4566"/>
      <c r="E44" s="1169" t="s">
        <v>180</v>
      </c>
      <c r="F44" s="845"/>
      <c r="G44" s="846"/>
      <c r="H44" s="847"/>
      <c r="I44" s="847"/>
      <c r="J44" s="848"/>
      <c r="K44" s="849">
        <f>K43</f>
        <v>0</v>
      </c>
      <c r="L44" s="849">
        <f t="shared" ref="L44:AB44" si="8">L43</f>
        <v>0</v>
      </c>
      <c r="M44" s="849">
        <f t="shared" si="8"/>
        <v>0</v>
      </c>
      <c r="N44" s="849">
        <f t="shared" si="8"/>
        <v>0</v>
      </c>
      <c r="O44" s="849">
        <f t="shared" si="8"/>
        <v>0</v>
      </c>
      <c r="P44" s="849">
        <f t="shared" si="8"/>
        <v>0</v>
      </c>
      <c r="Q44" s="849">
        <f t="shared" si="8"/>
        <v>0</v>
      </c>
      <c r="R44" s="849">
        <f t="shared" si="8"/>
        <v>0</v>
      </c>
      <c r="S44" s="849">
        <f t="shared" si="8"/>
        <v>0</v>
      </c>
      <c r="T44" s="849">
        <f t="shared" si="8"/>
        <v>0</v>
      </c>
      <c r="U44" s="849">
        <f t="shared" si="8"/>
        <v>0</v>
      </c>
      <c r="V44" s="849">
        <f t="shared" si="8"/>
        <v>0</v>
      </c>
      <c r="W44" s="849">
        <f t="shared" si="8"/>
        <v>0</v>
      </c>
      <c r="X44" s="849">
        <f t="shared" si="8"/>
        <v>0</v>
      </c>
      <c r="Y44" s="849">
        <f t="shared" si="8"/>
        <v>0</v>
      </c>
      <c r="Z44" s="849">
        <f t="shared" si="8"/>
        <v>0</v>
      </c>
      <c r="AA44" s="849">
        <f t="shared" si="8"/>
        <v>0</v>
      </c>
      <c r="AB44" s="849">
        <f t="shared" si="8"/>
        <v>0</v>
      </c>
      <c r="AC44" s="817">
        <f t="shared" si="6"/>
        <v>0</v>
      </c>
    </row>
    <row r="45" spans="1:32" s="339" customFormat="1" ht="14.25" customHeight="1" thickBot="1" x14ac:dyDescent="0.4">
      <c r="A45" s="4556"/>
      <c r="B45" s="4559"/>
      <c r="C45" s="4562"/>
      <c r="D45" s="4566"/>
      <c r="E45" s="1170" t="s">
        <v>39</v>
      </c>
      <c r="F45" s="850"/>
      <c r="G45" s="851"/>
      <c r="H45" s="852"/>
      <c r="I45" s="852"/>
      <c r="J45" s="853"/>
      <c r="K45" s="854">
        <f t="shared" ref="K45:AB45" si="9">K39+K42+K44</f>
        <v>0</v>
      </c>
      <c r="L45" s="854">
        <f t="shared" si="9"/>
        <v>120</v>
      </c>
      <c r="M45" s="854">
        <f t="shared" si="9"/>
        <v>0</v>
      </c>
      <c r="N45" s="854">
        <f t="shared" si="9"/>
        <v>0</v>
      </c>
      <c r="O45" s="854">
        <f t="shared" si="9"/>
        <v>0</v>
      </c>
      <c r="P45" s="854">
        <f t="shared" si="9"/>
        <v>0</v>
      </c>
      <c r="Q45" s="854">
        <f t="shared" si="9"/>
        <v>0</v>
      </c>
      <c r="R45" s="854">
        <f t="shared" si="9"/>
        <v>0</v>
      </c>
      <c r="S45" s="854">
        <f t="shared" si="9"/>
        <v>0</v>
      </c>
      <c r="T45" s="854">
        <f t="shared" si="9"/>
        <v>0</v>
      </c>
      <c r="U45" s="854">
        <f t="shared" si="9"/>
        <v>10</v>
      </c>
      <c r="V45" s="854">
        <f t="shared" si="9"/>
        <v>0</v>
      </c>
      <c r="W45" s="854">
        <f t="shared" si="9"/>
        <v>30</v>
      </c>
      <c r="X45" s="854">
        <f t="shared" si="9"/>
        <v>0</v>
      </c>
      <c r="Y45" s="854">
        <f t="shared" si="9"/>
        <v>0</v>
      </c>
      <c r="Z45" s="854">
        <f t="shared" si="9"/>
        <v>0</v>
      </c>
      <c r="AA45" s="854">
        <f t="shared" si="9"/>
        <v>0</v>
      </c>
      <c r="AB45" s="854">
        <f t="shared" si="9"/>
        <v>0</v>
      </c>
      <c r="AC45" s="796">
        <f t="shared" si="6"/>
        <v>160</v>
      </c>
    </row>
    <row r="46" spans="1:32" s="339" customFormat="1" ht="15" customHeight="1" thickBot="1" x14ac:dyDescent="0.4">
      <c r="A46" s="4557"/>
      <c r="B46" s="4560"/>
      <c r="C46" s="4563"/>
      <c r="D46" s="4567"/>
      <c r="E46" s="1171" t="s">
        <v>40</v>
      </c>
      <c r="F46" s="855"/>
      <c r="G46" s="856"/>
      <c r="H46" s="857"/>
      <c r="I46" s="858"/>
      <c r="J46" s="859"/>
      <c r="K46" s="860">
        <f t="shared" ref="K46:AB46" si="10">K27+K45</f>
        <v>0</v>
      </c>
      <c r="L46" s="860">
        <f t="shared" si="10"/>
        <v>248</v>
      </c>
      <c r="M46" s="860">
        <f t="shared" si="10"/>
        <v>0</v>
      </c>
      <c r="N46" s="860">
        <f t="shared" si="10"/>
        <v>0</v>
      </c>
      <c r="O46" s="860">
        <f t="shared" si="10"/>
        <v>0</v>
      </c>
      <c r="P46" s="860">
        <f t="shared" si="10"/>
        <v>0</v>
      </c>
      <c r="Q46" s="860">
        <f t="shared" si="10"/>
        <v>0</v>
      </c>
      <c r="R46" s="860">
        <f t="shared" si="10"/>
        <v>0</v>
      </c>
      <c r="S46" s="860">
        <f t="shared" si="10"/>
        <v>0</v>
      </c>
      <c r="T46" s="860">
        <f t="shared" si="10"/>
        <v>0</v>
      </c>
      <c r="U46" s="860">
        <f t="shared" si="10"/>
        <v>19</v>
      </c>
      <c r="V46" s="860">
        <f t="shared" si="10"/>
        <v>0</v>
      </c>
      <c r="W46" s="860">
        <f t="shared" si="10"/>
        <v>30</v>
      </c>
      <c r="X46" s="860">
        <f t="shared" si="10"/>
        <v>0</v>
      </c>
      <c r="Y46" s="860">
        <f t="shared" si="10"/>
        <v>0</v>
      </c>
      <c r="Z46" s="860">
        <f t="shared" si="10"/>
        <v>0</v>
      </c>
      <c r="AA46" s="860">
        <f t="shared" si="10"/>
        <v>0</v>
      </c>
      <c r="AB46" s="860">
        <f t="shared" si="10"/>
        <v>0</v>
      </c>
      <c r="AC46" s="796">
        <f t="shared" si="6"/>
        <v>297</v>
      </c>
    </row>
    <row r="47" spans="1:32" s="384" customFormat="1" ht="15.75" customHeight="1" x14ac:dyDescent="0.4">
      <c r="A47" s="3993" t="s">
        <v>443</v>
      </c>
      <c r="B47" s="3993"/>
      <c r="C47" s="3993"/>
      <c r="D47" s="3993"/>
      <c r="E47" s="3993"/>
      <c r="F47" s="3993"/>
      <c r="G47" s="3993"/>
      <c r="H47" s="3993"/>
      <c r="I47" s="3993"/>
      <c r="J47" s="3993"/>
      <c r="K47" s="3993"/>
      <c r="L47" s="3993"/>
      <c r="M47" s="3993"/>
      <c r="N47" s="3993"/>
      <c r="O47" s="3993"/>
      <c r="P47" s="3993"/>
      <c r="Q47" s="3993"/>
      <c r="R47" s="3993"/>
      <c r="S47" s="3993"/>
      <c r="T47" s="3993"/>
      <c r="U47" s="3993"/>
      <c r="V47" s="3993"/>
      <c r="W47" s="3993"/>
      <c r="X47" s="3993"/>
      <c r="Y47" s="3993"/>
      <c r="Z47" s="3993"/>
      <c r="AA47" s="3993"/>
      <c r="AB47" s="3993"/>
      <c r="AC47" s="3993"/>
      <c r="AD47" s="383"/>
      <c r="AE47" s="383"/>
      <c r="AF47" s="383"/>
    </row>
    <row r="48" spans="1:32" s="346" customFormat="1" ht="15.75" customHeight="1" x14ac:dyDescent="0.4">
      <c r="A48" s="347"/>
      <c r="B48" s="27"/>
      <c r="C48" s="29"/>
      <c r="D48" s="29"/>
      <c r="E48" s="29"/>
      <c r="F48" s="29"/>
      <c r="G48" s="29"/>
      <c r="H48" s="29"/>
      <c r="I48" s="29"/>
      <c r="J48" s="27" t="s">
        <v>231</v>
      </c>
      <c r="K48" s="29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27"/>
      <c r="AE48" s="345"/>
      <c r="AF48" s="345"/>
    </row>
    <row r="49" spans="1:32" s="346" customFormat="1" ht="13.5" customHeight="1" x14ac:dyDescent="0.4">
      <c r="A49" s="347"/>
      <c r="B49" s="27"/>
      <c r="C49" s="29"/>
      <c r="D49" s="29"/>
      <c r="E49" s="294"/>
      <c r="F49" s="29"/>
      <c r="G49" s="29"/>
      <c r="H49" s="29"/>
      <c r="I49" s="29"/>
      <c r="J49" s="926"/>
      <c r="K49" s="29"/>
      <c r="M49" s="31"/>
      <c r="N49" s="31"/>
      <c r="O49" s="31"/>
      <c r="P49" s="31"/>
      <c r="Q49" s="79"/>
      <c r="R49" s="79"/>
      <c r="S49" s="79"/>
      <c r="T49" s="31"/>
      <c r="U49" s="31"/>
      <c r="V49" s="31"/>
      <c r="W49" s="27"/>
      <c r="AE49" s="345"/>
      <c r="AF49" s="345"/>
    </row>
    <row r="50" spans="1:32" s="346" customFormat="1" ht="12" customHeight="1" x14ac:dyDescent="0.4">
      <c r="A50" s="347"/>
      <c r="B50" s="82"/>
      <c r="C50" s="82"/>
      <c r="D50" s="82"/>
      <c r="E50" s="82"/>
      <c r="F50" s="82"/>
      <c r="G50" s="82"/>
      <c r="H50" s="82"/>
      <c r="I50" s="82"/>
      <c r="J50" s="160" t="s">
        <v>187</v>
      </c>
      <c r="K50" s="82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80"/>
      <c r="AE50" s="345"/>
      <c r="AF50" s="345"/>
    </row>
    <row r="51" spans="1:32" s="346" customFormat="1" ht="13.9" x14ac:dyDescent="0.4">
      <c r="A51" s="345"/>
      <c r="B51" s="345"/>
      <c r="C51" s="345"/>
    </row>
    <row r="52" spans="1:32" s="346" customFormat="1" ht="13.9" x14ac:dyDescent="0.4">
      <c r="A52" s="345"/>
      <c r="B52" s="345"/>
      <c r="C52" s="345"/>
    </row>
  </sheetData>
  <mergeCells count="25">
    <mergeCell ref="A47:AC47"/>
    <mergeCell ref="A5:AC5"/>
    <mergeCell ref="A6:A27"/>
    <mergeCell ref="B6:B27"/>
    <mergeCell ref="C6:C27"/>
    <mergeCell ref="D6:D27"/>
    <mergeCell ref="A28:AC28"/>
    <mergeCell ref="A29:A46"/>
    <mergeCell ref="B29:B46"/>
    <mergeCell ref="C29:C46"/>
    <mergeCell ref="D29:D46"/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</mergeCells>
  <pageMargins left="0.19685039370078741" right="0.19685039370078741" top="0.59055118110236227" bottom="0.39370078740157483" header="0.31496062992125984" footer="0.31496062992125984"/>
  <pageSetup paperSize="9" scale="95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F62"/>
  <sheetViews>
    <sheetView view="pageLayout" topLeftCell="A4" zoomScale="80" zoomScaleNormal="100" zoomScalePageLayoutView="80" workbookViewId="0">
      <selection activeCell="A29" sqref="A29:B51"/>
    </sheetView>
  </sheetViews>
  <sheetFormatPr defaultColWidth="9.1328125" defaultRowHeight="12.75" x14ac:dyDescent="0.35"/>
  <cols>
    <col min="1" max="1" width="3.1328125" style="352" customWidth="1"/>
    <col min="2" max="2" width="15.265625" style="352" customWidth="1"/>
    <col min="3" max="3" width="9" style="352" customWidth="1"/>
    <col min="4" max="4" width="2.59765625" style="352" customWidth="1"/>
    <col min="5" max="5" width="32.3984375" style="352" customWidth="1"/>
    <col min="6" max="6" width="2.3984375" style="352" customWidth="1"/>
    <col min="7" max="7" width="4.59765625" style="352" customWidth="1"/>
    <col min="8" max="8" width="10.1328125" style="352" customWidth="1"/>
    <col min="9" max="9" width="4" style="352" customWidth="1"/>
    <col min="10" max="11" width="4.1328125" style="352" customWidth="1"/>
    <col min="12" max="12" width="4.73046875" style="352" customWidth="1"/>
    <col min="13" max="13" width="2.3984375" style="352" customWidth="1"/>
    <col min="14" max="14" width="3" style="352" customWidth="1"/>
    <col min="15" max="15" width="4" style="352" customWidth="1"/>
    <col min="16" max="16" width="2.86328125" style="352" customWidth="1"/>
    <col min="17" max="17" width="4" style="352" customWidth="1"/>
    <col min="18" max="18" width="2.86328125" style="352" customWidth="1"/>
    <col min="19" max="19" width="3.1328125" style="352" customWidth="1"/>
    <col min="20" max="20" width="3" style="352" customWidth="1"/>
    <col min="21" max="21" width="3.3984375" style="352" customWidth="1"/>
    <col min="22" max="22" width="2.59765625" style="352" customWidth="1"/>
    <col min="23" max="23" width="3.73046875" style="352" customWidth="1"/>
    <col min="24" max="24" width="3.1328125" style="352" customWidth="1"/>
    <col min="25" max="25" width="2.73046875" style="352" customWidth="1"/>
    <col min="26" max="26" width="3.86328125" style="352" customWidth="1"/>
    <col min="27" max="27" width="2.59765625" style="352" customWidth="1"/>
    <col min="28" max="28" width="3.59765625" style="352" customWidth="1"/>
    <col min="29" max="29" width="5.59765625" style="352" customWidth="1"/>
    <col min="30" max="16384" width="9.1328125" style="352"/>
  </cols>
  <sheetData>
    <row r="1" spans="1:32" s="389" customFormat="1" ht="13.5" customHeight="1" x14ac:dyDescent="0.35">
      <c r="A1" s="4516" t="s">
        <v>89</v>
      </c>
      <c r="B1" s="4516"/>
      <c r="C1" s="4516"/>
      <c r="D1" s="4516"/>
      <c r="E1" s="4516"/>
      <c r="F1" s="4516"/>
      <c r="G1" s="4516"/>
      <c r="H1" s="4516"/>
      <c r="I1" s="4516"/>
      <c r="J1" s="4516"/>
      <c r="K1" s="4516"/>
      <c r="L1" s="4516"/>
      <c r="M1" s="4516"/>
      <c r="N1" s="4516"/>
      <c r="O1" s="4516"/>
      <c r="P1" s="4516"/>
      <c r="Q1" s="4516"/>
      <c r="R1" s="4516"/>
      <c r="S1" s="4516"/>
      <c r="T1" s="4516"/>
      <c r="U1" s="4516"/>
      <c r="V1" s="4516"/>
      <c r="W1" s="4516"/>
      <c r="X1" s="4516"/>
      <c r="Y1" s="4516"/>
      <c r="Z1" s="4516"/>
      <c r="AA1" s="4516"/>
      <c r="AB1" s="4516"/>
      <c r="AC1" s="4516"/>
    </row>
    <row r="2" spans="1:32" s="332" customFormat="1" ht="12.75" customHeight="1" thickBot="1" x14ac:dyDescent="0.4">
      <c r="A2" s="4517" t="s">
        <v>380</v>
      </c>
      <c r="B2" s="4517"/>
      <c r="C2" s="4517"/>
      <c r="D2" s="4517"/>
      <c r="E2" s="4517"/>
      <c r="F2" s="4517"/>
      <c r="G2" s="4517"/>
      <c r="H2" s="4517"/>
      <c r="I2" s="4517"/>
      <c r="J2" s="4517"/>
      <c r="K2" s="4517"/>
      <c r="L2" s="4517"/>
      <c r="M2" s="4517"/>
      <c r="N2" s="4517"/>
      <c r="O2" s="4517"/>
      <c r="P2" s="4517"/>
      <c r="Q2" s="4517"/>
      <c r="R2" s="4517"/>
      <c r="S2" s="4517"/>
      <c r="T2" s="4517"/>
      <c r="U2" s="4517"/>
      <c r="V2" s="4517"/>
      <c r="W2" s="4517"/>
      <c r="X2" s="4517"/>
      <c r="Y2" s="4517"/>
      <c r="Z2" s="4517"/>
      <c r="AA2" s="4517"/>
      <c r="AB2" s="4517"/>
      <c r="AC2" s="4517"/>
    </row>
    <row r="3" spans="1:32" ht="14.25" customHeight="1" thickBot="1" x14ac:dyDescent="0.5">
      <c r="A3" s="4518" t="s">
        <v>8</v>
      </c>
      <c r="B3" s="4520" t="s">
        <v>9</v>
      </c>
      <c r="C3" s="4522" t="s">
        <v>10</v>
      </c>
      <c r="D3" s="4518" t="s">
        <v>11</v>
      </c>
      <c r="E3" s="4524" t="s">
        <v>7</v>
      </c>
      <c r="F3" s="4526" t="s">
        <v>0</v>
      </c>
      <c r="G3" s="4528" t="s">
        <v>3</v>
      </c>
      <c r="H3" s="4528" t="s">
        <v>12</v>
      </c>
      <c r="I3" s="4526" t="s">
        <v>1</v>
      </c>
      <c r="J3" s="4530" t="s">
        <v>13</v>
      </c>
      <c r="K3" s="4532" t="s">
        <v>14</v>
      </c>
      <c r="L3" s="4533"/>
      <c r="M3" s="4533"/>
      <c r="N3" s="4533"/>
      <c r="O3" s="4533"/>
      <c r="P3" s="4533"/>
      <c r="Q3" s="4533"/>
      <c r="R3" s="4533"/>
      <c r="S3" s="4533"/>
      <c r="T3" s="4533"/>
      <c r="U3" s="4533"/>
      <c r="V3" s="4533"/>
      <c r="W3" s="4533"/>
      <c r="X3" s="4533"/>
      <c r="Y3" s="4533"/>
      <c r="Z3" s="4533"/>
      <c r="AA3" s="4533"/>
      <c r="AB3" s="4534"/>
      <c r="AC3" s="4535" t="s">
        <v>15</v>
      </c>
      <c r="AD3" s="333"/>
      <c r="AE3" s="333"/>
      <c r="AF3" s="333"/>
    </row>
    <row r="4" spans="1:32" s="368" customFormat="1" ht="112.5" customHeight="1" thickBot="1" x14ac:dyDescent="0.35">
      <c r="A4" s="4519"/>
      <c r="B4" s="4521"/>
      <c r="C4" s="4523"/>
      <c r="D4" s="4519"/>
      <c r="E4" s="4525"/>
      <c r="F4" s="4527"/>
      <c r="G4" s="4529"/>
      <c r="H4" s="4529"/>
      <c r="I4" s="4527"/>
      <c r="J4" s="4531"/>
      <c r="K4" s="390" t="s">
        <v>16</v>
      </c>
      <c r="L4" s="390" t="s">
        <v>17</v>
      </c>
      <c r="M4" s="391" t="s">
        <v>18</v>
      </c>
      <c r="N4" s="390" t="s">
        <v>19</v>
      </c>
      <c r="O4" s="390" t="s">
        <v>20</v>
      </c>
      <c r="P4" s="390" t="s">
        <v>21</v>
      </c>
      <c r="Q4" s="390" t="s">
        <v>166</v>
      </c>
      <c r="R4" s="390" t="s">
        <v>109</v>
      </c>
      <c r="S4" s="390" t="s">
        <v>23</v>
      </c>
      <c r="T4" s="390" t="s">
        <v>24</v>
      </c>
      <c r="U4" s="391" t="s">
        <v>25</v>
      </c>
      <c r="V4" s="390" t="s">
        <v>26</v>
      </c>
      <c r="W4" s="390" t="s">
        <v>27</v>
      </c>
      <c r="X4" s="390" t="s">
        <v>28</v>
      </c>
      <c r="Y4" s="390" t="s">
        <v>29</v>
      </c>
      <c r="Z4" s="390" t="s">
        <v>30</v>
      </c>
      <c r="AA4" s="390" t="s">
        <v>31</v>
      </c>
      <c r="AB4" s="392" t="s">
        <v>32</v>
      </c>
      <c r="AC4" s="4536"/>
      <c r="AD4" s="369"/>
      <c r="AE4" s="369"/>
      <c r="AF4" s="369"/>
    </row>
    <row r="5" spans="1:32" s="340" customFormat="1" ht="11.25" customHeight="1" thickBot="1" x14ac:dyDescent="0.4">
      <c r="A5" s="4537" t="s">
        <v>33</v>
      </c>
      <c r="B5" s="4538"/>
      <c r="C5" s="4538"/>
      <c r="D5" s="4538"/>
      <c r="E5" s="4538"/>
      <c r="F5" s="4538"/>
      <c r="G5" s="4538"/>
      <c r="H5" s="4538"/>
      <c r="I5" s="4538"/>
      <c r="J5" s="4538"/>
      <c r="K5" s="4538"/>
      <c r="L5" s="4538"/>
      <c r="M5" s="4538"/>
      <c r="N5" s="4538"/>
      <c r="O5" s="4538"/>
      <c r="P5" s="4538"/>
      <c r="Q5" s="4538"/>
      <c r="R5" s="4538"/>
      <c r="S5" s="4538"/>
      <c r="T5" s="4538"/>
      <c r="U5" s="4538"/>
      <c r="V5" s="4538"/>
      <c r="W5" s="4538"/>
      <c r="X5" s="4538"/>
      <c r="Y5" s="4538"/>
      <c r="Z5" s="4538"/>
      <c r="AA5" s="4538"/>
      <c r="AB5" s="4538"/>
      <c r="AC5" s="4539"/>
      <c r="AD5" s="339"/>
      <c r="AE5" s="339"/>
      <c r="AF5" s="339"/>
    </row>
    <row r="6" spans="1:32" s="340" customFormat="1" ht="14.25" customHeight="1" thickBot="1" x14ac:dyDescent="0.45">
      <c r="A6" s="4541">
        <v>29</v>
      </c>
      <c r="B6" s="4544" t="s">
        <v>309</v>
      </c>
      <c r="C6" s="4547" t="s">
        <v>411</v>
      </c>
      <c r="D6" s="4550">
        <v>0.5</v>
      </c>
      <c r="E6" s="918" t="s">
        <v>172</v>
      </c>
      <c r="F6" s="404" t="s">
        <v>5</v>
      </c>
      <c r="G6" s="405" t="s">
        <v>110</v>
      </c>
      <c r="H6" s="953" t="s">
        <v>175</v>
      </c>
      <c r="I6" s="996">
        <v>3</v>
      </c>
      <c r="J6" s="1230">
        <v>55</v>
      </c>
      <c r="K6" s="3220"/>
      <c r="L6" s="1804">
        <v>58</v>
      </c>
      <c r="M6" s="1804"/>
      <c r="N6" s="2645"/>
      <c r="O6" s="2645"/>
      <c r="P6" s="2645"/>
      <c r="Q6" s="2645"/>
      <c r="R6" s="2645"/>
      <c r="S6" s="2645"/>
      <c r="T6" s="2645"/>
      <c r="U6" s="2645">
        <v>2</v>
      </c>
      <c r="V6" s="1720"/>
      <c r="W6" s="19"/>
      <c r="X6" s="19"/>
      <c r="Y6" s="19"/>
      <c r="Z6" s="19"/>
      <c r="AA6" s="19"/>
      <c r="AB6" s="3221"/>
      <c r="AC6" s="3219">
        <f>SUM(K6:AB6)</f>
        <v>60</v>
      </c>
      <c r="AD6" s="339"/>
      <c r="AE6" s="339"/>
      <c r="AF6" s="339"/>
    </row>
    <row r="7" spans="1:32" s="340" customFormat="1" ht="18" customHeight="1" thickBot="1" x14ac:dyDescent="0.45">
      <c r="A7" s="4542"/>
      <c r="B7" s="4545"/>
      <c r="C7" s="4548"/>
      <c r="D7" s="4550"/>
      <c r="E7" s="1721" t="s">
        <v>77</v>
      </c>
      <c r="F7" s="1607" t="s">
        <v>112</v>
      </c>
      <c r="G7" s="1607" t="s">
        <v>70</v>
      </c>
      <c r="H7" s="1607"/>
      <c r="I7" s="1607" t="s">
        <v>73</v>
      </c>
      <c r="J7" s="1722" t="s">
        <v>222</v>
      </c>
      <c r="K7" s="2499"/>
      <c r="L7" s="1716">
        <v>60</v>
      </c>
      <c r="M7" s="311"/>
      <c r="N7" s="312"/>
      <c r="O7" s="312"/>
      <c r="P7" s="2553"/>
      <c r="Q7" s="311"/>
      <c r="R7" s="311"/>
      <c r="S7" s="311"/>
      <c r="T7" s="311"/>
      <c r="U7" s="312">
        <v>4</v>
      </c>
      <c r="V7" s="110"/>
      <c r="W7" s="77"/>
      <c r="X7" s="77"/>
      <c r="Y7" s="77"/>
      <c r="Z7" s="77"/>
      <c r="AA7" s="77"/>
      <c r="AB7" s="3123"/>
      <c r="AC7" s="3219">
        <f>SUM(K7:AB7)</f>
        <v>64</v>
      </c>
      <c r="AD7" s="339"/>
      <c r="AE7" s="339"/>
      <c r="AF7" s="339"/>
    </row>
    <row r="8" spans="1:32" s="379" customFormat="1" ht="12.75" customHeight="1" thickBot="1" x14ac:dyDescent="0.45">
      <c r="A8" s="4542"/>
      <c r="B8" s="4545"/>
      <c r="C8" s="4548"/>
      <c r="D8" s="4550"/>
      <c r="E8" s="1714" t="s">
        <v>80</v>
      </c>
      <c r="F8" s="310" t="s">
        <v>202</v>
      </c>
      <c r="G8" s="310" t="s">
        <v>70</v>
      </c>
      <c r="H8" s="310"/>
      <c r="I8" s="310" t="s">
        <v>65</v>
      </c>
      <c r="J8" s="1723" t="s">
        <v>99</v>
      </c>
      <c r="K8" s="1692"/>
      <c r="L8" s="313">
        <v>14</v>
      </c>
      <c r="M8" s="1588"/>
      <c r="N8" s="313"/>
      <c r="O8" s="313"/>
      <c r="P8" s="1588"/>
      <c r="Q8" s="1588"/>
      <c r="R8" s="1588"/>
      <c r="S8" s="1588"/>
      <c r="T8" s="1588"/>
      <c r="U8" s="313">
        <v>1</v>
      </c>
      <c r="V8" s="2354"/>
      <c r="W8" s="2354"/>
      <c r="X8" s="2354"/>
      <c r="Y8" s="2354"/>
      <c r="Z8" s="2354"/>
      <c r="AA8" s="2354"/>
      <c r="AB8" s="3187"/>
      <c r="AC8" s="3124">
        <f>SUM(K8:AB8)</f>
        <v>15</v>
      </c>
      <c r="AD8" s="378"/>
      <c r="AE8" s="378"/>
      <c r="AF8" s="378"/>
    </row>
    <row r="9" spans="1:32" s="379" customFormat="1" ht="14.25" thickBot="1" x14ac:dyDescent="0.45">
      <c r="A9" s="4542"/>
      <c r="B9" s="4545"/>
      <c r="C9" s="4548"/>
      <c r="D9" s="4550"/>
      <c r="E9" s="918" t="s">
        <v>203</v>
      </c>
      <c r="F9" s="1724" t="s">
        <v>112</v>
      </c>
      <c r="G9" s="1724" t="s">
        <v>94</v>
      </c>
      <c r="H9" s="2501"/>
      <c r="I9" s="1724" t="s">
        <v>65</v>
      </c>
      <c r="J9" s="2502" t="s">
        <v>323</v>
      </c>
      <c r="K9" s="3222"/>
      <c r="L9" s="1748">
        <v>16</v>
      </c>
      <c r="M9" s="1747"/>
      <c r="N9" s="1748"/>
      <c r="O9" s="1748"/>
      <c r="P9" s="1747"/>
      <c r="Q9" s="1747"/>
      <c r="R9" s="1747"/>
      <c r="S9" s="1747"/>
      <c r="T9" s="1747"/>
      <c r="U9" s="1748"/>
      <c r="V9" s="1129"/>
      <c r="W9" s="3223"/>
      <c r="X9" s="1132"/>
      <c r="Y9" s="1132"/>
      <c r="Z9" s="1132"/>
      <c r="AA9" s="1132"/>
      <c r="AB9" s="3224"/>
      <c r="AC9" s="3124">
        <f>SUM(K9:AB9)</f>
        <v>16</v>
      </c>
      <c r="AD9" s="378"/>
      <c r="AE9" s="378"/>
      <c r="AF9" s="378"/>
    </row>
    <row r="10" spans="1:32" s="379" customFormat="1" ht="14.25" hidden="1" thickBot="1" x14ac:dyDescent="0.45">
      <c r="A10" s="4542"/>
      <c r="B10" s="4545"/>
      <c r="C10" s="4548"/>
      <c r="D10" s="4550"/>
      <c r="E10" s="918"/>
      <c r="F10" s="404"/>
      <c r="G10" s="405"/>
      <c r="H10" s="953"/>
      <c r="I10" s="996"/>
      <c r="J10" s="1230"/>
      <c r="K10" s="469"/>
      <c r="L10" s="459"/>
      <c r="M10" s="459"/>
      <c r="N10" s="459"/>
      <c r="O10" s="459"/>
      <c r="P10" s="459"/>
      <c r="Q10" s="459"/>
      <c r="R10" s="459"/>
      <c r="S10" s="459"/>
      <c r="T10" s="459"/>
      <c r="U10" s="459"/>
      <c r="V10" s="616"/>
      <c r="W10" s="1293"/>
      <c r="X10" s="619"/>
      <c r="Y10" s="619"/>
      <c r="Z10" s="619"/>
      <c r="AA10" s="619"/>
      <c r="AB10" s="619"/>
      <c r="AC10" s="563">
        <f t="shared" ref="AC10:AC27" si="0">SUM(K10:AB10)</f>
        <v>0</v>
      </c>
      <c r="AD10" s="378"/>
      <c r="AE10" s="378"/>
      <c r="AF10" s="378"/>
    </row>
    <row r="11" spans="1:32" s="379" customFormat="1" ht="15.75" hidden="1" customHeight="1" thickBot="1" x14ac:dyDescent="0.45">
      <c r="A11" s="4542"/>
      <c r="B11" s="4545"/>
      <c r="C11" s="4548"/>
      <c r="D11" s="4550"/>
      <c r="E11" s="603"/>
      <c r="F11" s="604"/>
      <c r="G11" s="605"/>
      <c r="H11" s="606"/>
      <c r="I11" s="607"/>
      <c r="J11" s="608"/>
      <c r="K11" s="609"/>
      <c r="L11" s="607"/>
      <c r="M11" s="607"/>
      <c r="N11" s="607"/>
      <c r="O11" s="607"/>
      <c r="P11" s="607"/>
      <c r="Q11" s="607"/>
      <c r="R11" s="607"/>
      <c r="S11" s="607"/>
      <c r="T11" s="607"/>
      <c r="U11" s="607"/>
      <c r="V11" s="607"/>
      <c r="W11" s="610"/>
      <c r="X11" s="611"/>
      <c r="Y11" s="611"/>
      <c r="Z11" s="611"/>
      <c r="AA11" s="611"/>
      <c r="AB11" s="611"/>
      <c r="AC11" s="612">
        <f t="shared" si="0"/>
        <v>0</v>
      </c>
      <c r="AD11" s="378"/>
      <c r="AE11" s="378"/>
      <c r="AF11" s="378"/>
    </row>
    <row r="12" spans="1:32" s="380" customFormat="1" ht="15.75" customHeight="1" thickBot="1" x14ac:dyDescent="0.4">
      <c r="A12" s="4542"/>
      <c r="B12" s="4545"/>
      <c r="C12" s="4548"/>
      <c r="D12" s="4551"/>
      <c r="E12" s="621" t="s">
        <v>38</v>
      </c>
      <c r="F12" s="622"/>
      <c r="G12" s="623"/>
      <c r="H12" s="624"/>
      <c r="I12" s="625"/>
      <c r="J12" s="626"/>
      <c r="K12" s="627">
        <f t="shared" ref="K12:AC12" si="1">SUM(K6:K11)</f>
        <v>0</v>
      </c>
      <c r="L12" s="627">
        <f t="shared" si="1"/>
        <v>148</v>
      </c>
      <c r="M12" s="627">
        <f t="shared" si="1"/>
        <v>0</v>
      </c>
      <c r="N12" s="627">
        <f t="shared" si="1"/>
        <v>0</v>
      </c>
      <c r="O12" s="627">
        <f t="shared" si="1"/>
        <v>0</v>
      </c>
      <c r="P12" s="627">
        <f t="shared" si="1"/>
        <v>0</v>
      </c>
      <c r="Q12" s="627">
        <f t="shared" si="1"/>
        <v>0</v>
      </c>
      <c r="R12" s="627">
        <f t="shared" si="1"/>
        <v>0</v>
      </c>
      <c r="S12" s="627">
        <f t="shared" si="1"/>
        <v>0</v>
      </c>
      <c r="T12" s="627">
        <f t="shared" si="1"/>
        <v>0</v>
      </c>
      <c r="U12" s="627">
        <f t="shared" si="1"/>
        <v>7</v>
      </c>
      <c r="V12" s="627">
        <f t="shared" si="1"/>
        <v>0</v>
      </c>
      <c r="W12" s="627">
        <f t="shared" si="1"/>
        <v>0</v>
      </c>
      <c r="X12" s="627">
        <f t="shared" si="1"/>
        <v>0</v>
      </c>
      <c r="Y12" s="627">
        <f t="shared" si="1"/>
        <v>0</v>
      </c>
      <c r="Z12" s="627">
        <f t="shared" si="1"/>
        <v>0</v>
      </c>
      <c r="AA12" s="627">
        <f t="shared" si="1"/>
        <v>0</v>
      </c>
      <c r="AB12" s="627">
        <f t="shared" si="1"/>
        <v>0</v>
      </c>
      <c r="AC12" s="627">
        <f t="shared" si="1"/>
        <v>155</v>
      </c>
    </row>
    <row r="13" spans="1:32" s="380" customFormat="1" ht="15.75" hidden="1" customHeight="1" thickBot="1" x14ac:dyDescent="0.4">
      <c r="A13" s="4542"/>
      <c r="B13" s="4545"/>
      <c r="C13" s="4548"/>
      <c r="D13" s="4551"/>
      <c r="E13" s="1313"/>
      <c r="F13" s="709"/>
      <c r="G13" s="709"/>
      <c r="H13" s="709"/>
      <c r="I13" s="709"/>
      <c r="J13" s="923"/>
      <c r="K13" s="1314"/>
      <c r="L13" s="718"/>
      <c r="M13" s="718"/>
      <c r="N13" s="718"/>
      <c r="O13" s="718"/>
      <c r="P13" s="77"/>
      <c r="Q13" s="77"/>
      <c r="R13" s="77"/>
      <c r="S13" s="77"/>
      <c r="T13" s="77"/>
      <c r="U13" s="171"/>
      <c r="V13" s="77"/>
      <c r="W13" s="77"/>
      <c r="X13" s="77"/>
      <c r="Y13" s="77"/>
      <c r="Z13" s="77"/>
      <c r="AA13" s="77"/>
      <c r="AB13" s="94"/>
      <c r="AC13" s="979">
        <f t="shared" si="0"/>
        <v>0</v>
      </c>
    </row>
    <row r="14" spans="1:32" s="380" customFormat="1" ht="15.75" hidden="1" customHeight="1" thickBot="1" x14ac:dyDescent="0.45">
      <c r="A14" s="4542"/>
      <c r="B14" s="4545"/>
      <c r="C14" s="4548"/>
      <c r="D14" s="4551"/>
      <c r="E14" s="998"/>
      <c r="F14" s="406"/>
      <c r="G14" s="411"/>
      <c r="H14" s="999"/>
      <c r="I14" s="562"/>
      <c r="J14" s="562"/>
      <c r="K14" s="563"/>
      <c r="L14" s="563"/>
      <c r="M14" s="563"/>
      <c r="N14" s="563"/>
      <c r="O14" s="563"/>
      <c r="P14" s="563"/>
      <c r="Q14" s="563"/>
      <c r="R14" s="563"/>
      <c r="S14" s="563"/>
      <c r="T14" s="563"/>
      <c r="U14" s="563"/>
      <c r="V14" s="563"/>
      <c r="W14" s="563"/>
      <c r="X14" s="563"/>
      <c r="Y14" s="563"/>
      <c r="Z14" s="563"/>
      <c r="AA14" s="563"/>
      <c r="AB14" s="563"/>
      <c r="AC14" s="978">
        <f t="shared" si="0"/>
        <v>0</v>
      </c>
    </row>
    <row r="15" spans="1:32" s="380" customFormat="1" ht="15.75" hidden="1" customHeight="1" thickBot="1" x14ac:dyDescent="0.45">
      <c r="A15" s="4542"/>
      <c r="B15" s="4545"/>
      <c r="C15" s="4548"/>
      <c r="D15" s="4551"/>
      <c r="E15" s="998"/>
      <c r="F15" s="406"/>
      <c r="G15" s="411"/>
      <c r="H15" s="999"/>
      <c r="I15" s="562"/>
      <c r="J15" s="562"/>
      <c r="K15" s="563"/>
      <c r="L15" s="563"/>
      <c r="M15" s="563"/>
      <c r="N15" s="563"/>
      <c r="O15" s="563"/>
      <c r="P15" s="563"/>
      <c r="Q15" s="563"/>
      <c r="R15" s="563"/>
      <c r="S15" s="563"/>
      <c r="T15" s="563"/>
      <c r="U15" s="563"/>
      <c r="V15" s="563"/>
      <c r="W15" s="563"/>
      <c r="X15" s="563"/>
      <c r="Y15" s="563"/>
      <c r="Z15" s="563"/>
      <c r="AA15" s="563"/>
      <c r="AB15" s="563"/>
      <c r="AC15" s="978">
        <f t="shared" si="0"/>
        <v>0</v>
      </c>
    </row>
    <row r="16" spans="1:32" s="380" customFormat="1" ht="15.75" hidden="1" customHeight="1" thickBot="1" x14ac:dyDescent="0.4">
      <c r="A16" s="4542"/>
      <c r="B16" s="4545"/>
      <c r="C16" s="4548"/>
      <c r="D16" s="4551"/>
      <c r="E16" s="1015"/>
      <c r="F16" s="1015"/>
      <c r="G16" s="1015"/>
      <c r="H16" s="1015"/>
      <c r="I16" s="1015"/>
      <c r="J16" s="1015"/>
      <c r="K16" s="1015"/>
      <c r="L16" s="1015"/>
      <c r="M16" s="1015"/>
      <c r="N16" s="1015"/>
      <c r="O16" s="1015"/>
      <c r="P16" s="1015"/>
      <c r="Q16" s="1015"/>
      <c r="R16" s="1015"/>
      <c r="S16" s="1015"/>
      <c r="T16" s="1015"/>
      <c r="U16" s="1015"/>
      <c r="V16" s="1015"/>
      <c r="W16" s="1015"/>
      <c r="X16" s="1015"/>
      <c r="Y16" s="1015"/>
      <c r="Z16" s="1015"/>
      <c r="AA16" s="1015"/>
      <c r="AB16" s="1015"/>
      <c r="AC16" s="1015"/>
    </row>
    <row r="17" spans="1:32" s="380" customFormat="1" ht="15.75" hidden="1" customHeight="1" thickBot="1" x14ac:dyDescent="0.4">
      <c r="A17" s="4542"/>
      <c r="B17" s="4545"/>
      <c r="C17" s="4548"/>
      <c r="D17" s="4551"/>
      <c r="E17" s="1015"/>
      <c r="F17" s="1015"/>
      <c r="G17" s="1015"/>
      <c r="H17" s="1015"/>
      <c r="I17" s="1015"/>
      <c r="J17" s="1015"/>
      <c r="K17" s="1015"/>
      <c r="L17" s="1015"/>
      <c r="M17" s="1015"/>
      <c r="N17" s="1015"/>
      <c r="O17" s="1015"/>
      <c r="P17" s="1015"/>
      <c r="Q17" s="1015"/>
      <c r="R17" s="1015"/>
      <c r="S17" s="1015"/>
      <c r="T17" s="1015"/>
      <c r="U17" s="1015"/>
      <c r="V17" s="1015"/>
      <c r="W17" s="1015"/>
      <c r="X17" s="1015"/>
      <c r="Y17" s="1015"/>
      <c r="Z17" s="1015"/>
      <c r="AA17" s="1015"/>
      <c r="AB17" s="1015"/>
      <c r="AC17" s="1015"/>
    </row>
    <row r="18" spans="1:32" s="380" customFormat="1" ht="15.75" hidden="1" customHeight="1" thickBot="1" x14ac:dyDescent="0.45">
      <c r="A18" s="4542"/>
      <c r="B18" s="4545"/>
      <c r="C18" s="4548"/>
      <c r="D18" s="4551"/>
      <c r="E18" s="1021"/>
      <c r="F18" s="977"/>
      <c r="G18" s="568"/>
      <c r="H18" s="413"/>
      <c r="I18" s="562"/>
      <c r="J18" s="562"/>
      <c r="K18" s="562"/>
      <c r="L18" s="562"/>
      <c r="M18" s="565"/>
      <c r="N18" s="565"/>
      <c r="O18" s="565"/>
      <c r="P18" s="565"/>
      <c r="Q18" s="565"/>
      <c r="R18" s="565"/>
      <c r="S18" s="565"/>
      <c r="T18" s="565"/>
      <c r="U18" s="562"/>
      <c r="V18" s="565"/>
      <c r="W18" s="565"/>
      <c r="X18" s="565"/>
      <c r="Y18" s="565"/>
      <c r="Z18" s="565"/>
      <c r="AA18" s="565"/>
      <c r="AB18" s="565"/>
      <c r="AC18" s="978">
        <f>SUM(K18:AB18)</f>
        <v>0</v>
      </c>
    </row>
    <row r="19" spans="1:32" s="379" customFormat="1" ht="15.75" hidden="1" customHeight="1" thickBot="1" x14ac:dyDescent="0.4">
      <c r="A19" s="4542"/>
      <c r="B19" s="4545"/>
      <c r="C19" s="4548"/>
      <c r="D19" s="4551"/>
      <c r="E19" s="1022"/>
      <c r="F19" s="1011"/>
      <c r="G19" s="1011"/>
      <c r="H19" s="1025"/>
      <c r="I19" s="1011"/>
      <c r="J19" s="1012"/>
      <c r="K19" s="947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020"/>
      <c r="AC19" s="978">
        <f>SUM(K19:AB19)</f>
        <v>0</v>
      </c>
      <c r="AD19" s="378"/>
      <c r="AE19" s="378"/>
      <c r="AF19" s="378"/>
    </row>
    <row r="20" spans="1:32" s="379" customFormat="1" ht="15.75" hidden="1" customHeight="1" thickBot="1" x14ac:dyDescent="0.45">
      <c r="A20" s="4542"/>
      <c r="B20" s="4545"/>
      <c r="C20" s="4548"/>
      <c r="D20" s="4551"/>
      <c r="E20" s="1023"/>
      <c r="F20" s="613"/>
      <c r="G20" s="614"/>
      <c r="H20" s="615"/>
      <c r="I20" s="616"/>
      <c r="J20" s="617"/>
      <c r="K20" s="618"/>
      <c r="L20" s="616"/>
      <c r="M20" s="619"/>
      <c r="N20" s="619"/>
      <c r="O20" s="619"/>
      <c r="P20" s="616"/>
      <c r="Q20" s="619"/>
      <c r="R20" s="619"/>
      <c r="S20" s="619"/>
      <c r="T20" s="619"/>
      <c r="U20" s="616"/>
      <c r="V20" s="616"/>
      <c r="W20" s="619"/>
      <c r="X20" s="619"/>
      <c r="Y20" s="619"/>
      <c r="Z20" s="619"/>
      <c r="AA20" s="619"/>
      <c r="AB20" s="619"/>
      <c r="AC20" s="979">
        <f t="shared" si="0"/>
        <v>0</v>
      </c>
      <c r="AD20" s="378"/>
      <c r="AE20" s="378"/>
      <c r="AF20" s="378"/>
    </row>
    <row r="21" spans="1:32" s="381" customFormat="1" ht="15.75" hidden="1" customHeight="1" thickBot="1" x14ac:dyDescent="0.4">
      <c r="A21" s="4542"/>
      <c r="B21" s="4545"/>
      <c r="C21" s="4548"/>
      <c r="D21" s="4551"/>
      <c r="E21" s="1024"/>
      <c r="F21" s="980"/>
      <c r="G21" s="981"/>
      <c r="H21" s="982"/>
      <c r="I21" s="983"/>
      <c r="J21" s="984"/>
      <c r="K21" s="985"/>
      <c r="L21" s="983"/>
      <c r="M21" s="986"/>
      <c r="N21" s="983"/>
      <c r="O21" s="983"/>
      <c r="P21" s="986"/>
      <c r="Q21" s="986"/>
      <c r="R21" s="986"/>
      <c r="S21" s="986"/>
      <c r="T21" s="986"/>
      <c r="U21" s="983"/>
      <c r="V21" s="983"/>
      <c r="W21" s="986"/>
      <c r="X21" s="986"/>
      <c r="Y21" s="986"/>
      <c r="Z21" s="986"/>
      <c r="AA21" s="986"/>
      <c r="AB21" s="986"/>
      <c r="AC21" s="987">
        <f t="shared" si="0"/>
        <v>0</v>
      </c>
      <c r="AD21" s="380"/>
      <c r="AE21" s="380"/>
      <c r="AF21" s="380"/>
    </row>
    <row r="22" spans="1:32" s="380" customFormat="1" ht="12" customHeight="1" thickBot="1" x14ac:dyDescent="0.4">
      <c r="A22" s="4542"/>
      <c r="B22" s="4545"/>
      <c r="C22" s="4548"/>
      <c r="D22" s="4551"/>
      <c r="E22" s="621" t="s">
        <v>161</v>
      </c>
      <c r="F22" s="622"/>
      <c r="G22" s="636"/>
      <c r="H22" s="637"/>
      <c r="I22" s="625"/>
      <c r="J22" s="626"/>
      <c r="K22" s="627">
        <f>SUM(K13:K21)</f>
        <v>0</v>
      </c>
      <c r="L22" s="627">
        <f t="shared" ref="L22:AB22" si="2">SUM(L13:L21)</f>
        <v>0</v>
      </c>
      <c r="M22" s="627">
        <f t="shared" si="2"/>
        <v>0</v>
      </c>
      <c r="N22" s="627">
        <f t="shared" si="2"/>
        <v>0</v>
      </c>
      <c r="O22" s="627">
        <f t="shared" si="2"/>
        <v>0</v>
      </c>
      <c r="P22" s="627">
        <f t="shared" si="2"/>
        <v>0</v>
      </c>
      <c r="Q22" s="627">
        <f t="shared" si="2"/>
        <v>0</v>
      </c>
      <c r="R22" s="627">
        <f t="shared" si="2"/>
        <v>0</v>
      </c>
      <c r="S22" s="627">
        <f t="shared" si="2"/>
        <v>0</v>
      </c>
      <c r="T22" s="627">
        <f t="shared" si="2"/>
        <v>0</v>
      </c>
      <c r="U22" s="627">
        <f t="shared" si="2"/>
        <v>0</v>
      </c>
      <c r="V22" s="627">
        <f t="shared" si="2"/>
        <v>0</v>
      </c>
      <c r="W22" s="627">
        <f t="shared" si="2"/>
        <v>0</v>
      </c>
      <c r="X22" s="627">
        <f t="shared" si="2"/>
        <v>0</v>
      </c>
      <c r="Y22" s="627">
        <f t="shared" si="2"/>
        <v>0</v>
      </c>
      <c r="Z22" s="627">
        <f t="shared" si="2"/>
        <v>0</v>
      </c>
      <c r="AA22" s="627">
        <f t="shared" si="2"/>
        <v>0</v>
      </c>
      <c r="AB22" s="627">
        <f t="shared" si="2"/>
        <v>0</v>
      </c>
      <c r="AC22" s="638">
        <f t="shared" si="0"/>
        <v>0</v>
      </c>
    </row>
    <row r="23" spans="1:32" s="381" customFormat="1" ht="18.75" hidden="1" customHeight="1" thickBot="1" x14ac:dyDescent="0.4">
      <c r="A23" s="4542"/>
      <c r="B23" s="4545"/>
      <c r="C23" s="4548"/>
      <c r="D23" s="4550"/>
      <c r="E23" s="628"/>
      <c r="F23" s="629"/>
      <c r="G23" s="630"/>
      <c r="H23" s="631"/>
      <c r="I23" s="632"/>
      <c r="J23" s="633"/>
      <c r="K23" s="634"/>
      <c r="L23" s="635"/>
      <c r="M23" s="635"/>
      <c r="N23" s="635"/>
      <c r="O23" s="635"/>
      <c r="P23" s="635"/>
      <c r="Q23" s="635"/>
      <c r="R23" s="635"/>
      <c r="S23" s="635"/>
      <c r="T23" s="635"/>
      <c r="U23" s="635"/>
      <c r="V23" s="635"/>
      <c r="W23" s="635"/>
      <c r="X23" s="635"/>
      <c r="Y23" s="635"/>
      <c r="Z23" s="635"/>
      <c r="AA23" s="635"/>
      <c r="AB23" s="635"/>
      <c r="AC23" s="620">
        <f t="shared" si="0"/>
        <v>0</v>
      </c>
      <c r="AD23" s="380"/>
      <c r="AE23" s="380"/>
      <c r="AF23" s="380"/>
    </row>
    <row r="24" spans="1:32" s="381" customFormat="1" ht="16.5" hidden="1" customHeight="1" thickBot="1" x14ac:dyDescent="0.4">
      <c r="A24" s="4542"/>
      <c r="B24" s="4545"/>
      <c r="C24" s="4548"/>
      <c r="D24" s="4550"/>
      <c r="E24" s="577"/>
      <c r="F24" s="594"/>
      <c r="G24" s="571"/>
      <c r="H24" s="571"/>
      <c r="I24" s="572"/>
      <c r="J24" s="595"/>
      <c r="K24" s="583"/>
      <c r="L24" s="572"/>
      <c r="M24" s="572"/>
      <c r="N24" s="572"/>
      <c r="O24" s="572"/>
      <c r="P24" s="572"/>
      <c r="Q24" s="572"/>
      <c r="R24" s="572"/>
      <c r="S24" s="572"/>
      <c r="T24" s="572"/>
      <c r="U24" s="572"/>
      <c r="V24" s="572"/>
      <c r="W24" s="572"/>
      <c r="X24" s="572"/>
      <c r="Y24" s="572"/>
      <c r="Z24" s="572"/>
      <c r="AA24" s="572"/>
      <c r="AB24" s="572"/>
      <c r="AC24" s="563">
        <f t="shared" si="0"/>
        <v>0</v>
      </c>
      <c r="AD24" s="380"/>
      <c r="AE24" s="380"/>
      <c r="AF24" s="380"/>
    </row>
    <row r="25" spans="1:32" s="381" customFormat="1" ht="15.75" hidden="1" customHeight="1" thickBot="1" x14ac:dyDescent="0.4">
      <c r="A25" s="4542"/>
      <c r="B25" s="4545"/>
      <c r="C25" s="4548"/>
      <c r="D25" s="4550"/>
      <c r="E25" s="578"/>
      <c r="F25" s="502"/>
      <c r="G25" s="570"/>
      <c r="H25" s="572"/>
      <c r="I25" s="566"/>
      <c r="J25" s="593"/>
      <c r="K25" s="582"/>
      <c r="L25" s="566"/>
      <c r="M25" s="566"/>
      <c r="N25" s="566"/>
      <c r="O25" s="566"/>
      <c r="P25" s="566"/>
      <c r="Q25" s="566"/>
      <c r="R25" s="566"/>
      <c r="S25" s="566"/>
      <c r="T25" s="566"/>
      <c r="U25" s="566"/>
      <c r="V25" s="566"/>
      <c r="W25" s="566"/>
      <c r="X25" s="572"/>
      <c r="Y25" s="567"/>
      <c r="Z25" s="567"/>
      <c r="AA25" s="567"/>
      <c r="AB25" s="567"/>
      <c r="AC25" s="563">
        <f t="shared" si="0"/>
        <v>0</v>
      </c>
      <c r="AD25" s="380"/>
      <c r="AE25" s="380"/>
      <c r="AF25" s="380"/>
    </row>
    <row r="26" spans="1:32" s="381" customFormat="1" ht="17.25" hidden="1" customHeight="1" thickBot="1" x14ac:dyDescent="0.4">
      <c r="A26" s="4542"/>
      <c r="B26" s="4545"/>
      <c r="C26" s="4548"/>
      <c r="D26" s="4550"/>
      <c r="E26" s="579"/>
      <c r="F26" s="596"/>
      <c r="G26" s="573"/>
      <c r="H26" s="573"/>
      <c r="I26" s="573"/>
      <c r="J26" s="597"/>
      <c r="K26" s="584"/>
      <c r="L26" s="574"/>
      <c r="M26" s="574"/>
      <c r="N26" s="574"/>
      <c r="O26" s="574"/>
      <c r="P26" s="574"/>
      <c r="Q26" s="574"/>
      <c r="R26" s="574"/>
      <c r="S26" s="574"/>
      <c r="T26" s="574"/>
      <c r="U26" s="574"/>
      <c r="V26" s="574"/>
      <c r="W26" s="574"/>
      <c r="X26" s="574"/>
      <c r="Y26" s="574"/>
      <c r="Z26" s="574"/>
      <c r="AA26" s="574"/>
      <c r="AB26" s="574"/>
      <c r="AC26" s="563">
        <f t="shared" si="0"/>
        <v>0</v>
      </c>
      <c r="AD26" s="380"/>
      <c r="AE26" s="380"/>
      <c r="AF26" s="380"/>
    </row>
    <row r="27" spans="1:32" s="380" customFormat="1" ht="12" customHeight="1" thickBot="1" x14ac:dyDescent="0.4">
      <c r="A27" s="4543"/>
      <c r="B27" s="4546"/>
      <c r="C27" s="4549"/>
      <c r="D27" s="4550"/>
      <c r="E27" s="576" t="s">
        <v>152</v>
      </c>
      <c r="F27" s="598"/>
      <c r="G27" s="599"/>
      <c r="H27" s="600"/>
      <c r="I27" s="601"/>
      <c r="J27" s="602"/>
      <c r="K27" s="581">
        <f t="shared" ref="K27:AB27" si="3">K12+K22</f>
        <v>0</v>
      </c>
      <c r="L27" s="581">
        <f t="shared" si="3"/>
        <v>148</v>
      </c>
      <c r="M27" s="581">
        <f t="shared" si="3"/>
        <v>0</v>
      </c>
      <c r="N27" s="581">
        <f t="shared" si="3"/>
        <v>0</v>
      </c>
      <c r="O27" s="581">
        <f t="shared" si="3"/>
        <v>0</v>
      </c>
      <c r="P27" s="581">
        <f t="shared" si="3"/>
        <v>0</v>
      </c>
      <c r="Q27" s="581">
        <f t="shared" si="3"/>
        <v>0</v>
      </c>
      <c r="R27" s="581">
        <f t="shared" si="3"/>
        <v>0</v>
      </c>
      <c r="S27" s="581">
        <f t="shared" si="3"/>
        <v>0</v>
      </c>
      <c r="T27" s="581">
        <f t="shared" si="3"/>
        <v>0</v>
      </c>
      <c r="U27" s="581">
        <f t="shared" si="3"/>
        <v>7</v>
      </c>
      <c r="V27" s="581">
        <f t="shared" si="3"/>
        <v>0</v>
      </c>
      <c r="W27" s="581">
        <f t="shared" si="3"/>
        <v>0</v>
      </c>
      <c r="X27" s="581">
        <f t="shared" si="3"/>
        <v>0</v>
      </c>
      <c r="Y27" s="581">
        <f t="shared" si="3"/>
        <v>0</v>
      </c>
      <c r="Z27" s="581">
        <f t="shared" si="3"/>
        <v>0</v>
      </c>
      <c r="AA27" s="581">
        <f t="shared" si="3"/>
        <v>0</v>
      </c>
      <c r="AB27" s="581">
        <f t="shared" si="3"/>
        <v>0</v>
      </c>
      <c r="AC27" s="567">
        <f t="shared" si="0"/>
        <v>155</v>
      </c>
    </row>
    <row r="28" spans="1:32" s="340" customFormat="1" ht="15.6" customHeight="1" thickBot="1" x14ac:dyDescent="0.4">
      <c r="A28" s="4586" t="s">
        <v>178</v>
      </c>
      <c r="B28" s="4587"/>
      <c r="C28" s="4587"/>
      <c r="D28" s="4587"/>
      <c r="E28" s="4587"/>
      <c r="F28" s="4587"/>
      <c r="G28" s="4587"/>
      <c r="H28" s="4587"/>
      <c r="I28" s="4587"/>
      <c r="J28" s="4587"/>
      <c r="K28" s="4587"/>
      <c r="L28" s="4587"/>
      <c r="M28" s="4587"/>
      <c r="N28" s="4587"/>
      <c r="O28" s="4587"/>
      <c r="P28" s="4587"/>
      <c r="Q28" s="4587"/>
      <c r="R28" s="4587"/>
      <c r="S28" s="4587"/>
      <c r="T28" s="4587"/>
      <c r="U28" s="4587"/>
      <c r="V28" s="4587"/>
      <c r="W28" s="4587"/>
      <c r="X28" s="4587"/>
      <c r="Y28" s="4587"/>
      <c r="Z28" s="4587"/>
      <c r="AA28" s="4587"/>
      <c r="AB28" s="4587"/>
      <c r="AC28" s="4588"/>
    </row>
    <row r="29" spans="1:32" s="340" customFormat="1" ht="18" customHeight="1" thickBot="1" x14ac:dyDescent="0.45">
      <c r="A29" s="4555">
        <v>29</v>
      </c>
      <c r="B29" s="4558" t="s">
        <v>309</v>
      </c>
      <c r="C29" s="4561" t="s">
        <v>411</v>
      </c>
      <c r="D29" s="4591">
        <v>0.5</v>
      </c>
      <c r="E29" s="1682" t="s">
        <v>77</v>
      </c>
      <c r="F29" s="76" t="s">
        <v>5</v>
      </c>
      <c r="G29" s="76" t="s">
        <v>70</v>
      </c>
      <c r="H29" s="76" t="s">
        <v>70</v>
      </c>
      <c r="I29" s="76" t="s">
        <v>37</v>
      </c>
      <c r="J29" s="158">
        <v>119</v>
      </c>
      <c r="K29" s="2729"/>
      <c r="L29" s="1910">
        <v>64</v>
      </c>
      <c r="M29" s="1909"/>
      <c r="N29" s="1909"/>
      <c r="O29" s="1909"/>
      <c r="P29" s="1910"/>
      <c r="Q29" s="1909"/>
      <c r="R29" s="1909"/>
      <c r="S29" s="1909"/>
      <c r="T29" s="1909"/>
      <c r="U29" s="1910">
        <v>8</v>
      </c>
      <c r="V29" s="2187"/>
      <c r="W29" s="3217"/>
      <c r="X29" s="3217"/>
      <c r="Y29" s="3217"/>
      <c r="Z29" s="3217"/>
      <c r="AA29" s="3217"/>
      <c r="AB29" s="3218"/>
      <c r="AC29" s="2148">
        <f t="shared" ref="AC29:AC34" si="4">SUM(K29:AB29)</f>
        <v>72</v>
      </c>
    </row>
    <row r="30" spans="1:32" s="340" customFormat="1" ht="18.75" customHeight="1" thickBot="1" x14ac:dyDescent="0.45">
      <c r="A30" s="4556"/>
      <c r="B30" s="4559"/>
      <c r="C30" s="4562"/>
      <c r="D30" s="4566"/>
      <c r="E30" s="1285" t="s">
        <v>81</v>
      </c>
      <c r="F30" s="76" t="s">
        <v>5</v>
      </c>
      <c r="G30" s="76" t="s">
        <v>110</v>
      </c>
      <c r="H30" s="76" t="s">
        <v>70</v>
      </c>
      <c r="I30" s="76" t="s">
        <v>37</v>
      </c>
      <c r="J30" s="158">
        <v>9</v>
      </c>
      <c r="K30" s="2659"/>
      <c r="L30" s="3211"/>
      <c r="M30" s="2051"/>
      <c r="N30" s="2051"/>
      <c r="O30" s="2051"/>
      <c r="P30" s="2050"/>
      <c r="Q30" s="2051"/>
      <c r="R30" s="2051"/>
      <c r="S30" s="2051"/>
      <c r="T30" s="1666"/>
      <c r="U30" s="1666"/>
      <c r="V30" s="1666"/>
      <c r="W30" s="1539">
        <v>27</v>
      </c>
      <c r="X30" s="1545"/>
      <c r="Y30" s="1545"/>
      <c r="Z30" s="1545"/>
      <c r="AA30" s="1545"/>
      <c r="AB30" s="1547"/>
      <c r="AC30" s="2148">
        <f t="shared" si="4"/>
        <v>27</v>
      </c>
    </row>
    <row r="31" spans="1:32" s="340" customFormat="1" ht="23.45" hidden="1" customHeight="1" thickBot="1" x14ac:dyDescent="0.4">
      <c r="A31" s="4556"/>
      <c r="B31" s="4559"/>
      <c r="C31" s="4562"/>
      <c r="D31" s="4566"/>
      <c r="E31" s="2467"/>
      <c r="F31" s="167"/>
      <c r="G31" s="167"/>
      <c r="H31" s="167"/>
      <c r="I31" s="167"/>
      <c r="J31" s="659"/>
      <c r="K31" s="3212"/>
      <c r="L31" s="2943"/>
      <c r="M31" s="2943"/>
      <c r="N31" s="2943"/>
      <c r="O31" s="2943"/>
      <c r="P31" s="2943"/>
      <c r="Q31" s="2943"/>
      <c r="R31" s="2943"/>
      <c r="S31" s="2943"/>
      <c r="T31" s="2943"/>
      <c r="U31" s="2943"/>
      <c r="V31" s="3213"/>
      <c r="W31" s="3213"/>
      <c r="X31" s="3214"/>
      <c r="Y31" s="3215"/>
      <c r="Z31" s="3215"/>
      <c r="AA31" s="3215"/>
      <c r="AB31" s="3216"/>
      <c r="AC31" s="2148">
        <f t="shared" si="4"/>
        <v>0</v>
      </c>
    </row>
    <row r="32" spans="1:32" s="339" customFormat="1" ht="18.75" hidden="1" customHeight="1" thickBot="1" x14ac:dyDescent="0.5">
      <c r="A32" s="4556"/>
      <c r="B32" s="4559"/>
      <c r="C32" s="4562"/>
      <c r="D32" s="4566"/>
      <c r="E32" s="662"/>
      <c r="F32" s="18"/>
      <c r="G32" s="18"/>
      <c r="H32" s="18"/>
      <c r="I32" s="18"/>
      <c r="J32" s="2469"/>
      <c r="K32" s="724"/>
      <c r="L32" s="398"/>
      <c r="M32" s="398"/>
      <c r="N32" s="398"/>
      <c r="O32" s="398"/>
      <c r="P32" s="398"/>
      <c r="Q32" s="398"/>
      <c r="R32" s="398"/>
      <c r="S32" s="398"/>
      <c r="T32" s="398"/>
      <c r="U32" s="398"/>
      <c r="V32" s="1217"/>
      <c r="W32" s="2470"/>
      <c r="X32" s="1217"/>
      <c r="Y32" s="1217"/>
      <c r="Z32" s="1217"/>
      <c r="AA32" s="1217"/>
      <c r="AB32" s="2471"/>
      <c r="AC32" s="2148">
        <f t="shared" si="4"/>
        <v>0</v>
      </c>
    </row>
    <row r="33" spans="1:29" s="339" customFormat="1" ht="18.75" hidden="1" customHeight="1" thickBot="1" x14ac:dyDescent="0.4">
      <c r="A33" s="4556"/>
      <c r="B33" s="4559"/>
      <c r="C33" s="4562"/>
      <c r="D33" s="4566"/>
      <c r="E33" s="1783"/>
      <c r="F33" s="76"/>
      <c r="G33" s="76"/>
      <c r="H33" s="76"/>
      <c r="I33" s="76"/>
      <c r="J33" s="152"/>
      <c r="K33" s="1495"/>
      <c r="L33" s="145"/>
      <c r="M33" s="146"/>
      <c r="N33" s="145"/>
      <c r="O33" s="145"/>
      <c r="P33" s="146"/>
      <c r="Q33" s="146"/>
      <c r="R33" s="146"/>
      <c r="S33" s="146"/>
      <c r="T33" s="146"/>
      <c r="U33" s="145"/>
      <c r="V33" s="145"/>
      <c r="W33" s="1590"/>
      <c r="X33" s="1590"/>
      <c r="Y33" s="1590"/>
      <c r="Z33" s="1590"/>
      <c r="AA33" s="1590"/>
      <c r="AB33" s="94"/>
      <c r="AC33" s="1389">
        <f t="shared" si="4"/>
        <v>0</v>
      </c>
    </row>
    <row r="34" spans="1:29" s="340" customFormat="1" ht="18.75" hidden="1" customHeight="1" thickBot="1" x14ac:dyDescent="0.4">
      <c r="A34" s="4556"/>
      <c r="B34" s="4559"/>
      <c r="C34" s="4562"/>
      <c r="D34" s="4566"/>
      <c r="E34" s="1783"/>
      <c r="F34" s="76"/>
      <c r="G34" s="76"/>
      <c r="H34" s="76"/>
      <c r="I34" s="76"/>
      <c r="J34" s="152"/>
      <c r="K34" s="1229"/>
      <c r="L34" s="77"/>
      <c r="M34" s="77"/>
      <c r="N34" s="77"/>
      <c r="O34" s="77"/>
      <c r="P34" s="77"/>
      <c r="Q34" s="77"/>
      <c r="R34" s="111"/>
      <c r="S34" s="111"/>
      <c r="T34" s="111"/>
      <c r="U34" s="110"/>
      <c r="V34" s="826"/>
      <c r="W34" s="826"/>
      <c r="X34" s="1686"/>
      <c r="Y34" s="885"/>
      <c r="Z34" s="885"/>
      <c r="AA34" s="885"/>
      <c r="AB34" s="2448"/>
      <c r="AC34" s="1389">
        <f t="shared" si="4"/>
        <v>0</v>
      </c>
    </row>
    <row r="35" spans="1:29" s="340" customFormat="1" ht="18.75" hidden="1" customHeight="1" thickBot="1" x14ac:dyDescent="0.4">
      <c r="A35" s="4556"/>
      <c r="B35" s="4559"/>
      <c r="C35" s="4562"/>
      <c r="D35" s="4566"/>
      <c r="E35" s="2098"/>
      <c r="F35" s="76"/>
      <c r="G35" s="76"/>
      <c r="H35" s="76"/>
      <c r="I35" s="76"/>
      <c r="J35" s="157"/>
      <c r="K35" s="1229"/>
      <c r="L35" s="77"/>
      <c r="M35" s="146"/>
      <c r="N35" s="145"/>
      <c r="O35" s="145"/>
      <c r="P35" s="146"/>
      <c r="Q35" s="146"/>
      <c r="R35" s="146"/>
      <c r="S35" s="146"/>
      <c r="T35" s="146"/>
      <c r="U35" s="145"/>
      <c r="V35" s="843"/>
      <c r="W35" s="843"/>
      <c r="X35" s="1419"/>
      <c r="Y35" s="844"/>
      <c r="Z35" s="844"/>
      <c r="AA35" s="844"/>
      <c r="AB35" s="1543"/>
      <c r="AC35" s="1542">
        <f t="shared" ref="AC35:AC51" si="5">SUM(K35:AB35)</f>
        <v>0</v>
      </c>
    </row>
    <row r="36" spans="1:29" s="340" customFormat="1" ht="26.25" hidden="1" customHeight="1" thickBot="1" x14ac:dyDescent="0.4">
      <c r="A36" s="4556"/>
      <c r="B36" s="4559"/>
      <c r="C36" s="4562"/>
      <c r="D36" s="4566"/>
      <c r="V36" s="236"/>
      <c r="W36" s="237"/>
      <c r="X36" s="237"/>
      <c r="Y36" s="237"/>
      <c r="Z36" s="237"/>
      <c r="AA36" s="237"/>
      <c r="AB36" s="138"/>
      <c r="AC36" s="1542">
        <f t="shared" si="5"/>
        <v>0</v>
      </c>
    </row>
    <row r="37" spans="1:29" s="340" customFormat="1" ht="15" hidden="1" customHeight="1" thickBot="1" x14ac:dyDescent="0.5">
      <c r="A37" s="4556"/>
      <c r="B37" s="4559"/>
      <c r="C37" s="4562"/>
      <c r="D37" s="4566"/>
      <c r="E37" s="1391"/>
      <c r="F37" s="724"/>
      <c r="G37" s="403"/>
      <c r="H37" s="398"/>
      <c r="I37" s="398"/>
      <c r="J37" s="641"/>
      <c r="K37" s="640"/>
      <c r="L37" s="398"/>
      <c r="M37" s="399"/>
      <c r="N37" s="398"/>
      <c r="O37" s="398"/>
      <c r="P37" s="399"/>
      <c r="Q37" s="399"/>
      <c r="R37" s="399"/>
      <c r="S37" s="399"/>
      <c r="T37" s="399"/>
      <c r="U37" s="398"/>
      <c r="V37" s="457"/>
      <c r="W37" s="457"/>
      <c r="X37" s="953"/>
      <c r="Y37" s="476"/>
      <c r="Z37" s="476"/>
      <c r="AA37" s="476"/>
      <c r="AB37" s="1253"/>
      <c r="AC37" s="1542">
        <f t="shared" si="5"/>
        <v>0</v>
      </c>
    </row>
    <row r="38" spans="1:29" s="340" customFormat="1" ht="16.5" hidden="1" customHeight="1" thickBot="1" x14ac:dyDescent="0.5">
      <c r="A38" s="4556"/>
      <c r="B38" s="4559"/>
      <c r="C38" s="4562"/>
      <c r="D38" s="4566"/>
      <c r="E38" s="1540"/>
      <c r="F38" s="949"/>
      <c r="G38" s="950"/>
      <c r="H38" s="949"/>
      <c r="I38" s="949"/>
      <c r="J38" s="1541"/>
      <c r="K38" s="948"/>
      <c r="L38" s="1544"/>
      <c r="M38" s="1544"/>
      <c r="N38" s="1544"/>
      <c r="O38" s="1544"/>
      <c r="P38" s="1544"/>
      <c r="Q38" s="1544"/>
      <c r="R38" s="1544"/>
      <c r="S38" s="1544"/>
      <c r="T38" s="1544"/>
      <c r="U38" s="1544"/>
      <c r="V38" s="1545"/>
      <c r="W38" s="1546"/>
      <c r="X38" s="1545"/>
      <c r="Y38" s="1545"/>
      <c r="Z38" s="1545"/>
      <c r="AA38" s="1545"/>
      <c r="AB38" s="1547"/>
      <c r="AC38" s="1542">
        <f t="shared" si="5"/>
        <v>0</v>
      </c>
    </row>
    <row r="39" spans="1:29" ht="35.25" hidden="1" customHeight="1" thickBot="1" x14ac:dyDescent="0.4">
      <c r="A39" s="4556"/>
      <c r="B39" s="4559"/>
      <c r="C39" s="4562"/>
      <c r="D39" s="4566"/>
      <c r="E39" s="2472"/>
      <c r="F39" s="2473"/>
      <c r="G39" s="20"/>
      <c r="H39" s="20"/>
      <c r="I39" s="881"/>
      <c r="J39" s="1538"/>
      <c r="K39" s="826"/>
      <c r="L39" s="826"/>
      <c r="M39" s="826"/>
      <c r="N39" s="826"/>
      <c r="O39" s="826"/>
      <c r="P39" s="826"/>
      <c r="Q39" s="826"/>
      <c r="R39" s="826"/>
      <c r="S39" s="2474"/>
      <c r="T39" s="826"/>
      <c r="U39" s="826"/>
      <c r="V39" s="826"/>
      <c r="W39" s="826"/>
      <c r="X39" s="1686"/>
      <c r="Y39" s="885"/>
      <c r="Z39" s="885"/>
      <c r="AA39" s="885"/>
      <c r="AB39" s="885"/>
      <c r="AC39" s="1172">
        <f t="shared" si="5"/>
        <v>0</v>
      </c>
    </row>
    <row r="40" spans="1:29" s="339" customFormat="1" ht="13.5" customHeight="1" thickBot="1" x14ac:dyDescent="0.4">
      <c r="A40" s="4556"/>
      <c r="B40" s="4559"/>
      <c r="C40" s="4562"/>
      <c r="D40" s="4566"/>
      <c r="E40" s="1167" t="s">
        <v>38</v>
      </c>
      <c r="F40" s="819"/>
      <c r="G40" s="820"/>
      <c r="H40" s="821"/>
      <c r="I40" s="821"/>
      <c r="J40" s="822"/>
      <c r="K40" s="2475">
        <f t="shared" ref="K40:AB40" si="6">SUM(K29:K39)</f>
        <v>0</v>
      </c>
      <c r="L40" s="2475">
        <f t="shared" si="6"/>
        <v>64</v>
      </c>
      <c r="M40" s="2475">
        <f t="shared" si="6"/>
        <v>0</v>
      </c>
      <c r="N40" s="2475">
        <f t="shared" si="6"/>
        <v>0</v>
      </c>
      <c r="O40" s="2475">
        <f t="shared" si="6"/>
        <v>0</v>
      </c>
      <c r="P40" s="2475">
        <f t="shared" si="6"/>
        <v>0</v>
      </c>
      <c r="Q40" s="2475">
        <f t="shared" si="6"/>
        <v>0</v>
      </c>
      <c r="R40" s="2475">
        <f t="shared" si="6"/>
        <v>0</v>
      </c>
      <c r="S40" s="2475">
        <f t="shared" si="6"/>
        <v>0</v>
      </c>
      <c r="T40" s="2475">
        <f t="shared" si="6"/>
        <v>0</v>
      </c>
      <c r="U40" s="2475">
        <f t="shared" si="6"/>
        <v>8</v>
      </c>
      <c r="V40" s="2475">
        <f t="shared" si="6"/>
        <v>0</v>
      </c>
      <c r="W40" s="2475">
        <f t="shared" si="6"/>
        <v>27</v>
      </c>
      <c r="X40" s="2475">
        <f t="shared" si="6"/>
        <v>0</v>
      </c>
      <c r="Y40" s="2475">
        <f t="shared" si="6"/>
        <v>0</v>
      </c>
      <c r="Z40" s="2475">
        <f t="shared" si="6"/>
        <v>0</v>
      </c>
      <c r="AA40" s="2475">
        <f t="shared" si="6"/>
        <v>0</v>
      </c>
      <c r="AB40" s="2475">
        <f t="shared" si="6"/>
        <v>0</v>
      </c>
      <c r="AC40" s="1173">
        <f t="shared" si="5"/>
        <v>99</v>
      </c>
    </row>
    <row r="41" spans="1:29" s="339" customFormat="1" ht="13.5" customHeight="1" thickBot="1" x14ac:dyDescent="0.45">
      <c r="A41" s="4556"/>
      <c r="B41" s="4559"/>
      <c r="C41" s="4562"/>
      <c r="D41" s="4566"/>
      <c r="E41" s="1714" t="s">
        <v>80</v>
      </c>
      <c r="F41" s="1724" t="s">
        <v>6</v>
      </c>
      <c r="G41" s="405" t="s">
        <v>110</v>
      </c>
      <c r="H41" s="953" t="s">
        <v>70</v>
      </c>
      <c r="I41" s="404">
        <v>3</v>
      </c>
      <c r="J41" s="1703">
        <v>61</v>
      </c>
      <c r="K41" s="2542"/>
      <c r="L41" s="1740">
        <v>8</v>
      </c>
      <c r="M41" s="2922"/>
      <c r="N41" s="2922"/>
      <c r="O41" s="2922"/>
      <c r="P41" s="2922"/>
      <c r="Q41" s="2922"/>
      <c r="R41" s="2922"/>
      <c r="S41" s="2922"/>
      <c r="T41" s="2922"/>
      <c r="U41" s="2922"/>
      <c r="V41" s="2922"/>
      <c r="W41" s="2922"/>
      <c r="X41" s="2922"/>
      <c r="Y41" s="2922"/>
      <c r="Z41" s="2922"/>
      <c r="AA41" s="2922"/>
      <c r="AB41" s="3209"/>
      <c r="AC41" s="1389">
        <f t="shared" si="5"/>
        <v>8</v>
      </c>
    </row>
    <row r="42" spans="1:29" s="339" customFormat="1" ht="13.5" customHeight="1" thickBot="1" x14ac:dyDescent="0.45">
      <c r="A42" s="4556"/>
      <c r="B42" s="4559"/>
      <c r="C42" s="4562"/>
      <c r="D42" s="4566"/>
      <c r="E42" s="1714" t="s">
        <v>80</v>
      </c>
      <c r="F42" s="1724" t="s">
        <v>6</v>
      </c>
      <c r="G42" s="405" t="s">
        <v>110</v>
      </c>
      <c r="H42" s="953" t="s">
        <v>70</v>
      </c>
      <c r="I42" s="404">
        <v>2</v>
      </c>
      <c r="J42" s="1703">
        <v>61</v>
      </c>
      <c r="K42" s="2043"/>
      <c r="L42" s="679">
        <v>4</v>
      </c>
      <c r="M42" s="2497"/>
      <c r="N42" s="2497"/>
      <c r="O42" s="2497"/>
      <c r="P42" s="2497"/>
      <c r="Q42" s="2497"/>
      <c r="R42" s="2497"/>
      <c r="S42" s="2497"/>
      <c r="T42" s="2497"/>
      <c r="U42" s="2497"/>
      <c r="V42" s="2497"/>
      <c r="W42" s="2497"/>
      <c r="X42" s="2497"/>
      <c r="Y42" s="2497"/>
      <c r="Z42" s="2497"/>
      <c r="AA42" s="2497"/>
      <c r="AB42" s="2498"/>
      <c r="AC42" s="1389">
        <f t="shared" si="5"/>
        <v>4</v>
      </c>
    </row>
    <row r="43" spans="1:29" s="339" customFormat="1" ht="13.5" customHeight="1" thickBot="1" x14ac:dyDescent="0.4">
      <c r="A43" s="4556"/>
      <c r="B43" s="4559"/>
      <c r="C43" s="4562"/>
      <c r="D43" s="4566"/>
      <c r="E43" s="2011" t="s">
        <v>372</v>
      </c>
      <c r="F43" s="790" t="s">
        <v>6</v>
      </c>
      <c r="G43" s="790" t="s">
        <v>127</v>
      </c>
      <c r="H43" s="790" t="s">
        <v>127</v>
      </c>
      <c r="I43" s="790"/>
      <c r="J43" s="2478">
        <v>62</v>
      </c>
      <c r="K43" s="2043"/>
      <c r="L43" s="679">
        <v>8</v>
      </c>
      <c r="M43" s="2497"/>
      <c r="N43" s="2497"/>
      <c r="O43" s="2497"/>
      <c r="P43" s="2497"/>
      <c r="Q43" s="2497"/>
      <c r="R43" s="2497"/>
      <c r="S43" s="2497"/>
      <c r="T43" s="2497"/>
      <c r="U43" s="2497"/>
      <c r="V43" s="2497"/>
      <c r="W43" s="2497"/>
      <c r="X43" s="2497"/>
      <c r="Y43" s="2497"/>
      <c r="Z43" s="2497"/>
      <c r="AA43" s="2497"/>
      <c r="AB43" s="2498"/>
      <c r="AC43" s="1389">
        <f t="shared" si="5"/>
        <v>8</v>
      </c>
    </row>
    <row r="44" spans="1:29" s="339" customFormat="1" ht="13.5" hidden="1" customHeight="1" thickBot="1" x14ac:dyDescent="0.4">
      <c r="A44" s="4556"/>
      <c r="B44" s="4559"/>
      <c r="C44" s="4562"/>
      <c r="D44" s="4566"/>
      <c r="E44" s="2461"/>
      <c r="F44" s="2462"/>
      <c r="G44" s="2463"/>
      <c r="H44" s="1992"/>
      <c r="I44" s="1992"/>
      <c r="J44" s="3208"/>
      <c r="K44" s="3210"/>
      <c r="L44" s="2497"/>
      <c r="M44" s="2497"/>
      <c r="N44" s="2497"/>
      <c r="O44" s="2497"/>
      <c r="P44" s="2497"/>
      <c r="Q44" s="2497"/>
      <c r="R44" s="2497"/>
      <c r="S44" s="2497"/>
      <c r="T44" s="2497"/>
      <c r="U44" s="2497"/>
      <c r="V44" s="2497"/>
      <c r="W44" s="2497"/>
      <c r="X44" s="2497"/>
      <c r="Y44" s="2497"/>
      <c r="Z44" s="2497"/>
      <c r="AA44" s="2497"/>
      <c r="AB44" s="2498"/>
      <c r="AC44" s="1389">
        <f t="shared" si="5"/>
        <v>0</v>
      </c>
    </row>
    <row r="45" spans="1:29" s="340" customFormat="1" ht="15.75" customHeight="1" thickBot="1" x14ac:dyDescent="0.4">
      <c r="A45" s="4556"/>
      <c r="B45" s="4559"/>
      <c r="C45" s="4562"/>
      <c r="D45" s="4566"/>
      <c r="E45" s="1285" t="s">
        <v>81</v>
      </c>
      <c r="F45" s="76" t="s">
        <v>6</v>
      </c>
      <c r="G45" s="76" t="s">
        <v>110</v>
      </c>
      <c r="H45" s="76" t="s">
        <v>70</v>
      </c>
      <c r="I45" s="76" t="s">
        <v>37</v>
      </c>
      <c r="J45" s="158">
        <v>2</v>
      </c>
      <c r="K45" s="1684"/>
      <c r="L45" s="911"/>
      <c r="M45" s="146"/>
      <c r="N45" s="146"/>
      <c r="O45" s="146"/>
      <c r="P45" s="145"/>
      <c r="Q45" s="146"/>
      <c r="R45" s="146"/>
      <c r="S45" s="146"/>
      <c r="T45" s="457"/>
      <c r="U45" s="457"/>
      <c r="V45" s="457"/>
      <c r="W45" s="1096">
        <v>6</v>
      </c>
      <c r="X45" s="457"/>
      <c r="Y45" s="314"/>
      <c r="Z45" s="314"/>
      <c r="AA45" s="314"/>
      <c r="AB45" s="2504"/>
      <c r="AC45" s="1389">
        <f t="shared" si="5"/>
        <v>6</v>
      </c>
    </row>
    <row r="46" spans="1:29" s="340" customFormat="1" ht="15" customHeight="1" thickBot="1" x14ac:dyDescent="0.4">
      <c r="A46" s="4556"/>
      <c r="B46" s="4559"/>
      <c r="C46" s="4562"/>
      <c r="D46" s="4566"/>
      <c r="E46" s="1285" t="s">
        <v>81</v>
      </c>
      <c r="F46" s="76" t="s">
        <v>6</v>
      </c>
      <c r="G46" s="76" t="s">
        <v>110</v>
      </c>
      <c r="H46" s="76" t="s">
        <v>70</v>
      </c>
      <c r="I46" s="76" t="s">
        <v>73</v>
      </c>
      <c r="J46" s="158">
        <v>2</v>
      </c>
      <c r="K46" s="2659"/>
      <c r="L46" s="3211"/>
      <c r="M46" s="2051"/>
      <c r="N46" s="2051"/>
      <c r="O46" s="2051"/>
      <c r="P46" s="2050"/>
      <c r="Q46" s="2051"/>
      <c r="R46" s="2051"/>
      <c r="S46" s="2051"/>
      <c r="T46" s="1666"/>
      <c r="U46" s="1666"/>
      <c r="V46" s="1666"/>
      <c r="W46" s="1539">
        <v>6</v>
      </c>
      <c r="X46" s="2507"/>
      <c r="Y46" s="2507"/>
      <c r="Z46" s="2507"/>
      <c r="AA46" s="2507"/>
      <c r="AB46" s="2508"/>
      <c r="AC46" s="1389">
        <f t="shared" si="5"/>
        <v>6</v>
      </c>
    </row>
    <row r="47" spans="1:29" s="339" customFormat="1" ht="15" customHeight="1" thickBot="1" x14ac:dyDescent="0.4">
      <c r="A47" s="4556"/>
      <c r="B47" s="4559"/>
      <c r="C47" s="4562"/>
      <c r="D47" s="4566"/>
      <c r="E47" s="1167" t="s">
        <v>150</v>
      </c>
      <c r="F47" s="819"/>
      <c r="G47" s="836"/>
      <c r="H47" s="821"/>
      <c r="I47" s="821"/>
      <c r="J47" s="822"/>
      <c r="K47" s="1086">
        <f>SUM(K41:K46)</f>
        <v>0</v>
      </c>
      <c r="L47" s="1086">
        <f t="shared" ref="L47:AB47" si="7">SUM(L41:L46)</f>
        <v>20</v>
      </c>
      <c r="M47" s="1086">
        <f t="shared" si="7"/>
        <v>0</v>
      </c>
      <c r="N47" s="1086">
        <f t="shared" si="7"/>
        <v>0</v>
      </c>
      <c r="O47" s="1086">
        <f t="shared" si="7"/>
        <v>0</v>
      </c>
      <c r="P47" s="1086">
        <f t="shared" si="7"/>
        <v>0</v>
      </c>
      <c r="Q47" s="1086">
        <f t="shared" si="7"/>
        <v>0</v>
      </c>
      <c r="R47" s="1086">
        <f t="shared" si="7"/>
        <v>0</v>
      </c>
      <c r="S47" s="1086">
        <f t="shared" si="7"/>
        <v>0</v>
      </c>
      <c r="T47" s="1086">
        <f t="shared" si="7"/>
        <v>0</v>
      </c>
      <c r="U47" s="1086">
        <f t="shared" si="7"/>
        <v>0</v>
      </c>
      <c r="V47" s="1086">
        <f t="shared" si="7"/>
        <v>0</v>
      </c>
      <c r="W47" s="1086">
        <f t="shared" si="7"/>
        <v>12</v>
      </c>
      <c r="X47" s="1086">
        <f t="shared" si="7"/>
        <v>0</v>
      </c>
      <c r="Y47" s="1086">
        <f t="shared" si="7"/>
        <v>0</v>
      </c>
      <c r="Z47" s="1086">
        <f t="shared" si="7"/>
        <v>0</v>
      </c>
      <c r="AA47" s="1086">
        <f t="shared" si="7"/>
        <v>0</v>
      </c>
      <c r="AB47" s="1086">
        <f t="shared" si="7"/>
        <v>0</v>
      </c>
      <c r="AC47" s="796">
        <f t="shared" si="5"/>
        <v>32</v>
      </c>
    </row>
    <row r="48" spans="1:29" s="340" customFormat="1" ht="13.5" hidden="1" customHeight="1" thickBot="1" x14ac:dyDescent="0.45">
      <c r="A48" s="4556"/>
      <c r="B48" s="4559"/>
      <c r="C48" s="4562"/>
      <c r="D48" s="4566"/>
      <c r="E48" s="1168"/>
      <c r="F48" s="838"/>
      <c r="G48" s="839"/>
      <c r="H48" s="840"/>
      <c r="I48" s="840"/>
      <c r="J48" s="841"/>
      <c r="K48" s="842"/>
      <c r="L48" s="843"/>
      <c r="M48" s="844"/>
      <c r="N48" s="843"/>
      <c r="O48" s="843"/>
      <c r="P48" s="843"/>
      <c r="Q48" s="843"/>
      <c r="R48" s="844"/>
      <c r="S48" s="844"/>
      <c r="T48" s="844"/>
      <c r="U48" s="843"/>
      <c r="V48" s="843"/>
      <c r="W48" s="844"/>
      <c r="X48" s="844"/>
      <c r="Y48" s="844"/>
      <c r="Z48" s="844"/>
      <c r="AA48" s="844"/>
      <c r="AB48" s="844"/>
      <c r="AC48" s="817"/>
    </row>
    <row r="49" spans="1:32" s="339" customFormat="1" ht="13.5" hidden="1" customHeight="1" thickBot="1" x14ac:dyDescent="0.45">
      <c r="A49" s="4556"/>
      <c r="B49" s="4559"/>
      <c r="C49" s="4562"/>
      <c r="D49" s="4566"/>
      <c r="E49" s="1169" t="s">
        <v>180</v>
      </c>
      <c r="F49" s="845"/>
      <c r="G49" s="846"/>
      <c r="H49" s="847"/>
      <c r="I49" s="847"/>
      <c r="J49" s="848"/>
      <c r="K49" s="849">
        <f>K48</f>
        <v>0</v>
      </c>
      <c r="L49" s="849">
        <f t="shared" ref="L49:AB49" si="8">L48</f>
        <v>0</v>
      </c>
      <c r="M49" s="849">
        <f t="shared" si="8"/>
        <v>0</v>
      </c>
      <c r="N49" s="849">
        <f t="shared" si="8"/>
        <v>0</v>
      </c>
      <c r="O49" s="849">
        <f t="shared" si="8"/>
        <v>0</v>
      </c>
      <c r="P49" s="849">
        <f t="shared" si="8"/>
        <v>0</v>
      </c>
      <c r="Q49" s="849">
        <f t="shared" si="8"/>
        <v>0</v>
      </c>
      <c r="R49" s="849">
        <f t="shared" si="8"/>
        <v>0</v>
      </c>
      <c r="S49" s="849">
        <f t="shared" si="8"/>
        <v>0</v>
      </c>
      <c r="T49" s="849">
        <f t="shared" si="8"/>
        <v>0</v>
      </c>
      <c r="U49" s="849">
        <f t="shared" si="8"/>
        <v>0</v>
      </c>
      <c r="V49" s="849">
        <f t="shared" si="8"/>
        <v>0</v>
      </c>
      <c r="W49" s="849">
        <f t="shared" si="8"/>
        <v>0</v>
      </c>
      <c r="X49" s="849">
        <f t="shared" si="8"/>
        <v>0</v>
      </c>
      <c r="Y49" s="849">
        <f t="shared" si="8"/>
        <v>0</v>
      </c>
      <c r="Z49" s="849">
        <f t="shared" si="8"/>
        <v>0</v>
      </c>
      <c r="AA49" s="849">
        <f t="shared" si="8"/>
        <v>0</v>
      </c>
      <c r="AB49" s="849">
        <f t="shared" si="8"/>
        <v>0</v>
      </c>
      <c r="AC49" s="817">
        <f t="shared" si="5"/>
        <v>0</v>
      </c>
    </row>
    <row r="50" spans="1:32" s="339" customFormat="1" ht="14.25" customHeight="1" thickBot="1" x14ac:dyDescent="0.4">
      <c r="A50" s="4556"/>
      <c r="B50" s="4559"/>
      <c r="C50" s="4562"/>
      <c r="D50" s="4566"/>
      <c r="E50" s="1170" t="s">
        <v>39</v>
      </c>
      <c r="F50" s="850"/>
      <c r="G50" s="851"/>
      <c r="H50" s="852"/>
      <c r="I50" s="852"/>
      <c r="J50" s="853"/>
      <c r="K50" s="854">
        <f t="shared" ref="K50:AB50" si="9">K40+K47+K49</f>
        <v>0</v>
      </c>
      <c r="L50" s="854">
        <f t="shared" si="9"/>
        <v>84</v>
      </c>
      <c r="M50" s="854">
        <f t="shared" si="9"/>
        <v>0</v>
      </c>
      <c r="N50" s="854">
        <f t="shared" si="9"/>
        <v>0</v>
      </c>
      <c r="O50" s="854">
        <f t="shared" si="9"/>
        <v>0</v>
      </c>
      <c r="P50" s="854">
        <f t="shared" si="9"/>
        <v>0</v>
      </c>
      <c r="Q50" s="854">
        <f t="shared" si="9"/>
        <v>0</v>
      </c>
      <c r="R50" s="854">
        <f t="shared" si="9"/>
        <v>0</v>
      </c>
      <c r="S50" s="854">
        <f t="shared" si="9"/>
        <v>0</v>
      </c>
      <c r="T50" s="854">
        <f t="shared" si="9"/>
        <v>0</v>
      </c>
      <c r="U50" s="854">
        <f t="shared" si="9"/>
        <v>8</v>
      </c>
      <c r="V50" s="854">
        <f t="shared" si="9"/>
        <v>0</v>
      </c>
      <c r="W50" s="854">
        <f t="shared" si="9"/>
        <v>39</v>
      </c>
      <c r="X50" s="854">
        <f t="shared" si="9"/>
        <v>0</v>
      </c>
      <c r="Y50" s="854">
        <f t="shared" si="9"/>
        <v>0</v>
      </c>
      <c r="Z50" s="854">
        <f t="shared" si="9"/>
        <v>0</v>
      </c>
      <c r="AA50" s="854">
        <f t="shared" si="9"/>
        <v>0</v>
      </c>
      <c r="AB50" s="854">
        <f t="shared" si="9"/>
        <v>0</v>
      </c>
      <c r="AC50" s="796">
        <f t="shared" si="5"/>
        <v>131</v>
      </c>
    </row>
    <row r="51" spans="1:32" s="339" customFormat="1" ht="15" customHeight="1" thickBot="1" x14ac:dyDescent="0.4">
      <c r="A51" s="4557"/>
      <c r="B51" s="4560"/>
      <c r="C51" s="4563"/>
      <c r="D51" s="4567"/>
      <c r="E51" s="1171" t="s">
        <v>40</v>
      </c>
      <c r="F51" s="855"/>
      <c r="G51" s="856"/>
      <c r="H51" s="857"/>
      <c r="I51" s="858"/>
      <c r="J51" s="859"/>
      <c r="K51" s="860">
        <f t="shared" ref="K51:AB51" si="10">K27+K50</f>
        <v>0</v>
      </c>
      <c r="L51" s="860">
        <f t="shared" si="10"/>
        <v>232</v>
      </c>
      <c r="M51" s="860">
        <f t="shared" si="10"/>
        <v>0</v>
      </c>
      <c r="N51" s="860">
        <f t="shared" si="10"/>
        <v>0</v>
      </c>
      <c r="O51" s="860">
        <f t="shared" si="10"/>
        <v>0</v>
      </c>
      <c r="P51" s="860">
        <f t="shared" si="10"/>
        <v>0</v>
      </c>
      <c r="Q51" s="860">
        <f t="shared" si="10"/>
        <v>0</v>
      </c>
      <c r="R51" s="860">
        <f t="shared" si="10"/>
        <v>0</v>
      </c>
      <c r="S51" s="860">
        <f t="shared" si="10"/>
        <v>0</v>
      </c>
      <c r="T51" s="860">
        <f t="shared" si="10"/>
        <v>0</v>
      </c>
      <c r="U51" s="860">
        <f t="shared" si="10"/>
        <v>15</v>
      </c>
      <c r="V51" s="860">
        <f t="shared" si="10"/>
        <v>0</v>
      </c>
      <c r="W51" s="860">
        <f t="shared" si="10"/>
        <v>39</v>
      </c>
      <c r="X51" s="860">
        <f t="shared" si="10"/>
        <v>0</v>
      </c>
      <c r="Y51" s="860">
        <f t="shared" si="10"/>
        <v>0</v>
      </c>
      <c r="Z51" s="860">
        <f t="shared" si="10"/>
        <v>0</v>
      </c>
      <c r="AA51" s="860">
        <f t="shared" si="10"/>
        <v>0</v>
      </c>
      <c r="AB51" s="860">
        <f t="shared" si="10"/>
        <v>0</v>
      </c>
      <c r="AC51" s="796">
        <f t="shared" si="5"/>
        <v>286</v>
      </c>
    </row>
    <row r="52" spans="1:32" s="384" customFormat="1" ht="15.75" customHeight="1" x14ac:dyDescent="0.4">
      <c r="A52" s="3993" t="s">
        <v>443</v>
      </c>
      <c r="B52" s="3993"/>
      <c r="C52" s="3993"/>
      <c r="D52" s="3993"/>
      <c r="E52" s="3993"/>
      <c r="F52" s="3993"/>
      <c r="G52" s="3993"/>
      <c r="H52" s="3993"/>
      <c r="I52" s="3993"/>
      <c r="J52" s="3993"/>
      <c r="K52" s="3993"/>
      <c r="L52" s="3993"/>
      <c r="M52" s="3993"/>
      <c r="N52" s="3993"/>
      <c r="O52" s="3993"/>
      <c r="P52" s="3993"/>
      <c r="Q52" s="3993"/>
      <c r="R52" s="3993"/>
      <c r="S52" s="3993"/>
      <c r="T52" s="3993"/>
      <c r="U52" s="3993"/>
      <c r="V52" s="3993"/>
      <c r="W52" s="3993"/>
      <c r="X52" s="3993"/>
      <c r="Y52" s="3993"/>
      <c r="Z52" s="3993"/>
      <c r="AA52" s="3993"/>
      <c r="AB52" s="3993"/>
      <c r="AC52" s="3993"/>
      <c r="AD52" s="383"/>
      <c r="AE52" s="383"/>
      <c r="AF52" s="383"/>
    </row>
    <row r="53" spans="1:32" s="384" customFormat="1" ht="13.15" x14ac:dyDescent="0.4">
      <c r="A53" s="382"/>
      <c r="AE53" s="383"/>
      <c r="AF53" s="383"/>
    </row>
    <row r="54" spans="1:32" s="346" customFormat="1" ht="15.75" customHeight="1" x14ac:dyDescent="0.4">
      <c r="A54" s="347"/>
      <c r="B54" s="27"/>
      <c r="C54" s="29"/>
      <c r="D54" s="29"/>
      <c r="E54" s="29"/>
      <c r="F54" s="29"/>
      <c r="G54" s="29"/>
      <c r="H54" s="29"/>
      <c r="I54" s="29"/>
      <c r="J54" s="27" t="s">
        <v>231</v>
      </c>
      <c r="K54" s="29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27"/>
      <c r="AE54" s="345"/>
      <c r="AF54" s="345"/>
    </row>
    <row r="55" spans="1:32" s="346" customFormat="1" ht="13.5" customHeight="1" x14ac:dyDescent="0.4">
      <c r="A55" s="347"/>
      <c r="B55" s="27"/>
      <c r="C55" s="29"/>
      <c r="D55" s="29"/>
      <c r="E55" s="294"/>
      <c r="F55" s="29"/>
      <c r="G55" s="29"/>
      <c r="H55" s="29"/>
      <c r="I55" s="29"/>
      <c r="J55" s="926"/>
      <c r="K55" s="29"/>
      <c r="M55" s="31"/>
      <c r="N55" s="31"/>
      <c r="O55" s="31"/>
      <c r="P55" s="31"/>
      <c r="Q55" s="79"/>
      <c r="R55" s="79"/>
      <c r="S55" s="79"/>
      <c r="T55" s="31"/>
      <c r="U55" s="31"/>
      <c r="V55" s="31"/>
      <c r="W55" s="27"/>
      <c r="AE55" s="345"/>
      <c r="AF55" s="345"/>
    </row>
    <row r="56" spans="1:32" s="346" customFormat="1" ht="12" customHeight="1" x14ac:dyDescent="0.4">
      <c r="A56" s="347"/>
      <c r="B56" s="82"/>
      <c r="C56" s="82"/>
      <c r="D56" s="82"/>
      <c r="E56" s="82"/>
      <c r="F56" s="82"/>
      <c r="G56" s="82"/>
      <c r="H56" s="82"/>
      <c r="I56" s="82"/>
      <c r="J56" s="160" t="s">
        <v>187</v>
      </c>
      <c r="K56" s="82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80"/>
      <c r="AE56" s="345"/>
      <c r="AF56" s="345"/>
    </row>
    <row r="57" spans="1:32" s="384" customFormat="1" ht="13.15" x14ac:dyDescent="0.4">
      <c r="A57" s="382"/>
      <c r="B57" s="382"/>
      <c r="C57" s="382"/>
      <c r="D57" s="382"/>
      <c r="E57" s="382"/>
      <c r="F57" s="382"/>
      <c r="G57" s="382"/>
      <c r="H57" s="382"/>
      <c r="I57" s="382"/>
      <c r="J57" s="382"/>
      <c r="K57" s="382"/>
      <c r="L57" s="382"/>
      <c r="M57" s="382"/>
      <c r="N57" s="382"/>
      <c r="O57" s="382"/>
      <c r="P57" s="382"/>
      <c r="Q57" s="382"/>
      <c r="R57" s="4540"/>
      <c r="S57" s="4540"/>
      <c r="T57" s="4540"/>
      <c r="U57" s="4540"/>
      <c r="V57" s="4540"/>
      <c r="W57" s="4540"/>
      <c r="X57" s="4540"/>
      <c r="Y57" s="4540"/>
      <c r="Z57" s="4540"/>
      <c r="AA57" s="4540"/>
      <c r="AB57" s="4540"/>
      <c r="AC57" s="382"/>
      <c r="AD57" s="383"/>
      <c r="AE57" s="383"/>
      <c r="AF57" s="383"/>
    </row>
    <row r="58" spans="1:32" s="346" customFormat="1" ht="9" customHeight="1" x14ac:dyDescent="0.4">
      <c r="A58" s="347"/>
      <c r="B58" s="347"/>
      <c r="C58" s="347"/>
      <c r="D58" s="347"/>
      <c r="E58" s="347"/>
      <c r="F58" s="347"/>
      <c r="G58" s="347"/>
      <c r="H58" s="347"/>
      <c r="I58" s="347"/>
      <c r="J58" s="347"/>
      <c r="K58" s="347"/>
      <c r="L58" s="347"/>
      <c r="M58" s="347"/>
      <c r="N58" s="347"/>
      <c r="O58" s="347"/>
      <c r="P58" s="347"/>
      <c r="Q58" s="347"/>
      <c r="R58" s="350"/>
      <c r="S58" s="350"/>
      <c r="T58" s="350"/>
      <c r="U58" s="350"/>
      <c r="V58" s="4346"/>
      <c r="W58" s="4346"/>
      <c r="X58" s="4346"/>
      <c r="Y58" s="4346"/>
      <c r="Z58" s="350"/>
      <c r="AA58" s="350"/>
      <c r="AB58" s="350"/>
      <c r="AC58" s="347"/>
      <c r="AD58" s="345"/>
      <c r="AE58" s="345"/>
      <c r="AF58" s="345"/>
    </row>
    <row r="59" spans="1:32" s="346" customFormat="1" ht="13.9" hidden="1" x14ac:dyDescent="0.4">
      <c r="A59" s="347"/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47"/>
      <c r="P59" s="347"/>
      <c r="Q59" s="347"/>
      <c r="R59" s="350"/>
      <c r="S59" s="350"/>
      <c r="T59" s="350"/>
      <c r="U59" s="350"/>
      <c r="V59" s="350"/>
      <c r="W59" s="350"/>
      <c r="X59" s="350"/>
      <c r="Y59" s="350"/>
      <c r="Z59" s="350"/>
      <c r="AA59" s="350"/>
      <c r="AB59" s="350"/>
      <c r="AC59" s="347"/>
      <c r="AD59" s="345"/>
      <c r="AE59" s="345"/>
      <c r="AF59" s="345"/>
    </row>
    <row r="60" spans="1:32" s="346" customFormat="1" ht="13.9" x14ac:dyDescent="0.4">
      <c r="R60" s="351"/>
      <c r="S60" s="352"/>
      <c r="T60" s="352"/>
      <c r="U60" s="4347"/>
      <c r="V60" s="4347"/>
      <c r="W60" s="4347"/>
      <c r="X60" s="4347"/>
      <c r="Y60" s="4347"/>
      <c r="Z60" s="4347"/>
      <c r="AA60" s="348"/>
      <c r="AB60" s="351"/>
      <c r="AD60" s="345"/>
      <c r="AE60" s="345"/>
      <c r="AF60" s="345"/>
    </row>
    <row r="61" spans="1:32" s="346" customFormat="1" ht="13.9" x14ac:dyDescent="0.4">
      <c r="A61" s="345"/>
      <c r="B61" s="345"/>
      <c r="C61" s="345"/>
    </row>
    <row r="62" spans="1:32" s="346" customFormat="1" ht="13.9" x14ac:dyDescent="0.4">
      <c r="A62" s="345"/>
      <c r="B62" s="345"/>
      <c r="C62" s="345"/>
    </row>
  </sheetData>
  <mergeCells count="28">
    <mergeCell ref="U60:Z60"/>
    <mergeCell ref="A28:AC28"/>
    <mergeCell ref="A29:A51"/>
    <mergeCell ref="B29:B51"/>
    <mergeCell ref="C29:C51"/>
    <mergeCell ref="D29:D51"/>
    <mergeCell ref="A52:AC52"/>
    <mergeCell ref="A5:AC5"/>
    <mergeCell ref="R57:AB57"/>
    <mergeCell ref="V58:Y58"/>
    <mergeCell ref="A6:A27"/>
    <mergeCell ref="B6:B27"/>
    <mergeCell ref="C6:C27"/>
    <mergeCell ref="D6:D27"/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</mergeCells>
  <pageMargins left="0.19685039370078741" right="0.19685039370078741" top="0.59055118110236227" bottom="0.39370078740157483" header="0.31496062992125984" footer="0.31496062992125984"/>
  <pageSetup paperSize="9" scale="95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F66"/>
  <sheetViews>
    <sheetView view="pageLayout" zoomScaleNormal="100" workbookViewId="0">
      <selection activeCell="T46" sqref="T46"/>
    </sheetView>
  </sheetViews>
  <sheetFormatPr defaultColWidth="9.1328125" defaultRowHeight="12.75" x14ac:dyDescent="0.35"/>
  <cols>
    <col min="1" max="1" width="3.1328125" style="352" customWidth="1"/>
    <col min="2" max="2" width="13.59765625" style="352" customWidth="1"/>
    <col min="3" max="3" width="9" style="352" customWidth="1"/>
    <col min="4" max="4" width="2.59765625" style="352" customWidth="1"/>
    <col min="5" max="5" width="32.3984375" style="352" customWidth="1"/>
    <col min="6" max="6" width="2.3984375" style="352" customWidth="1"/>
    <col min="7" max="7" width="4.59765625" style="352" customWidth="1"/>
    <col min="8" max="8" width="10.1328125" style="352" customWidth="1"/>
    <col min="9" max="9" width="4" style="352" customWidth="1"/>
    <col min="10" max="11" width="4.1328125" style="352" customWidth="1"/>
    <col min="12" max="12" width="4.73046875" style="352" customWidth="1"/>
    <col min="13" max="13" width="2.3984375" style="352" customWidth="1"/>
    <col min="14" max="14" width="3" style="352" customWidth="1"/>
    <col min="15" max="15" width="4" style="352" customWidth="1"/>
    <col min="16" max="16" width="3.73046875" style="352" customWidth="1"/>
    <col min="17" max="17" width="4" style="352" customWidth="1"/>
    <col min="18" max="18" width="2.86328125" style="352" customWidth="1"/>
    <col min="19" max="19" width="3.1328125" style="352" customWidth="1"/>
    <col min="20" max="20" width="3" style="352" customWidth="1"/>
    <col min="21" max="21" width="3.3984375" style="352" customWidth="1"/>
    <col min="22" max="22" width="2.59765625" style="352" customWidth="1"/>
    <col min="23" max="23" width="3.73046875" style="352" customWidth="1"/>
    <col min="24" max="24" width="3.1328125" style="352" customWidth="1"/>
    <col min="25" max="25" width="2.73046875" style="352" customWidth="1"/>
    <col min="26" max="26" width="3.86328125" style="352" customWidth="1"/>
    <col min="27" max="27" width="2.59765625" style="352" customWidth="1"/>
    <col min="28" max="28" width="3.59765625" style="352" customWidth="1"/>
    <col min="29" max="29" width="5.59765625" style="352" customWidth="1"/>
    <col min="30" max="16384" width="9.1328125" style="352"/>
  </cols>
  <sheetData>
    <row r="1" spans="1:32" s="389" customFormat="1" ht="13.5" customHeight="1" x14ac:dyDescent="0.35">
      <c r="A1" s="4516" t="s">
        <v>89</v>
      </c>
      <c r="B1" s="4516"/>
      <c r="C1" s="4516"/>
      <c r="D1" s="4516"/>
      <c r="E1" s="4516"/>
      <c r="F1" s="4516"/>
      <c r="G1" s="4516"/>
      <c r="H1" s="4516"/>
      <c r="I1" s="4516"/>
      <c r="J1" s="4516"/>
      <c r="K1" s="4516"/>
      <c r="L1" s="4516"/>
      <c r="M1" s="4516"/>
      <c r="N1" s="4516"/>
      <c r="O1" s="4516"/>
      <c r="P1" s="4516"/>
      <c r="Q1" s="4516"/>
      <c r="R1" s="4516"/>
      <c r="S1" s="4516"/>
      <c r="T1" s="4516"/>
      <c r="U1" s="4516"/>
      <c r="V1" s="4516"/>
      <c r="W1" s="4516"/>
      <c r="X1" s="4516"/>
      <c r="Y1" s="4516"/>
      <c r="Z1" s="4516"/>
      <c r="AA1" s="4516"/>
      <c r="AB1" s="4516"/>
      <c r="AC1" s="4516"/>
    </row>
    <row r="2" spans="1:32" s="332" customFormat="1" ht="12.75" customHeight="1" thickBot="1" x14ac:dyDescent="0.4">
      <c r="A2" s="4517" t="s">
        <v>258</v>
      </c>
      <c r="B2" s="4517"/>
      <c r="C2" s="4517"/>
      <c r="D2" s="4517"/>
      <c r="E2" s="4517"/>
      <c r="F2" s="4517"/>
      <c r="G2" s="4517"/>
      <c r="H2" s="4517"/>
      <c r="I2" s="4517"/>
      <c r="J2" s="4517"/>
      <c r="K2" s="4517"/>
      <c r="L2" s="4517"/>
      <c r="M2" s="4517"/>
      <c r="N2" s="4517"/>
      <c r="O2" s="4517"/>
      <c r="P2" s="4517"/>
      <c r="Q2" s="4517"/>
      <c r="R2" s="4517"/>
      <c r="S2" s="4517"/>
      <c r="T2" s="4517"/>
      <c r="U2" s="4517"/>
      <c r="V2" s="4517"/>
      <c r="W2" s="4517"/>
      <c r="X2" s="4517"/>
      <c r="Y2" s="4517"/>
      <c r="Z2" s="4517"/>
      <c r="AA2" s="4517"/>
      <c r="AB2" s="4517"/>
      <c r="AC2" s="4517"/>
    </row>
    <row r="3" spans="1:32" ht="14.25" customHeight="1" thickBot="1" x14ac:dyDescent="0.5">
      <c r="A3" s="4518" t="s">
        <v>8</v>
      </c>
      <c r="B3" s="4520" t="s">
        <v>9</v>
      </c>
      <c r="C3" s="4522" t="s">
        <v>10</v>
      </c>
      <c r="D3" s="4518" t="s">
        <v>11</v>
      </c>
      <c r="E3" s="4524" t="s">
        <v>7</v>
      </c>
      <c r="F3" s="4526" t="s">
        <v>0</v>
      </c>
      <c r="G3" s="4528" t="s">
        <v>3</v>
      </c>
      <c r="H3" s="4528" t="s">
        <v>12</v>
      </c>
      <c r="I3" s="4526" t="s">
        <v>1</v>
      </c>
      <c r="J3" s="4530" t="s">
        <v>13</v>
      </c>
      <c r="K3" s="4532" t="s">
        <v>14</v>
      </c>
      <c r="L3" s="4533"/>
      <c r="M3" s="4533"/>
      <c r="N3" s="4533"/>
      <c r="O3" s="4533"/>
      <c r="P3" s="4533"/>
      <c r="Q3" s="4533"/>
      <c r="R3" s="4533"/>
      <c r="S3" s="4533"/>
      <c r="T3" s="4533"/>
      <c r="U3" s="4533"/>
      <c r="V3" s="4533"/>
      <c r="W3" s="4533"/>
      <c r="X3" s="4533"/>
      <c r="Y3" s="4533"/>
      <c r="Z3" s="4533"/>
      <c r="AA3" s="4533"/>
      <c r="AB3" s="4534"/>
      <c r="AC3" s="4535" t="s">
        <v>15</v>
      </c>
      <c r="AD3" s="333"/>
      <c r="AE3" s="333"/>
      <c r="AF3" s="333"/>
    </row>
    <row r="4" spans="1:32" s="368" customFormat="1" ht="112.5" customHeight="1" thickBot="1" x14ac:dyDescent="0.35">
      <c r="A4" s="4519"/>
      <c r="B4" s="4521"/>
      <c r="C4" s="4523"/>
      <c r="D4" s="4519"/>
      <c r="E4" s="4525"/>
      <c r="F4" s="4527"/>
      <c r="G4" s="4529"/>
      <c r="H4" s="4529"/>
      <c r="I4" s="4527"/>
      <c r="J4" s="4531"/>
      <c r="K4" s="390" t="s">
        <v>16</v>
      </c>
      <c r="L4" s="390" t="s">
        <v>17</v>
      </c>
      <c r="M4" s="391" t="s">
        <v>18</v>
      </c>
      <c r="N4" s="390" t="s">
        <v>19</v>
      </c>
      <c r="O4" s="390" t="s">
        <v>20</v>
      </c>
      <c r="P4" s="390" t="s">
        <v>21</v>
      </c>
      <c r="Q4" s="390" t="s">
        <v>166</v>
      </c>
      <c r="R4" s="390" t="s">
        <v>109</v>
      </c>
      <c r="S4" s="390" t="s">
        <v>23</v>
      </c>
      <c r="T4" s="390" t="s">
        <v>24</v>
      </c>
      <c r="U4" s="391" t="s">
        <v>25</v>
      </c>
      <c r="V4" s="390" t="s">
        <v>26</v>
      </c>
      <c r="W4" s="390" t="s">
        <v>27</v>
      </c>
      <c r="X4" s="390" t="s">
        <v>28</v>
      </c>
      <c r="Y4" s="390" t="s">
        <v>29</v>
      </c>
      <c r="Z4" s="390" t="s">
        <v>30</v>
      </c>
      <c r="AA4" s="390" t="s">
        <v>31</v>
      </c>
      <c r="AB4" s="392" t="s">
        <v>32</v>
      </c>
      <c r="AC4" s="4536"/>
      <c r="AD4" s="369"/>
      <c r="AE4" s="369"/>
      <c r="AF4" s="369"/>
    </row>
    <row r="5" spans="1:32" s="340" customFormat="1" ht="11.25" customHeight="1" thickBot="1" x14ac:dyDescent="0.4">
      <c r="A5" s="4537" t="s">
        <v>33</v>
      </c>
      <c r="B5" s="4538"/>
      <c r="C5" s="4538"/>
      <c r="D5" s="4538"/>
      <c r="E5" s="4538"/>
      <c r="F5" s="4538"/>
      <c r="G5" s="4538"/>
      <c r="H5" s="4538"/>
      <c r="I5" s="4538"/>
      <c r="J5" s="4538"/>
      <c r="K5" s="4538"/>
      <c r="L5" s="4538"/>
      <c r="M5" s="4538"/>
      <c r="N5" s="4538"/>
      <c r="O5" s="4538"/>
      <c r="P5" s="4538"/>
      <c r="Q5" s="4538"/>
      <c r="R5" s="4538"/>
      <c r="S5" s="4538"/>
      <c r="T5" s="4538"/>
      <c r="U5" s="4538"/>
      <c r="V5" s="4538"/>
      <c r="W5" s="4538"/>
      <c r="X5" s="4538"/>
      <c r="Y5" s="4538"/>
      <c r="Z5" s="4538"/>
      <c r="AA5" s="4538"/>
      <c r="AB5" s="4538"/>
      <c r="AC5" s="4539"/>
      <c r="AD5" s="339"/>
      <c r="AE5" s="339"/>
      <c r="AF5" s="339"/>
    </row>
    <row r="6" spans="1:32" s="340" customFormat="1" ht="14.25" hidden="1" customHeight="1" thickBot="1" x14ac:dyDescent="0.4">
      <c r="A6" s="4541">
        <v>31</v>
      </c>
      <c r="B6" s="4612"/>
      <c r="C6" s="4547"/>
      <c r="D6" s="4550"/>
      <c r="E6" s="1300"/>
      <c r="F6" s="1301"/>
      <c r="G6" s="1301"/>
      <c r="H6" s="1301"/>
      <c r="I6" s="1301"/>
      <c r="J6" s="1302"/>
      <c r="K6" s="957"/>
      <c r="L6" s="967"/>
      <c r="M6" s="968"/>
      <c r="N6" s="967"/>
      <c r="O6" s="967"/>
      <c r="P6" s="968"/>
      <c r="Q6" s="968"/>
      <c r="R6" s="968"/>
      <c r="S6" s="968"/>
      <c r="T6" s="968"/>
      <c r="U6" s="967"/>
      <c r="V6" s="1294"/>
      <c r="W6" s="1294"/>
      <c r="X6" s="1294"/>
      <c r="Y6" s="1294"/>
      <c r="Z6" s="1294"/>
      <c r="AA6" s="1294"/>
      <c r="AB6" s="1294"/>
      <c r="AC6" s="1295"/>
      <c r="AD6" s="339"/>
      <c r="AE6" s="339"/>
      <c r="AF6" s="339"/>
    </row>
    <row r="7" spans="1:32" s="340" customFormat="1" ht="18" hidden="1" customHeight="1" thickBot="1" x14ac:dyDescent="0.4">
      <c r="A7" s="4542"/>
      <c r="B7" s="4610"/>
      <c r="C7" s="4548"/>
      <c r="D7" s="4550"/>
      <c r="E7" s="1060"/>
      <c r="F7" s="1059"/>
      <c r="G7" s="751"/>
      <c r="H7" s="751"/>
      <c r="I7" s="751"/>
      <c r="J7" s="677"/>
      <c r="K7" s="264"/>
      <c r="L7" s="761"/>
      <c r="M7" s="172"/>
      <c r="N7" s="173"/>
      <c r="O7" s="173"/>
      <c r="P7" s="172"/>
      <c r="Q7" s="258"/>
      <c r="R7" s="172"/>
      <c r="S7" s="172"/>
      <c r="T7" s="172"/>
      <c r="U7" s="173"/>
      <c r="V7" s="562"/>
      <c r="W7" s="564"/>
      <c r="X7" s="565"/>
      <c r="Y7" s="565"/>
      <c r="Z7" s="565"/>
      <c r="AA7" s="565"/>
      <c r="AB7" s="565"/>
      <c r="AC7" s="978"/>
      <c r="AD7" s="339"/>
      <c r="AE7" s="339"/>
      <c r="AF7" s="339"/>
    </row>
    <row r="8" spans="1:32" s="379" customFormat="1" ht="12.75" hidden="1" customHeight="1" thickBot="1" x14ac:dyDescent="0.45">
      <c r="A8" s="4542"/>
      <c r="B8" s="4610"/>
      <c r="C8" s="4548"/>
      <c r="D8" s="4550"/>
      <c r="E8" s="918"/>
      <c r="F8" s="404"/>
      <c r="G8" s="405"/>
      <c r="H8" s="953"/>
      <c r="I8" s="996"/>
      <c r="J8" s="1303"/>
      <c r="K8" s="1231"/>
      <c r="L8" s="314"/>
      <c r="M8" s="563"/>
      <c r="N8" s="563"/>
      <c r="O8" s="563"/>
      <c r="P8" s="563"/>
      <c r="Q8" s="563"/>
      <c r="R8" s="563"/>
      <c r="S8" s="563"/>
      <c r="T8" s="563"/>
      <c r="U8" s="563"/>
      <c r="V8" s="563"/>
      <c r="W8" s="563"/>
      <c r="X8" s="563"/>
      <c r="Y8" s="563"/>
      <c r="Z8" s="563"/>
      <c r="AA8" s="563"/>
      <c r="AB8" s="563"/>
      <c r="AC8" s="978"/>
      <c r="AD8" s="378"/>
      <c r="AE8" s="378"/>
      <c r="AF8" s="378"/>
    </row>
    <row r="9" spans="1:32" s="379" customFormat="1" ht="14.25" hidden="1" thickBot="1" x14ac:dyDescent="0.45">
      <c r="A9" s="4542"/>
      <c r="B9" s="4610"/>
      <c r="C9" s="4548"/>
      <c r="D9" s="4550"/>
      <c r="E9" s="1026"/>
      <c r="F9" s="433"/>
      <c r="G9" s="994"/>
      <c r="H9" s="475"/>
      <c r="I9" s="1304"/>
      <c r="J9" s="1305"/>
      <c r="K9" s="1176"/>
      <c r="L9" s="433"/>
      <c r="M9" s="983"/>
      <c r="N9" s="983"/>
      <c r="O9" s="983"/>
      <c r="P9" s="983"/>
      <c r="Q9" s="983"/>
      <c r="R9" s="983"/>
      <c r="S9" s="983"/>
      <c r="T9" s="983"/>
      <c r="U9" s="983"/>
      <c r="V9" s="983"/>
      <c r="W9" s="1296"/>
      <c r="X9" s="986"/>
      <c r="Y9" s="986"/>
      <c r="Z9" s="986"/>
      <c r="AA9" s="986"/>
      <c r="AB9" s="986"/>
      <c r="AC9" s="987"/>
      <c r="AD9" s="378"/>
      <c r="AE9" s="378"/>
      <c r="AF9" s="378"/>
    </row>
    <row r="10" spans="1:32" s="379" customFormat="1" ht="14.25" hidden="1" thickBot="1" x14ac:dyDescent="0.4">
      <c r="A10" s="4542"/>
      <c r="B10" s="4610"/>
      <c r="C10" s="4548"/>
      <c r="D10" s="4550"/>
      <c r="E10" s="1297"/>
      <c r="F10" s="1298"/>
      <c r="G10" s="881"/>
      <c r="H10" s="881"/>
      <c r="I10" s="881"/>
      <c r="J10" s="1299"/>
      <c r="K10" s="1292"/>
      <c r="L10" s="762"/>
      <c r="M10" s="925"/>
      <c r="N10" s="924"/>
      <c r="O10" s="924"/>
      <c r="P10" s="925"/>
      <c r="Q10" s="970"/>
      <c r="R10" s="925"/>
      <c r="S10" s="925"/>
      <c r="T10" s="925"/>
      <c r="U10" s="924"/>
      <c r="V10" s="616"/>
      <c r="W10" s="1293"/>
      <c r="X10" s="619"/>
      <c r="Y10" s="619"/>
      <c r="Z10" s="619"/>
      <c r="AA10" s="619"/>
      <c r="AB10" s="619"/>
      <c r="AC10" s="620"/>
      <c r="AD10" s="378"/>
      <c r="AE10" s="378"/>
      <c r="AF10" s="378"/>
    </row>
    <row r="11" spans="1:32" s="379" customFormat="1" ht="14.25" hidden="1" thickBot="1" x14ac:dyDescent="0.4">
      <c r="A11" s="4542"/>
      <c r="B11" s="4610"/>
      <c r="C11" s="4548"/>
      <c r="D11" s="4550"/>
      <c r="E11" s="829"/>
      <c r="F11" s="958"/>
      <c r="G11" s="974"/>
      <c r="H11" s="974"/>
      <c r="I11" s="958"/>
      <c r="J11" s="959"/>
      <c r="K11" s="960"/>
      <c r="L11" s="961"/>
      <c r="M11" s="962"/>
      <c r="N11" s="961"/>
      <c r="O11" s="961"/>
      <c r="P11" s="962"/>
      <c r="Q11" s="962"/>
      <c r="R11" s="962"/>
      <c r="S11" s="962"/>
      <c r="T11" s="962"/>
      <c r="U11" s="962"/>
      <c r="V11" s="562"/>
      <c r="W11" s="564"/>
      <c r="X11" s="565"/>
      <c r="Y11" s="565"/>
      <c r="Z11" s="565"/>
      <c r="AA11" s="565"/>
      <c r="AB11" s="565"/>
      <c r="AC11" s="563">
        <f t="shared" ref="AC11:AC28" si="0">SUM(K11:AB11)</f>
        <v>0</v>
      </c>
      <c r="AD11" s="378"/>
      <c r="AE11" s="378"/>
      <c r="AF11" s="378"/>
    </row>
    <row r="12" spans="1:32" s="379" customFormat="1" ht="15.75" hidden="1" customHeight="1" thickBot="1" x14ac:dyDescent="0.45">
      <c r="A12" s="4542"/>
      <c r="B12" s="4610"/>
      <c r="C12" s="4548"/>
      <c r="D12" s="4550"/>
      <c r="E12" s="603"/>
      <c r="F12" s="604"/>
      <c r="G12" s="605"/>
      <c r="H12" s="606"/>
      <c r="I12" s="607"/>
      <c r="J12" s="608"/>
      <c r="K12" s="609"/>
      <c r="L12" s="607"/>
      <c r="M12" s="607"/>
      <c r="N12" s="607"/>
      <c r="O12" s="607"/>
      <c r="P12" s="607"/>
      <c r="Q12" s="607"/>
      <c r="R12" s="607"/>
      <c r="S12" s="607"/>
      <c r="T12" s="607"/>
      <c r="U12" s="607"/>
      <c r="V12" s="607"/>
      <c r="W12" s="610"/>
      <c r="X12" s="611"/>
      <c r="Y12" s="611"/>
      <c r="Z12" s="611"/>
      <c r="AA12" s="611"/>
      <c r="AB12" s="611"/>
      <c r="AC12" s="612">
        <f t="shared" si="0"/>
        <v>0</v>
      </c>
      <c r="AD12" s="378"/>
      <c r="AE12" s="378"/>
      <c r="AF12" s="378"/>
    </row>
    <row r="13" spans="1:32" s="380" customFormat="1" ht="15.75" hidden="1" customHeight="1" thickBot="1" x14ac:dyDescent="0.4">
      <c r="A13" s="4542"/>
      <c r="B13" s="4610"/>
      <c r="C13" s="4548"/>
      <c r="D13" s="4551"/>
      <c r="E13" s="621" t="s">
        <v>38</v>
      </c>
      <c r="F13" s="622"/>
      <c r="G13" s="623"/>
      <c r="H13" s="624"/>
      <c r="I13" s="625"/>
      <c r="J13" s="626"/>
      <c r="K13" s="627">
        <f>SUM(K6:K12)</f>
        <v>0</v>
      </c>
      <c r="L13" s="627">
        <f>SUM(L6:L12)</f>
        <v>0</v>
      </c>
      <c r="M13" s="627">
        <f t="shared" ref="M13:AC13" si="1">SUM(M6:M12)</f>
        <v>0</v>
      </c>
      <c r="N13" s="627">
        <f t="shared" si="1"/>
        <v>0</v>
      </c>
      <c r="O13" s="627">
        <f t="shared" si="1"/>
        <v>0</v>
      </c>
      <c r="P13" s="627">
        <f t="shared" si="1"/>
        <v>0</v>
      </c>
      <c r="Q13" s="627">
        <f t="shared" si="1"/>
        <v>0</v>
      </c>
      <c r="R13" s="627">
        <f t="shared" si="1"/>
        <v>0</v>
      </c>
      <c r="S13" s="627">
        <f t="shared" si="1"/>
        <v>0</v>
      </c>
      <c r="T13" s="627">
        <f t="shared" si="1"/>
        <v>0</v>
      </c>
      <c r="U13" s="627">
        <f t="shared" si="1"/>
        <v>0</v>
      </c>
      <c r="V13" s="627">
        <f t="shared" si="1"/>
        <v>0</v>
      </c>
      <c r="W13" s="627">
        <f t="shared" si="1"/>
        <v>0</v>
      </c>
      <c r="X13" s="627">
        <f t="shared" si="1"/>
        <v>0</v>
      </c>
      <c r="Y13" s="627">
        <f t="shared" si="1"/>
        <v>0</v>
      </c>
      <c r="Z13" s="627">
        <f t="shared" si="1"/>
        <v>0</v>
      </c>
      <c r="AA13" s="627">
        <f t="shared" si="1"/>
        <v>0</v>
      </c>
      <c r="AB13" s="627">
        <f t="shared" si="1"/>
        <v>0</v>
      </c>
      <c r="AC13" s="627">
        <f t="shared" si="1"/>
        <v>0</v>
      </c>
    </row>
    <row r="14" spans="1:32" s="380" customFormat="1" ht="15.75" hidden="1" customHeight="1" thickBot="1" x14ac:dyDescent="0.45">
      <c r="A14" s="4542"/>
      <c r="B14" s="4610"/>
      <c r="C14" s="4548"/>
      <c r="D14" s="4551"/>
      <c r="E14" s="1016"/>
      <c r="F14" s="1017"/>
      <c r="G14" s="1018"/>
      <c r="H14" s="1019"/>
      <c r="I14" s="616"/>
      <c r="J14" s="616"/>
      <c r="K14" s="620"/>
      <c r="L14" s="620"/>
      <c r="M14" s="620"/>
      <c r="N14" s="620"/>
      <c r="O14" s="620"/>
      <c r="P14" s="620"/>
      <c r="Q14" s="620"/>
      <c r="R14" s="620"/>
      <c r="S14" s="620"/>
      <c r="T14" s="620"/>
      <c r="U14" s="620"/>
      <c r="V14" s="635"/>
      <c r="W14" s="635"/>
      <c r="X14" s="635"/>
      <c r="Y14" s="635"/>
      <c r="Z14" s="635"/>
      <c r="AA14" s="635"/>
      <c r="AB14" s="635"/>
      <c r="AC14" s="979">
        <f t="shared" si="0"/>
        <v>0</v>
      </c>
    </row>
    <row r="15" spans="1:32" s="380" customFormat="1" ht="15.75" hidden="1" customHeight="1" thickBot="1" x14ac:dyDescent="0.45">
      <c r="A15" s="4542"/>
      <c r="B15" s="4610"/>
      <c r="C15" s="4548"/>
      <c r="D15" s="4551"/>
      <c r="E15" s="998"/>
      <c r="F15" s="406"/>
      <c r="G15" s="411"/>
      <c r="H15" s="999"/>
      <c r="I15" s="562"/>
      <c r="J15" s="562"/>
      <c r="K15" s="563"/>
      <c r="L15" s="563"/>
      <c r="M15" s="563"/>
      <c r="N15" s="563"/>
      <c r="O15" s="563"/>
      <c r="P15" s="563"/>
      <c r="Q15" s="563"/>
      <c r="R15" s="563"/>
      <c r="S15" s="563"/>
      <c r="T15" s="563"/>
      <c r="U15" s="563"/>
      <c r="V15" s="563"/>
      <c r="W15" s="563"/>
      <c r="X15" s="563"/>
      <c r="Y15" s="563"/>
      <c r="Z15" s="563"/>
      <c r="AA15" s="563"/>
      <c r="AB15" s="563"/>
      <c r="AC15" s="978">
        <f t="shared" si="0"/>
        <v>0</v>
      </c>
    </row>
    <row r="16" spans="1:32" s="380" customFormat="1" ht="15.75" hidden="1" customHeight="1" thickBot="1" x14ac:dyDescent="0.45">
      <c r="A16" s="4542"/>
      <c r="B16" s="4610"/>
      <c r="C16" s="4548"/>
      <c r="D16" s="4551"/>
      <c r="E16" s="998"/>
      <c r="F16" s="406"/>
      <c r="G16" s="411"/>
      <c r="H16" s="999"/>
      <c r="I16" s="562"/>
      <c r="J16" s="562"/>
      <c r="K16" s="563"/>
      <c r="L16" s="563"/>
      <c r="M16" s="563"/>
      <c r="N16" s="563"/>
      <c r="O16" s="563"/>
      <c r="P16" s="563"/>
      <c r="Q16" s="563"/>
      <c r="R16" s="563"/>
      <c r="S16" s="563"/>
      <c r="T16" s="563"/>
      <c r="U16" s="563"/>
      <c r="V16" s="563"/>
      <c r="W16" s="563"/>
      <c r="X16" s="563"/>
      <c r="Y16" s="563"/>
      <c r="Z16" s="563"/>
      <c r="AA16" s="563"/>
      <c r="AB16" s="563"/>
      <c r="AC16" s="978">
        <f t="shared" si="0"/>
        <v>0</v>
      </c>
    </row>
    <row r="17" spans="1:32" s="380" customFormat="1" ht="15.75" hidden="1" customHeight="1" thickBot="1" x14ac:dyDescent="0.4">
      <c r="A17" s="4542"/>
      <c r="B17" s="4610"/>
      <c r="C17" s="4548"/>
      <c r="D17" s="4551"/>
      <c r="E17" s="1015"/>
      <c r="F17" s="1015"/>
      <c r="G17" s="1015"/>
      <c r="H17" s="1015"/>
      <c r="I17" s="1015"/>
      <c r="J17" s="1015"/>
      <c r="K17" s="1015"/>
      <c r="L17" s="1015"/>
      <c r="M17" s="1015"/>
      <c r="N17" s="1015"/>
      <c r="O17" s="1015"/>
      <c r="P17" s="1015"/>
      <c r="Q17" s="1015"/>
      <c r="R17" s="1015"/>
      <c r="S17" s="1015"/>
      <c r="T17" s="1015"/>
      <c r="U17" s="1015"/>
      <c r="V17" s="1015"/>
      <c r="W17" s="1015"/>
      <c r="X17" s="1015"/>
      <c r="Y17" s="1015"/>
      <c r="Z17" s="1015"/>
      <c r="AA17" s="1015"/>
      <c r="AB17" s="1015"/>
      <c r="AC17" s="1015"/>
    </row>
    <row r="18" spans="1:32" s="380" customFormat="1" ht="15.75" hidden="1" customHeight="1" thickBot="1" x14ac:dyDescent="0.4">
      <c r="A18" s="4542"/>
      <c r="B18" s="4610"/>
      <c r="C18" s="4548"/>
      <c r="D18" s="4551"/>
      <c r="E18" s="1015"/>
      <c r="F18" s="1015"/>
      <c r="G18" s="1015"/>
      <c r="H18" s="1015"/>
      <c r="I18" s="1015"/>
      <c r="J18" s="1015"/>
      <c r="K18" s="1015"/>
      <c r="L18" s="1015"/>
      <c r="M18" s="1015"/>
      <c r="N18" s="1015"/>
      <c r="O18" s="1015"/>
      <c r="P18" s="1015"/>
      <c r="Q18" s="1015"/>
      <c r="R18" s="1015"/>
      <c r="S18" s="1015"/>
      <c r="T18" s="1015"/>
      <c r="U18" s="1015"/>
      <c r="V18" s="1015"/>
      <c r="W18" s="1015"/>
      <c r="X18" s="1015"/>
      <c r="Y18" s="1015"/>
      <c r="Z18" s="1015"/>
      <c r="AA18" s="1015"/>
      <c r="AB18" s="1015"/>
      <c r="AC18" s="1015"/>
    </row>
    <row r="19" spans="1:32" s="380" customFormat="1" ht="15.75" hidden="1" customHeight="1" thickBot="1" x14ac:dyDescent="0.45">
      <c r="A19" s="4542"/>
      <c r="B19" s="4610"/>
      <c r="C19" s="4548"/>
      <c r="D19" s="4551"/>
      <c r="E19" s="1021"/>
      <c r="F19" s="977"/>
      <c r="G19" s="568"/>
      <c r="H19" s="413"/>
      <c r="I19" s="562"/>
      <c r="J19" s="562"/>
      <c r="K19" s="562"/>
      <c r="L19" s="562"/>
      <c r="M19" s="565"/>
      <c r="N19" s="565"/>
      <c r="O19" s="565"/>
      <c r="P19" s="565"/>
      <c r="Q19" s="565"/>
      <c r="R19" s="565"/>
      <c r="S19" s="565"/>
      <c r="T19" s="565"/>
      <c r="U19" s="562"/>
      <c r="V19" s="565"/>
      <c r="W19" s="565"/>
      <c r="X19" s="565"/>
      <c r="Y19" s="565"/>
      <c r="Z19" s="565"/>
      <c r="AA19" s="565"/>
      <c r="AB19" s="565"/>
      <c r="AC19" s="978">
        <f>SUM(K19:AB19)</f>
        <v>0</v>
      </c>
    </row>
    <row r="20" spans="1:32" s="379" customFormat="1" ht="15.75" hidden="1" customHeight="1" thickBot="1" x14ac:dyDescent="0.4">
      <c r="A20" s="4542"/>
      <c r="B20" s="4610"/>
      <c r="C20" s="4548"/>
      <c r="D20" s="4551"/>
      <c r="E20" s="1022"/>
      <c r="F20" s="1011"/>
      <c r="G20" s="1011"/>
      <c r="H20" s="1025"/>
      <c r="I20" s="1011"/>
      <c r="J20" s="1012"/>
      <c r="K20" s="947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020"/>
      <c r="AC20" s="978">
        <f>SUM(K20:AB20)</f>
        <v>0</v>
      </c>
      <c r="AD20" s="378"/>
      <c r="AE20" s="378"/>
      <c r="AF20" s="378"/>
    </row>
    <row r="21" spans="1:32" s="379" customFormat="1" ht="15.75" hidden="1" customHeight="1" thickBot="1" x14ac:dyDescent="0.45">
      <c r="A21" s="4542"/>
      <c r="B21" s="4610"/>
      <c r="C21" s="4548"/>
      <c r="D21" s="4551"/>
      <c r="E21" s="1023"/>
      <c r="F21" s="613"/>
      <c r="G21" s="614"/>
      <c r="H21" s="615"/>
      <c r="I21" s="616"/>
      <c r="J21" s="617"/>
      <c r="K21" s="618"/>
      <c r="L21" s="616"/>
      <c r="M21" s="619"/>
      <c r="N21" s="619"/>
      <c r="O21" s="619"/>
      <c r="P21" s="616"/>
      <c r="Q21" s="619"/>
      <c r="R21" s="619"/>
      <c r="S21" s="619"/>
      <c r="T21" s="619"/>
      <c r="U21" s="616"/>
      <c r="V21" s="616"/>
      <c r="W21" s="619"/>
      <c r="X21" s="619"/>
      <c r="Y21" s="619"/>
      <c r="Z21" s="619"/>
      <c r="AA21" s="619"/>
      <c r="AB21" s="619"/>
      <c r="AC21" s="979">
        <f t="shared" si="0"/>
        <v>0</v>
      </c>
      <c r="AD21" s="378"/>
      <c r="AE21" s="378"/>
      <c r="AF21" s="378"/>
    </row>
    <row r="22" spans="1:32" s="381" customFormat="1" ht="15.75" hidden="1" customHeight="1" thickBot="1" x14ac:dyDescent="0.4">
      <c r="A22" s="4542"/>
      <c r="B22" s="4610"/>
      <c r="C22" s="4548"/>
      <c r="D22" s="4551"/>
      <c r="E22" s="1024"/>
      <c r="F22" s="980"/>
      <c r="G22" s="981"/>
      <c r="H22" s="982"/>
      <c r="I22" s="983"/>
      <c r="J22" s="984"/>
      <c r="K22" s="985"/>
      <c r="L22" s="983"/>
      <c r="M22" s="986"/>
      <c r="N22" s="983"/>
      <c r="O22" s="983"/>
      <c r="P22" s="986"/>
      <c r="Q22" s="986"/>
      <c r="R22" s="986"/>
      <c r="S22" s="986"/>
      <c r="T22" s="986"/>
      <c r="U22" s="983"/>
      <c r="V22" s="983"/>
      <c r="W22" s="986"/>
      <c r="X22" s="986"/>
      <c r="Y22" s="986"/>
      <c r="Z22" s="986"/>
      <c r="AA22" s="986"/>
      <c r="AB22" s="986"/>
      <c r="AC22" s="987">
        <f t="shared" si="0"/>
        <v>0</v>
      </c>
      <c r="AD22" s="380"/>
      <c r="AE22" s="380"/>
      <c r="AF22" s="380"/>
    </row>
    <row r="23" spans="1:32" s="380" customFormat="1" ht="13.5" hidden="1" customHeight="1" thickBot="1" x14ac:dyDescent="0.4">
      <c r="A23" s="4542"/>
      <c r="B23" s="4610"/>
      <c r="C23" s="4548"/>
      <c r="D23" s="4551"/>
      <c r="E23" s="621" t="s">
        <v>161</v>
      </c>
      <c r="F23" s="622"/>
      <c r="G23" s="636"/>
      <c r="H23" s="637"/>
      <c r="I23" s="625"/>
      <c r="J23" s="626"/>
      <c r="K23" s="627">
        <f>SUM(K14:K22)</f>
        <v>0</v>
      </c>
      <c r="L23" s="627">
        <f t="shared" ref="L23:AB23" si="2">SUM(L14:L22)</f>
        <v>0</v>
      </c>
      <c r="M23" s="627">
        <f t="shared" si="2"/>
        <v>0</v>
      </c>
      <c r="N23" s="627">
        <f t="shared" si="2"/>
        <v>0</v>
      </c>
      <c r="O23" s="627">
        <f t="shared" si="2"/>
        <v>0</v>
      </c>
      <c r="P23" s="627">
        <f t="shared" si="2"/>
        <v>0</v>
      </c>
      <c r="Q23" s="627">
        <f t="shared" si="2"/>
        <v>0</v>
      </c>
      <c r="R23" s="627">
        <f t="shared" si="2"/>
        <v>0</v>
      </c>
      <c r="S23" s="627">
        <f t="shared" si="2"/>
        <v>0</v>
      </c>
      <c r="T23" s="627">
        <f t="shared" si="2"/>
        <v>0</v>
      </c>
      <c r="U23" s="627">
        <f t="shared" si="2"/>
        <v>0</v>
      </c>
      <c r="V23" s="627">
        <f t="shared" si="2"/>
        <v>0</v>
      </c>
      <c r="W23" s="627">
        <f t="shared" si="2"/>
        <v>0</v>
      </c>
      <c r="X23" s="627">
        <f t="shared" si="2"/>
        <v>0</v>
      </c>
      <c r="Y23" s="627">
        <f t="shared" si="2"/>
        <v>0</v>
      </c>
      <c r="Z23" s="627">
        <f t="shared" si="2"/>
        <v>0</v>
      </c>
      <c r="AA23" s="627">
        <f t="shared" si="2"/>
        <v>0</v>
      </c>
      <c r="AB23" s="627">
        <f t="shared" si="2"/>
        <v>0</v>
      </c>
      <c r="AC23" s="638">
        <f t="shared" si="0"/>
        <v>0</v>
      </c>
    </row>
    <row r="24" spans="1:32" s="381" customFormat="1" ht="18.75" hidden="1" customHeight="1" thickBot="1" x14ac:dyDescent="0.4">
      <c r="A24" s="4542"/>
      <c r="B24" s="4610"/>
      <c r="C24" s="4548"/>
      <c r="D24" s="4550"/>
      <c r="E24" s="628"/>
      <c r="F24" s="629"/>
      <c r="G24" s="630"/>
      <c r="H24" s="631"/>
      <c r="I24" s="632"/>
      <c r="J24" s="633"/>
      <c r="K24" s="634"/>
      <c r="L24" s="635"/>
      <c r="M24" s="635"/>
      <c r="N24" s="635"/>
      <c r="O24" s="635"/>
      <c r="P24" s="635"/>
      <c r="Q24" s="635"/>
      <c r="R24" s="635"/>
      <c r="S24" s="635"/>
      <c r="T24" s="635"/>
      <c r="U24" s="635"/>
      <c r="V24" s="635"/>
      <c r="W24" s="635"/>
      <c r="X24" s="635"/>
      <c r="Y24" s="635"/>
      <c r="Z24" s="635"/>
      <c r="AA24" s="635"/>
      <c r="AB24" s="635"/>
      <c r="AC24" s="620">
        <f t="shared" si="0"/>
        <v>0</v>
      </c>
      <c r="AD24" s="380"/>
      <c r="AE24" s="380"/>
      <c r="AF24" s="380"/>
    </row>
    <row r="25" spans="1:32" s="381" customFormat="1" ht="16.5" hidden="1" customHeight="1" thickBot="1" x14ac:dyDescent="0.4">
      <c r="A25" s="4542"/>
      <c r="B25" s="4610"/>
      <c r="C25" s="4548"/>
      <c r="D25" s="4550"/>
      <c r="E25" s="577"/>
      <c r="F25" s="594"/>
      <c r="G25" s="571"/>
      <c r="H25" s="571"/>
      <c r="I25" s="572"/>
      <c r="J25" s="595"/>
      <c r="K25" s="583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72"/>
      <c r="AB25" s="572"/>
      <c r="AC25" s="563">
        <f t="shared" si="0"/>
        <v>0</v>
      </c>
      <c r="AD25" s="380"/>
      <c r="AE25" s="380"/>
      <c r="AF25" s="380"/>
    </row>
    <row r="26" spans="1:32" s="381" customFormat="1" ht="15.75" hidden="1" customHeight="1" thickBot="1" x14ac:dyDescent="0.4">
      <c r="A26" s="4542"/>
      <c r="B26" s="4610"/>
      <c r="C26" s="4548"/>
      <c r="D26" s="4550"/>
      <c r="E26" s="578"/>
      <c r="F26" s="502"/>
      <c r="G26" s="570"/>
      <c r="H26" s="572"/>
      <c r="I26" s="566"/>
      <c r="J26" s="593"/>
      <c r="K26" s="582"/>
      <c r="L26" s="566"/>
      <c r="M26" s="566"/>
      <c r="N26" s="566"/>
      <c r="O26" s="566"/>
      <c r="P26" s="566"/>
      <c r="Q26" s="566"/>
      <c r="R26" s="566"/>
      <c r="S26" s="566"/>
      <c r="T26" s="566"/>
      <c r="U26" s="566"/>
      <c r="V26" s="566"/>
      <c r="W26" s="566"/>
      <c r="X26" s="572"/>
      <c r="Y26" s="567"/>
      <c r="Z26" s="567"/>
      <c r="AA26" s="567"/>
      <c r="AB26" s="567"/>
      <c r="AC26" s="563">
        <f t="shared" si="0"/>
        <v>0</v>
      </c>
      <c r="AD26" s="380"/>
      <c r="AE26" s="380"/>
      <c r="AF26" s="380"/>
    </row>
    <row r="27" spans="1:32" s="381" customFormat="1" ht="17.25" hidden="1" customHeight="1" thickBot="1" x14ac:dyDescent="0.4">
      <c r="A27" s="4542"/>
      <c r="B27" s="4610"/>
      <c r="C27" s="4548"/>
      <c r="D27" s="4550"/>
      <c r="E27" s="579"/>
      <c r="F27" s="596"/>
      <c r="G27" s="573"/>
      <c r="H27" s="573"/>
      <c r="I27" s="573"/>
      <c r="J27" s="597"/>
      <c r="K27" s="584"/>
      <c r="L27" s="574"/>
      <c r="M27" s="574"/>
      <c r="N27" s="574"/>
      <c r="O27" s="574"/>
      <c r="P27" s="574"/>
      <c r="Q27" s="574"/>
      <c r="R27" s="574"/>
      <c r="S27" s="574"/>
      <c r="T27" s="574"/>
      <c r="U27" s="574"/>
      <c r="V27" s="574"/>
      <c r="W27" s="574"/>
      <c r="X27" s="574"/>
      <c r="Y27" s="574"/>
      <c r="Z27" s="574"/>
      <c r="AA27" s="574"/>
      <c r="AB27" s="574"/>
      <c r="AC27" s="563">
        <f t="shared" si="0"/>
        <v>0</v>
      </c>
      <c r="AD27" s="380"/>
      <c r="AE27" s="380"/>
      <c r="AF27" s="380"/>
    </row>
    <row r="28" spans="1:32" s="380" customFormat="1" ht="10.5" hidden="1" customHeight="1" thickBot="1" x14ac:dyDescent="0.4">
      <c r="A28" s="4543"/>
      <c r="B28" s="4611"/>
      <c r="C28" s="4549"/>
      <c r="D28" s="4550"/>
      <c r="E28" s="576" t="s">
        <v>152</v>
      </c>
      <c r="F28" s="598"/>
      <c r="G28" s="599"/>
      <c r="H28" s="600"/>
      <c r="I28" s="601"/>
      <c r="J28" s="602"/>
      <c r="K28" s="581">
        <f t="shared" ref="K28:AB28" si="3">K13+K23</f>
        <v>0</v>
      </c>
      <c r="L28" s="581">
        <f t="shared" si="3"/>
        <v>0</v>
      </c>
      <c r="M28" s="581">
        <f t="shared" si="3"/>
        <v>0</v>
      </c>
      <c r="N28" s="581">
        <f t="shared" si="3"/>
        <v>0</v>
      </c>
      <c r="O28" s="581">
        <f t="shared" si="3"/>
        <v>0</v>
      </c>
      <c r="P28" s="581">
        <f t="shared" si="3"/>
        <v>0</v>
      </c>
      <c r="Q28" s="581">
        <f t="shared" si="3"/>
        <v>0</v>
      </c>
      <c r="R28" s="581">
        <f t="shared" si="3"/>
        <v>0</v>
      </c>
      <c r="S28" s="581">
        <f t="shared" si="3"/>
        <v>0</v>
      </c>
      <c r="T28" s="581">
        <f t="shared" si="3"/>
        <v>0</v>
      </c>
      <c r="U28" s="581">
        <f t="shared" si="3"/>
        <v>0</v>
      </c>
      <c r="V28" s="581">
        <f t="shared" si="3"/>
        <v>0</v>
      </c>
      <c r="W28" s="581">
        <f t="shared" si="3"/>
        <v>0</v>
      </c>
      <c r="X28" s="581">
        <f t="shared" si="3"/>
        <v>0</v>
      </c>
      <c r="Y28" s="581">
        <f t="shared" si="3"/>
        <v>0</v>
      </c>
      <c r="Z28" s="581">
        <f t="shared" si="3"/>
        <v>0</v>
      </c>
      <c r="AA28" s="581">
        <f t="shared" si="3"/>
        <v>0</v>
      </c>
      <c r="AB28" s="581">
        <f t="shared" si="3"/>
        <v>0</v>
      </c>
      <c r="AC28" s="567">
        <f t="shared" si="0"/>
        <v>0</v>
      </c>
    </row>
    <row r="29" spans="1:32" s="340" customFormat="1" ht="10.5" customHeight="1" thickBot="1" x14ac:dyDescent="0.4">
      <c r="A29" s="4586" t="s">
        <v>178</v>
      </c>
      <c r="B29" s="4587"/>
      <c r="C29" s="4587"/>
      <c r="D29" s="4587"/>
      <c r="E29" s="4587"/>
      <c r="F29" s="4587"/>
      <c r="G29" s="4587"/>
      <c r="H29" s="4587"/>
      <c r="I29" s="4587"/>
      <c r="J29" s="4587"/>
      <c r="K29" s="4587"/>
      <c r="L29" s="4587"/>
      <c r="M29" s="4587"/>
      <c r="N29" s="4587"/>
      <c r="O29" s="4587"/>
      <c r="P29" s="4587"/>
      <c r="Q29" s="4587"/>
      <c r="R29" s="4587"/>
      <c r="S29" s="4587"/>
      <c r="T29" s="4587"/>
      <c r="U29" s="4587"/>
      <c r="V29" s="4587"/>
      <c r="W29" s="4587"/>
      <c r="X29" s="4587"/>
      <c r="Y29" s="4587"/>
      <c r="Z29" s="4587"/>
      <c r="AA29" s="4587"/>
      <c r="AB29" s="4587"/>
      <c r="AC29" s="4588"/>
    </row>
    <row r="30" spans="1:32" s="1201" customFormat="1" ht="18" hidden="1" customHeight="1" thickBot="1" x14ac:dyDescent="0.45">
      <c r="A30" s="4555">
        <v>31</v>
      </c>
      <c r="B30" s="4558" t="s">
        <v>298</v>
      </c>
      <c r="C30" s="4561" t="s">
        <v>299</v>
      </c>
      <c r="D30" s="4591">
        <v>0.5</v>
      </c>
      <c r="E30" s="1244"/>
      <c r="F30" s="1206"/>
      <c r="G30" s="1206"/>
      <c r="H30" s="1207"/>
      <c r="I30" s="1207"/>
      <c r="J30" s="1208"/>
      <c r="K30" s="1209"/>
      <c r="L30" s="1202"/>
      <c r="M30" s="1203"/>
      <c r="N30" s="1202"/>
      <c r="O30" s="1202"/>
      <c r="P30" s="1203"/>
      <c r="Q30" s="1203"/>
      <c r="R30" s="1203"/>
      <c r="S30" s="1203"/>
      <c r="T30" s="1203"/>
      <c r="U30" s="1202"/>
      <c r="V30" s="1204"/>
      <c r="W30" s="1210"/>
      <c r="X30" s="1210"/>
      <c r="Y30" s="1210"/>
      <c r="Z30" s="1210"/>
      <c r="AA30" s="1210"/>
      <c r="AB30" s="1211"/>
      <c r="AC30" s="1205">
        <f>SUM(K30:AB30)</f>
        <v>0</v>
      </c>
    </row>
    <row r="31" spans="1:32" s="340" customFormat="1" ht="18.75" hidden="1" customHeight="1" thickBot="1" x14ac:dyDescent="0.45">
      <c r="A31" s="4556"/>
      <c r="B31" s="4559"/>
      <c r="C31" s="4562"/>
      <c r="D31" s="4566"/>
      <c r="E31" s="1245"/>
      <c r="F31" s="758"/>
      <c r="G31" s="758"/>
      <c r="H31" s="758"/>
      <c r="I31" s="758"/>
      <c r="J31" s="759"/>
      <c r="K31" s="760"/>
      <c r="L31" s="761"/>
      <c r="M31" s="1092"/>
      <c r="N31" s="1092"/>
      <c r="O31" s="1092"/>
      <c r="P31" s="761"/>
      <c r="Q31" s="1092"/>
      <c r="R31" s="1092"/>
      <c r="S31" s="1092"/>
      <c r="T31" s="1093"/>
      <c r="U31" s="1094"/>
      <c r="V31" s="1333"/>
      <c r="W31" s="1334"/>
      <c r="X31" s="1333"/>
      <c r="Y31" s="1333"/>
      <c r="Z31" s="1333"/>
      <c r="AA31" s="1333"/>
      <c r="AB31" s="1335"/>
      <c r="AC31" s="1336">
        <f>SUM(K31:AB31)</f>
        <v>0</v>
      </c>
    </row>
    <row r="32" spans="1:32" s="340" customFormat="1" ht="18.75" hidden="1" customHeight="1" thickBot="1" x14ac:dyDescent="0.45">
      <c r="A32" s="4556"/>
      <c r="B32" s="4559"/>
      <c r="C32" s="4562"/>
      <c r="D32" s="4566"/>
      <c r="E32" s="1337"/>
      <c r="F32" s="1338"/>
      <c r="G32" s="1339"/>
      <c r="H32" s="1340"/>
      <c r="I32" s="1340"/>
      <c r="J32" s="1341"/>
      <c r="K32" s="1342"/>
      <c r="L32" s="1340"/>
      <c r="M32" s="1340"/>
      <c r="N32" s="1340"/>
      <c r="O32" s="1340"/>
      <c r="P32" s="1340"/>
      <c r="Q32" s="1340"/>
      <c r="R32" s="1340"/>
      <c r="S32" s="1340"/>
      <c r="T32" s="1340"/>
      <c r="U32" s="1340"/>
      <c r="V32" s="1340"/>
      <c r="W32" s="1340"/>
      <c r="X32" s="1340"/>
      <c r="Y32" s="1343"/>
      <c r="Z32" s="1343"/>
      <c r="AA32" s="1343"/>
      <c r="AB32" s="1343"/>
      <c r="AC32" s="1336"/>
    </row>
    <row r="33" spans="1:29" s="340" customFormat="1" ht="18.75" hidden="1" customHeight="1" thickBot="1" x14ac:dyDescent="0.5">
      <c r="A33" s="4556"/>
      <c r="B33" s="4559"/>
      <c r="C33" s="4562"/>
      <c r="D33" s="4566"/>
      <c r="E33" s="1344"/>
      <c r="F33" s="1286"/>
      <c r="G33" s="1287"/>
      <c r="H33" s="1286"/>
      <c r="I33" s="1286"/>
      <c r="J33" s="1288"/>
      <c r="K33" s="1345"/>
      <c r="L33" s="1346"/>
      <c r="M33" s="1346"/>
      <c r="N33" s="1346"/>
      <c r="O33" s="1346"/>
      <c r="P33" s="1346"/>
      <c r="Q33" s="1346"/>
      <c r="R33" s="1346"/>
      <c r="S33" s="1346"/>
      <c r="T33" s="1346"/>
      <c r="U33" s="1346"/>
      <c r="V33" s="1333"/>
      <c r="W33" s="1334"/>
      <c r="X33" s="1333"/>
      <c r="Y33" s="1333"/>
      <c r="Z33" s="1333"/>
      <c r="AA33" s="1333"/>
      <c r="AB33" s="1347"/>
      <c r="AC33" s="1336">
        <f>SUM(K33:AB33)</f>
        <v>0</v>
      </c>
    </row>
    <row r="34" spans="1:29" s="340" customFormat="1" ht="18.75" customHeight="1" thickBot="1" x14ac:dyDescent="0.45">
      <c r="A34" s="4556"/>
      <c r="B34" s="4559"/>
      <c r="C34" s="4562"/>
      <c r="D34" s="4566"/>
      <c r="E34" s="1413" t="s">
        <v>81</v>
      </c>
      <c r="F34" s="1414" t="s">
        <v>5</v>
      </c>
      <c r="G34" s="1414" t="s">
        <v>110</v>
      </c>
      <c r="H34" s="1414" t="s">
        <v>70</v>
      </c>
      <c r="I34" s="1414" t="s">
        <v>37</v>
      </c>
      <c r="J34" s="1415">
        <v>4</v>
      </c>
      <c r="K34" s="1416"/>
      <c r="L34" s="1094"/>
      <c r="M34" s="1093"/>
      <c r="N34" s="1094"/>
      <c r="O34" s="1094"/>
      <c r="P34" s="1093"/>
      <c r="Q34" s="1093"/>
      <c r="R34" s="1093"/>
      <c r="S34" s="1093"/>
      <c r="T34" s="1093"/>
      <c r="U34" s="1094"/>
      <c r="V34" s="1094"/>
      <c r="W34" s="1417"/>
      <c r="X34" s="1417"/>
      <c r="Y34" s="1417"/>
      <c r="Z34" s="1417"/>
      <c r="AA34" s="1417"/>
      <c r="AB34" s="1249"/>
      <c r="AC34" s="1221">
        <f>SUM(K34:AB34)</f>
        <v>0</v>
      </c>
    </row>
    <row r="35" spans="1:29" s="340" customFormat="1" ht="33" hidden="1" customHeight="1" thickBot="1" x14ac:dyDescent="0.4">
      <c r="A35" s="4556"/>
      <c r="B35" s="4559"/>
      <c r="C35" s="4562"/>
      <c r="D35" s="4566"/>
      <c r="E35" s="1349"/>
      <c r="F35" s="766"/>
      <c r="G35" s="766"/>
      <c r="H35" s="766"/>
      <c r="I35" s="766"/>
      <c r="J35" s="1098"/>
      <c r="K35" s="787"/>
      <c r="L35" s="761"/>
      <c r="M35" s="1092"/>
      <c r="N35" s="761"/>
      <c r="O35" s="761"/>
      <c r="P35" s="1092"/>
      <c r="Q35" s="1092"/>
      <c r="R35" s="1092"/>
      <c r="S35" s="1092"/>
      <c r="T35" s="1092"/>
      <c r="U35" s="761"/>
      <c r="V35" s="761"/>
      <c r="W35" s="1350"/>
      <c r="X35" s="1350"/>
      <c r="Y35" s="1350"/>
      <c r="Z35" s="1350"/>
      <c r="AA35" s="1350"/>
      <c r="AB35" s="679"/>
      <c r="AC35" s="1221">
        <f>SUM(K35:AB35)</f>
        <v>0</v>
      </c>
    </row>
    <row r="36" spans="1:29" s="340" customFormat="1" ht="18.75" hidden="1" customHeight="1" thickBot="1" x14ac:dyDescent="0.4">
      <c r="A36" s="4556"/>
      <c r="B36" s="4559"/>
      <c r="C36" s="4562"/>
      <c r="D36" s="4566"/>
      <c r="E36" s="1330"/>
      <c r="F36" s="1096"/>
      <c r="G36" s="1091"/>
      <c r="H36" s="1091"/>
      <c r="I36" s="1096"/>
      <c r="J36" s="1097"/>
      <c r="K36" s="1351"/>
      <c r="L36" s="1312"/>
      <c r="M36" s="1331"/>
      <c r="N36" s="1331"/>
      <c r="O36" s="1331"/>
      <c r="P36" s="1312"/>
      <c r="Q36" s="1331"/>
      <c r="R36" s="1331"/>
      <c r="S36" s="1312"/>
      <c r="T36" s="1093"/>
      <c r="U36" s="1094"/>
      <c r="V36" s="1093"/>
      <c r="W36" s="1095"/>
      <c r="X36" s="1350"/>
      <c r="Y36" s="1350"/>
      <c r="Z36" s="1350"/>
      <c r="AA36" s="1350"/>
      <c r="AB36" s="1352"/>
      <c r="AC36" s="1353">
        <f t="shared" ref="AC36:AC55" si="4">SUM(K36:AB36)</f>
        <v>0</v>
      </c>
    </row>
    <row r="37" spans="1:29" s="339" customFormat="1" ht="26.25" customHeight="1" thickBot="1" x14ac:dyDescent="0.5">
      <c r="A37" s="4556"/>
      <c r="B37" s="4559"/>
      <c r="C37" s="4562"/>
      <c r="D37" s="4566"/>
      <c r="E37" s="1390" t="s">
        <v>226</v>
      </c>
      <c r="F37" s="1074" t="s">
        <v>5</v>
      </c>
      <c r="G37" s="76" t="s">
        <v>110</v>
      </c>
      <c r="H37" s="76" t="s">
        <v>233</v>
      </c>
      <c r="I37" s="940"/>
      <c r="J37" s="1597"/>
      <c r="K37" s="1219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218"/>
      <c r="AC37" s="1598">
        <f>SUM(K37:AB37)</f>
        <v>0</v>
      </c>
    </row>
    <row r="38" spans="1:29" s="340" customFormat="1" ht="21.75" customHeight="1" thickBot="1" x14ac:dyDescent="0.5">
      <c r="A38" s="4556"/>
      <c r="B38" s="4559"/>
      <c r="C38" s="4562"/>
      <c r="D38" s="4566"/>
      <c r="E38" s="1483" t="s">
        <v>76</v>
      </c>
      <c r="F38" s="1470" t="s">
        <v>5</v>
      </c>
      <c r="G38" s="1470" t="s">
        <v>110</v>
      </c>
      <c r="H38" s="1470" t="s">
        <v>236</v>
      </c>
      <c r="I38" s="1470" t="s">
        <v>36</v>
      </c>
      <c r="J38" s="1471" t="s">
        <v>237</v>
      </c>
      <c r="K38" s="1472"/>
      <c r="L38" s="1473"/>
      <c r="M38" s="1473"/>
      <c r="N38" s="1474"/>
      <c r="O38" s="1473"/>
      <c r="P38" s="1473"/>
      <c r="Q38" s="1473"/>
      <c r="R38" s="1473"/>
      <c r="S38" s="1473"/>
      <c r="T38" s="1473"/>
      <c r="U38" s="1473"/>
      <c r="V38" s="1473"/>
      <c r="W38" s="1473"/>
      <c r="X38" s="1473"/>
      <c r="Y38" s="1475"/>
      <c r="Z38" s="1475"/>
      <c r="AA38" s="1475"/>
      <c r="AB38" s="1476"/>
      <c r="AC38" s="1428">
        <f>SUM(K38:AB38)</f>
        <v>0</v>
      </c>
    </row>
    <row r="39" spans="1:29" s="340" customFormat="1" ht="16.5" hidden="1" customHeight="1" thickBot="1" x14ac:dyDescent="0.5">
      <c r="A39" s="4556"/>
      <c r="B39" s="4559"/>
      <c r="C39" s="4562"/>
      <c r="D39" s="4566"/>
      <c r="E39" s="1429"/>
      <c r="F39" s="1430"/>
      <c r="G39" s="1430"/>
      <c r="H39" s="1430"/>
      <c r="I39" s="1430"/>
      <c r="J39" s="1431"/>
      <c r="K39" s="1432"/>
      <c r="L39" s="1433"/>
      <c r="M39" s="1433"/>
      <c r="N39" s="1433"/>
      <c r="O39" s="1433"/>
      <c r="P39" s="1433"/>
      <c r="Q39" s="1433"/>
      <c r="R39" s="1433"/>
      <c r="S39" s="1433"/>
      <c r="T39" s="1433"/>
      <c r="U39" s="1433"/>
      <c r="V39" s="1434"/>
      <c r="W39" s="1434"/>
      <c r="X39" s="1434"/>
      <c r="Y39" s="1435"/>
      <c r="Z39" s="1435"/>
      <c r="AA39" s="1435"/>
      <c r="AB39" s="1435"/>
      <c r="AC39" s="1436">
        <f t="shared" si="4"/>
        <v>0</v>
      </c>
    </row>
    <row r="40" spans="1:29" ht="35.25" hidden="1" customHeight="1" thickBot="1" x14ac:dyDescent="0.4">
      <c r="A40" s="4556"/>
      <c r="B40" s="4559"/>
      <c r="C40" s="4562"/>
      <c r="D40" s="4566"/>
      <c r="E40" s="1437"/>
      <c r="F40" s="1434"/>
      <c r="G40" s="1438"/>
      <c r="H40" s="1438"/>
      <c r="I40" s="1434"/>
      <c r="J40" s="1439"/>
      <c r="K40" s="1440"/>
      <c r="L40" s="1434"/>
      <c r="M40" s="1438"/>
      <c r="N40" s="1438"/>
      <c r="O40" s="1438"/>
      <c r="P40" s="1434"/>
      <c r="Q40" s="1438"/>
      <c r="R40" s="1438"/>
      <c r="S40" s="1434"/>
      <c r="T40" s="1441"/>
      <c r="U40" s="1442"/>
      <c r="V40" s="1441"/>
      <c r="W40" s="1443"/>
      <c r="X40" s="1444"/>
      <c r="Y40" s="1444"/>
      <c r="Z40" s="1444"/>
      <c r="AA40" s="1444"/>
      <c r="AB40" s="1445"/>
      <c r="AC40" s="1436">
        <f t="shared" si="4"/>
        <v>0</v>
      </c>
    </row>
    <row r="41" spans="1:29" s="339" customFormat="1" ht="13.5" customHeight="1" thickBot="1" x14ac:dyDescent="0.4">
      <c r="A41" s="4556"/>
      <c r="B41" s="4559"/>
      <c r="C41" s="4562"/>
      <c r="D41" s="4566"/>
      <c r="E41" s="1446" t="s">
        <v>38</v>
      </c>
      <c r="F41" s="1447"/>
      <c r="G41" s="1448"/>
      <c r="H41" s="1449"/>
      <c r="I41" s="1449"/>
      <c r="J41" s="1450"/>
      <c r="K41" s="1451">
        <f t="shared" ref="K41:AB41" si="5">SUM(K30:K40)</f>
        <v>0</v>
      </c>
      <c r="L41" s="1451">
        <f t="shared" si="5"/>
        <v>0</v>
      </c>
      <c r="M41" s="1451">
        <f t="shared" si="5"/>
        <v>0</v>
      </c>
      <c r="N41" s="1451">
        <f t="shared" si="5"/>
        <v>0</v>
      </c>
      <c r="O41" s="1451">
        <f t="shared" si="5"/>
        <v>0</v>
      </c>
      <c r="P41" s="1451">
        <f t="shared" si="5"/>
        <v>0</v>
      </c>
      <c r="Q41" s="1451">
        <f t="shared" si="5"/>
        <v>0</v>
      </c>
      <c r="R41" s="1451">
        <f t="shared" si="5"/>
        <v>0</v>
      </c>
      <c r="S41" s="1451">
        <f t="shared" si="5"/>
        <v>0</v>
      </c>
      <c r="T41" s="1451">
        <f t="shared" si="5"/>
        <v>0</v>
      </c>
      <c r="U41" s="1451">
        <f t="shared" si="5"/>
        <v>0</v>
      </c>
      <c r="V41" s="1451">
        <f t="shared" si="5"/>
        <v>0</v>
      </c>
      <c r="W41" s="1451">
        <f t="shared" si="5"/>
        <v>0</v>
      </c>
      <c r="X41" s="1451">
        <f t="shared" si="5"/>
        <v>0</v>
      </c>
      <c r="Y41" s="1451">
        <f t="shared" si="5"/>
        <v>0</v>
      </c>
      <c r="Z41" s="1451">
        <f t="shared" si="5"/>
        <v>0</v>
      </c>
      <c r="AA41" s="1451">
        <f t="shared" si="5"/>
        <v>0</v>
      </c>
      <c r="AB41" s="1451">
        <f t="shared" si="5"/>
        <v>0</v>
      </c>
      <c r="AC41" s="1452">
        <f t="shared" si="4"/>
        <v>0</v>
      </c>
    </row>
    <row r="42" spans="1:29" s="339" customFormat="1" ht="13.5" hidden="1" customHeight="1" thickBot="1" x14ac:dyDescent="0.45">
      <c r="A42" s="4556"/>
      <c r="B42" s="4559"/>
      <c r="C42" s="4562"/>
      <c r="D42" s="4566"/>
      <c r="E42" s="1453"/>
      <c r="F42" s="1454"/>
      <c r="G42" s="1454"/>
      <c r="H42" s="1454"/>
      <c r="I42" s="1454"/>
      <c r="J42" s="1455"/>
      <c r="K42" s="1456"/>
      <c r="L42" s="1456"/>
      <c r="M42" s="1456"/>
      <c r="N42" s="1456"/>
      <c r="O42" s="1456"/>
      <c r="P42" s="1456"/>
      <c r="Q42" s="1456"/>
      <c r="R42" s="1456"/>
      <c r="S42" s="1456"/>
      <c r="T42" s="1456"/>
      <c r="U42" s="1456"/>
      <c r="V42" s="1457"/>
      <c r="W42" s="1456"/>
      <c r="X42" s="1457"/>
      <c r="Y42" s="1457"/>
      <c r="Z42" s="1457"/>
      <c r="AA42" s="1457"/>
      <c r="AB42" s="1458"/>
      <c r="AC42" s="1459">
        <f t="shared" si="4"/>
        <v>0</v>
      </c>
    </row>
    <row r="43" spans="1:29" s="339" customFormat="1" ht="27" hidden="1" customHeight="1" thickBot="1" x14ac:dyDescent="0.4">
      <c r="A43" s="4556"/>
      <c r="B43" s="4559"/>
      <c r="C43" s="4562"/>
      <c r="D43" s="4566"/>
      <c r="E43" s="1460"/>
      <c r="F43" s="1430"/>
      <c r="G43" s="1430"/>
      <c r="H43" s="1430"/>
      <c r="I43" s="1430"/>
      <c r="J43" s="1461"/>
      <c r="K43" s="1462"/>
      <c r="L43" s="1463"/>
      <c r="M43" s="1463"/>
      <c r="N43" s="1463"/>
      <c r="O43" s="1463"/>
      <c r="P43" s="1464"/>
      <c r="Q43" s="1464"/>
      <c r="R43" s="1464"/>
      <c r="S43" s="1464"/>
      <c r="T43" s="1464"/>
      <c r="U43" s="1438"/>
      <c r="V43" s="1463"/>
      <c r="W43" s="1464"/>
      <c r="X43" s="1463"/>
      <c r="Y43" s="1463"/>
      <c r="Z43" s="1463"/>
      <c r="AA43" s="1463"/>
      <c r="AB43" s="1465"/>
      <c r="AC43" s="1466">
        <f t="shared" si="4"/>
        <v>0</v>
      </c>
    </row>
    <row r="44" spans="1:29" s="339" customFormat="1" ht="27.75" hidden="1" customHeight="1" thickBot="1" x14ac:dyDescent="0.4">
      <c r="A44" s="4556"/>
      <c r="B44" s="4559"/>
      <c r="C44" s="4562"/>
      <c r="D44" s="4566"/>
      <c r="E44" s="1467"/>
      <c r="F44" s="1430"/>
      <c r="G44" s="1430"/>
      <c r="H44" s="1430"/>
      <c r="I44" s="1430"/>
      <c r="J44" s="1461"/>
      <c r="K44" s="1462"/>
      <c r="L44" s="1463"/>
      <c r="M44" s="1463"/>
      <c r="N44" s="1463"/>
      <c r="O44" s="1463"/>
      <c r="P44" s="1464"/>
      <c r="Q44" s="1464"/>
      <c r="R44" s="1464"/>
      <c r="S44" s="1464"/>
      <c r="T44" s="1464"/>
      <c r="U44" s="1438"/>
      <c r="V44" s="1463"/>
      <c r="W44" s="1463"/>
      <c r="X44" s="1463"/>
      <c r="Y44" s="1463"/>
      <c r="Z44" s="1463"/>
      <c r="AA44" s="1463"/>
      <c r="AB44" s="1465"/>
      <c r="AC44" s="1466">
        <f t="shared" si="4"/>
        <v>0</v>
      </c>
    </row>
    <row r="45" spans="1:29" s="339" customFormat="1" ht="13.5" hidden="1" customHeight="1" thickBot="1" x14ac:dyDescent="0.45">
      <c r="A45" s="4556"/>
      <c r="B45" s="4559"/>
      <c r="C45" s="4562"/>
      <c r="D45" s="4566"/>
      <c r="E45" s="1468"/>
      <c r="F45" s="1430"/>
      <c r="G45" s="1430"/>
      <c r="H45" s="1430"/>
      <c r="I45" s="1430"/>
      <c r="J45" s="1469"/>
      <c r="K45" s="1464"/>
      <c r="L45" s="1464"/>
      <c r="M45" s="1464"/>
      <c r="N45" s="1464"/>
      <c r="O45" s="1464"/>
      <c r="P45" s="1464"/>
      <c r="Q45" s="1464"/>
      <c r="R45" s="1464"/>
      <c r="S45" s="1464"/>
      <c r="T45" s="1464"/>
      <c r="U45" s="1464"/>
      <c r="V45" s="1463"/>
      <c r="W45" s="1464"/>
      <c r="X45" s="1463"/>
      <c r="Y45" s="1463"/>
      <c r="Z45" s="1463"/>
      <c r="AA45" s="1463"/>
      <c r="AB45" s="1463"/>
      <c r="AC45" s="1466">
        <f t="shared" si="4"/>
        <v>0</v>
      </c>
    </row>
    <row r="46" spans="1:29" s="339" customFormat="1" ht="18" customHeight="1" thickBot="1" x14ac:dyDescent="0.45">
      <c r="A46" s="4556"/>
      <c r="B46" s="4559"/>
      <c r="C46" s="4562"/>
      <c r="D46" s="4566"/>
      <c r="E46" s="1484" t="s">
        <v>306</v>
      </c>
      <c r="F46" s="1430" t="s">
        <v>6</v>
      </c>
      <c r="G46" s="1430" t="s">
        <v>70</v>
      </c>
      <c r="H46" s="1430" t="s">
        <v>234</v>
      </c>
      <c r="I46" s="1430" t="s">
        <v>37</v>
      </c>
      <c r="J46" s="1477">
        <v>28</v>
      </c>
      <c r="K46" s="1478"/>
      <c r="L46" s="1479"/>
      <c r="M46" s="1479"/>
      <c r="N46" s="1475"/>
      <c r="O46" s="1475"/>
      <c r="P46" s="1475"/>
      <c r="Q46" s="1475"/>
      <c r="R46" s="1475"/>
      <c r="S46" s="1475"/>
      <c r="T46" s="1475"/>
      <c r="U46" s="1480"/>
      <c r="V46" s="1480"/>
      <c r="W46" s="1480"/>
      <c r="X46" s="1480"/>
      <c r="Y46" s="1481"/>
      <c r="Z46" s="1481"/>
      <c r="AA46" s="1481"/>
      <c r="AB46" s="1482"/>
      <c r="AC46" s="1466">
        <f t="shared" si="4"/>
        <v>0</v>
      </c>
    </row>
    <row r="47" spans="1:29" s="339" customFormat="1" ht="13.5" hidden="1" customHeight="1" thickBot="1" x14ac:dyDescent="0.4">
      <c r="A47" s="4556"/>
      <c r="B47" s="4559"/>
      <c r="C47" s="4562"/>
      <c r="D47" s="4566"/>
      <c r="E47" s="1405"/>
      <c r="F47" s="1406"/>
      <c r="G47" s="1407"/>
      <c r="H47" s="1408"/>
      <c r="I47" s="1408"/>
      <c r="J47" s="1409"/>
      <c r="K47" s="1410"/>
      <c r="L47" s="1410"/>
      <c r="M47" s="1410"/>
      <c r="N47" s="1410"/>
      <c r="O47" s="1410"/>
      <c r="P47" s="1410"/>
      <c r="Q47" s="1410"/>
      <c r="R47" s="1410"/>
      <c r="S47" s="1410"/>
      <c r="T47" s="1410"/>
      <c r="U47" s="1410"/>
      <c r="V47" s="1410"/>
      <c r="W47" s="1410"/>
      <c r="X47" s="1410"/>
      <c r="Y47" s="1410"/>
      <c r="Z47" s="1410"/>
      <c r="AA47" s="1410"/>
      <c r="AB47" s="1411"/>
      <c r="AC47" s="1358"/>
    </row>
    <row r="48" spans="1:29" s="340" customFormat="1" ht="15.75" hidden="1" customHeight="1" thickBot="1" x14ac:dyDescent="0.4">
      <c r="A48" s="4556"/>
      <c r="B48" s="4559"/>
      <c r="C48" s="4562"/>
      <c r="D48" s="4566"/>
      <c r="E48" s="1313"/>
      <c r="F48" s="729"/>
      <c r="G48" s="729"/>
      <c r="H48" s="729"/>
      <c r="I48" s="729"/>
      <c r="J48" s="730"/>
      <c r="K48" s="1359"/>
      <c r="L48" s="731"/>
      <c r="M48" s="731"/>
      <c r="N48" s="731"/>
      <c r="O48" s="731"/>
      <c r="P48" s="679"/>
      <c r="Q48" s="679"/>
      <c r="R48" s="679"/>
      <c r="S48" s="679"/>
      <c r="T48" s="679"/>
      <c r="U48" s="1091"/>
      <c r="V48" s="679"/>
      <c r="W48" s="679"/>
      <c r="X48" s="679"/>
      <c r="Y48" s="679"/>
      <c r="Z48" s="679"/>
      <c r="AA48" s="679"/>
      <c r="AB48" s="788"/>
      <c r="AC48" s="1221">
        <f t="shared" si="4"/>
        <v>0</v>
      </c>
    </row>
    <row r="49" spans="1:32" s="340" customFormat="1" ht="3.75" hidden="1" customHeight="1" thickBot="1" x14ac:dyDescent="0.4">
      <c r="A49" s="4556"/>
      <c r="B49" s="4559"/>
      <c r="C49" s="4562"/>
      <c r="D49" s="4566"/>
      <c r="E49" s="1313"/>
      <c r="F49" s="729"/>
      <c r="G49" s="729"/>
      <c r="H49" s="729"/>
      <c r="I49" s="729"/>
      <c r="J49" s="730"/>
      <c r="K49" s="1359"/>
      <c r="L49" s="731"/>
      <c r="M49" s="731"/>
      <c r="N49" s="731"/>
      <c r="O49" s="731"/>
      <c r="P49" s="679"/>
      <c r="Q49" s="679"/>
      <c r="R49" s="679"/>
      <c r="S49" s="679"/>
      <c r="T49" s="679"/>
      <c r="U49" s="1091"/>
      <c r="V49" s="679"/>
      <c r="W49" s="679"/>
      <c r="X49" s="679"/>
      <c r="Y49" s="679"/>
      <c r="Z49" s="679"/>
      <c r="AA49" s="679"/>
      <c r="AB49" s="788"/>
      <c r="AC49" s="1221">
        <f t="shared" si="4"/>
        <v>0</v>
      </c>
    </row>
    <row r="50" spans="1:32" s="339" customFormat="1" ht="15" customHeight="1" thickBot="1" x14ac:dyDescent="0.4">
      <c r="A50" s="4556"/>
      <c r="B50" s="4559"/>
      <c r="C50" s="4562"/>
      <c r="D50" s="4566"/>
      <c r="E50" s="1354" t="s">
        <v>150</v>
      </c>
      <c r="F50" s="1355"/>
      <c r="G50" s="1360"/>
      <c r="H50" s="1356"/>
      <c r="I50" s="1356"/>
      <c r="J50" s="1357"/>
      <c r="K50" s="1412">
        <f>SUM(K42:K49)</f>
        <v>0</v>
      </c>
      <c r="L50" s="1412">
        <f t="shared" ref="L50:AB50" si="6">SUM(L42:L49)</f>
        <v>0</v>
      </c>
      <c r="M50" s="1412">
        <f t="shared" si="6"/>
        <v>0</v>
      </c>
      <c r="N50" s="1412">
        <f t="shared" si="6"/>
        <v>0</v>
      </c>
      <c r="O50" s="1412">
        <f t="shared" si="6"/>
        <v>0</v>
      </c>
      <c r="P50" s="1412">
        <f t="shared" si="6"/>
        <v>0</v>
      </c>
      <c r="Q50" s="1412">
        <f t="shared" si="6"/>
        <v>0</v>
      </c>
      <c r="R50" s="1412">
        <f t="shared" si="6"/>
        <v>0</v>
      </c>
      <c r="S50" s="1412">
        <f t="shared" si="6"/>
        <v>0</v>
      </c>
      <c r="T50" s="1412">
        <f t="shared" si="6"/>
        <v>0</v>
      </c>
      <c r="U50" s="1412">
        <f t="shared" si="6"/>
        <v>0</v>
      </c>
      <c r="V50" s="1412">
        <f t="shared" si="6"/>
        <v>0</v>
      </c>
      <c r="W50" s="1412">
        <f t="shared" si="6"/>
        <v>0</v>
      </c>
      <c r="X50" s="1412">
        <f t="shared" si="6"/>
        <v>0</v>
      </c>
      <c r="Y50" s="1412">
        <f t="shared" si="6"/>
        <v>0</v>
      </c>
      <c r="Z50" s="1412">
        <f t="shared" si="6"/>
        <v>0</v>
      </c>
      <c r="AA50" s="1412">
        <f t="shared" si="6"/>
        <v>0</v>
      </c>
      <c r="AB50" s="1412">
        <f t="shared" si="6"/>
        <v>0</v>
      </c>
      <c r="AC50" s="1361">
        <f t="shared" si="4"/>
        <v>0</v>
      </c>
    </row>
    <row r="51" spans="1:32" s="339" customFormat="1" ht="15" hidden="1" customHeight="1" thickBot="1" x14ac:dyDescent="0.45">
      <c r="A51" s="4556"/>
      <c r="B51" s="4559"/>
      <c r="C51" s="4562"/>
      <c r="D51" s="4566"/>
      <c r="E51" s="1362"/>
      <c r="F51" s="1242"/>
      <c r="G51" s="1243"/>
      <c r="H51" s="1234"/>
      <c r="I51" s="1234"/>
      <c r="J51" s="1363"/>
      <c r="K51" s="1364"/>
      <c r="L51" s="1234"/>
      <c r="M51" s="1234"/>
      <c r="N51" s="1234"/>
      <c r="O51" s="1234"/>
      <c r="P51" s="1234"/>
      <c r="Q51" s="1234"/>
      <c r="R51" s="1234"/>
      <c r="S51" s="1234"/>
      <c r="T51" s="1234"/>
      <c r="U51" s="1234"/>
      <c r="V51" s="1234"/>
      <c r="W51" s="1234"/>
      <c r="X51" s="1234"/>
      <c r="Y51" s="1365"/>
      <c r="Z51" s="1365"/>
      <c r="AA51" s="1365"/>
      <c r="AB51" s="1366"/>
      <c r="AC51" s="1221"/>
    </row>
    <row r="52" spans="1:32" s="340" customFormat="1" ht="13.5" hidden="1" customHeight="1" thickBot="1" x14ac:dyDescent="0.4">
      <c r="A52" s="4556"/>
      <c r="B52" s="4559"/>
      <c r="C52" s="4562"/>
      <c r="D52" s="4566"/>
      <c r="E52" s="1030"/>
      <c r="F52" s="1031"/>
      <c r="G52" s="758"/>
      <c r="H52" s="1234"/>
      <c r="I52" s="758"/>
      <c r="J52" s="786"/>
      <c r="K52" s="1364"/>
      <c r="L52" s="1234"/>
      <c r="M52" s="1234"/>
      <c r="N52" s="1234"/>
      <c r="O52" s="1234"/>
      <c r="P52" s="1234"/>
      <c r="Q52" s="1234"/>
      <c r="R52" s="1234"/>
      <c r="S52" s="1234"/>
      <c r="T52" s="1234"/>
      <c r="U52" s="1234"/>
      <c r="V52" s="1234"/>
      <c r="W52" s="1234"/>
      <c r="X52" s="1234"/>
      <c r="Y52" s="1365"/>
      <c r="Z52" s="1365"/>
      <c r="AA52" s="1365"/>
      <c r="AB52" s="1366"/>
      <c r="AC52" s="1221"/>
    </row>
    <row r="53" spans="1:32" s="339" customFormat="1" ht="13.5" customHeight="1" thickBot="1" x14ac:dyDescent="0.45">
      <c r="A53" s="4556"/>
      <c r="B53" s="4559"/>
      <c r="C53" s="4562"/>
      <c r="D53" s="4566"/>
      <c r="E53" s="1367" t="s">
        <v>180</v>
      </c>
      <c r="F53" s="1368"/>
      <c r="G53" s="1369"/>
      <c r="H53" s="1370"/>
      <c r="I53" s="1370"/>
      <c r="J53" s="1371"/>
      <c r="K53" s="1372">
        <f>K52+K51</f>
        <v>0</v>
      </c>
      <c r="L53" s="1372">
        <f t="shared" ref="L53:AB53" si="7">L52+L51</f>
        <v>0</v>
      </c>
      <c r="M53" s="1372">
        <f t="shared" si="7"/>
        <v>0</v>
      </c>
      <c r="N53" s="1372">
        <f t="shared" si="7"/>
        <v>0</v>
      </c>
      <c r="O53" s="1372">
        <f t="shared" si="7"/>
        <v>0</v>
      </c>
      <c r="P53" s="1372">
        <f t="shared" si="7"/>
        <v>0</v>
      </c>
      <c r="Q53" s="1372">
        <f t="shared" si="7"/>
        <v>0</v>
      </c>
      <c r="R53" s="1372">
        <f t="shared" si="7"/>
        <v>0</v>
      </c>
      <c r="S53" s="1372">
        <f t="shared" si="7"/>
        <v>0</v>
      </c>
      <c r="T53" s="1372">
        <f t="shared" si="7"/>
        <v>0</v>
      </c>
      <c r="U53" s="1372">
        <f t="shared" si="7"/>
        <v>0</v>
      </c>
      <c r="V53" s="1372">
        <f t="shared" si="7"/>
        <v>0</v>
      </c>
      <c r="W53" s="1372">
        <f t="shared" si="7"/>
        <v>0</v>
      </c>
      <c r="X53" s="1372">
        <f t="shared" si="7"/>
        <v>0</v>
      </c>
      <c r="Y53" s="1372">
        <f t="shared" si="7"/>
        <v>0</v>
      </c>
      <c r="Z53" s="1372">
        <f t="shared" si="7"/>
        <v>0</v>
      </c>
      <c r="AA53" s="1372">
        <f t="shared" si="7"/>
        <v>0</v>
      </c>
      <c r="AB53" s="1372">
        <f t="shared" si="7"/>
        <v>0</v>
      </c>
      <c r="AC53" s="1221">
        <f t="shared" si="4"/>
        <v>0</v>
      </c>
    </row>
    <row r="54" spans="1:32" s="339" customFormat="1" ht="14.25" customHeight="1" thickBot="1" x14ac:dyDescent="0.4">
      <c r="A54" s="4556"/>
      <c r="B54" s="4559"/>
      <c r="C54" s="4562"/>
      <c r="D54" s="4566"/>
      <c r="E54" s="1373" t="s">
        <v>39</v>
      </c>
      <c r="F54" s="1374"/>
      <c r="G54" s="1375"/>
      <c r="H54" s="1376"/>
      <c r="I54" s="1376"/>
      <c r="J54" s="1377"/>
      <c r="K54" s="1378">
        <f t="shared" ref="K54:AB54" si="8">K41+K50+K53</f>
        <v>0</v>
      </c>
      <c r="L54" s="1378">
        <f t="shared" si="8"/>
        <v>0</v>
      </c>
      <c r="M54" s="1378">
        <f t="shared" si="8"/>
        <v>0</v>
      </c>
      <c r="N54" s="1378">
        <f t="shared" si="8"/>
        <v>0</v>
      </c>
      <c r="O54" s="1378">
        <f t="shared" si="8"/>
        <v>0</v>
      </c>
      <c r="P54" s="1378">
        <f t="shared" si="8"/>
        <v>0</v>
      </c>
      <c r="Q54" s="1378">
        <f t="shared" si="8"/>
        <v>0</v>
      </c>
      <c r="R54" s="1378">
        <f t="shared" si="8"/>
        <v>0</v>
      </c>
      <c r="S54" s="1378">
        <f t="shared" si="8"/>
        <v>0</v>
      </c>
      <c r="T54" s="1378">
        <f t="shared" si="8"/>
        <v>0</v>
      </c>
      <c r="U54" s="1378">
        <f t="shared" si="8"/>
        <v>0</v>
      </c>
      <c r="V54" s="1378">
        <f t="shared" si="8"/>
        <v>0</v>
      </c>
      <c r="W54" s="1378">
        <f t="shared" si="8"/>
        <v>0</v>
      </c>
      <c r="X54" s="1378">
        <f t="shared" si="8"/>
        <v>0</v>
      </c>
      <c r="Y54" s="1378">
        <f t="shared" si="8"/>
        <v>0</v>
      </c>
      <c r="Z54" s="1378">
        <f t="shared" si="8"/>
        <v>0</v>
      </c>
      <c r="AA54" s="1378">
        <f t="shared" si="8"/>
        <v>0</v>
      </c>
      <c r="AB54" s="1378">
        <f t="shared" si="8"/>
        <v>0</v>
      </c>
      <c r="AC54" s="1361">
        <f t="shared" si="4"/>
        <v>0</v>
      </c>
    </row>
    <row r="55" spans="1:32" s="339" customFormat="1" ht="15" customHeight="1" thickBot="1" x14ac:dyDescent="0.4">
      <c r="A55" s="4557"/>
      <c r="B55" s="4560"/>
      <c r="C55" s="4563"/>
      <c r="D55" s="4567"/>
      <c r="E55" s="1379" t="s">
        <v>40</v>
      </c>
      <c r="F55" s="1380"/>
      <c r="G55" s="1381"/>
      <c r="H55" s="1382"/>
      <c r="I55" s="1383"/>
      <c r="J55" s="1384"/>
      <c r="K55" s="1385">
        <f t="shared" ref="K55:AB55" si="9">K28+K54</f>
        <v>0</v>
      </c>
      <c r="L55" s="1385">
        <f t="shared" si="9"/>
        <v>0</v>
      </c>
      <c r="M55" s="1385">
        <f t="shared" si="9"/>
        <v>0</v>
      </c>
      <c r="N55" s="1385">
        <f t="shared" si="9"/>
        <v>0</v>
      </c>
      <c r="O55" s="1385">
        <f t="shared" si="9"/>
        <v>0</v>
      </c>
      <c r="P55" s="1385">
        <f t="shared" si="9"/>
        <v>0</v>
      </c>
      <c r="Q55" s="1385">
        <f t="shared" si="9"/>
        <v>0</v>
      </c>
      <c r="R55" s="1385">
        <f t="shared" si="9"/>
        <v>0</v>
      </c>
      <c r="S55" s="1385">
        <f t="shared" si="9"/>
        <v>0</v>
      </c>
      <c r="T55" s="1385">
        <f t="shared" si="9"/>
        <v>0</v>
      </c>
      <c r="U55" s="1385">
        <f t="shared" si="9"/>
        <v>0</v>
      </c>
      <c r="V55" s="1385">
        <f t="shared" si="9"/>
        <v>0</v>
      </c>
      <c r="W55" s="1385">
        <f t="shared" si="9"/>
        <v>0</v>
      </c>
      <c r="X55" s="1385">
        <f t="shared" si="9"/>
        <v>0</v>
      </c>
      <c r="Y55" s="1385">
        <f t="shared" si="9"/>
        <v>0</v>
      </c>
      <c r="Z55" s="1385">
        <f t="shared" si="9"/>
        <v>0</v>
      </c>
      <c r="AA55" s="1385">
        <f t="shared" si="9"/>
        <v>0</v>
      </c>
      <c r="AB55" s="1385">
        <f t="shared" si="9"/>
        <v>0</v>
      </c>
      <c r="AC55" s="1361">
        <f t="shared" si="4"/>
        <v>0</v>
      </c>
    </row>
    <row r="56" spans="1:32" s="384" customFormat="1" ht="15.75" customHeight="1" x14ac:dyDescent="0.4">
      <c r="A56" s="3993" t="s">
        <v>312</v>
      </c>
      <c r="B56" s="3993"/>
      <c r="C56" s="3993"/>
      <c r="D56" s="3993"/>
      <c r="E56" s="3993"/>
      <c r="F56" s="3993"/>
      <c r="G56" s="3993"/>
      <c r="H56" s="3993"/>
      <c r="I56" s="3993"/>
      <c r="J56" s="3993"/>
      <c r="K56" s="3993"/>
      <c r="L56" s="3993"/>
      <c r="M56" s="3993"/>
      <c r="N56" s="3993"/>
      <c r="O56" s="3993"/>
      <c r="P56" s="3993"/>
      <c r="Q56" s="3993"/>
      <c r="R56" s="3993"/>
      <c r="S56" s="3993"/>
      <c r="T56" s="3993"/>
      <c r="U56" s="3993"/>
      <c r="V56" s="3993"/>
      <c r="W56" s="3993"/>
      <c r="X56" s="3993"/>
      <c r="Y56" s="3993"/>
      <c r="Z56" s="3993"/>
      <c r="AA56" s="3993"/>
      <c r="AB56" s="3993"/>
      <c r="AC56" s="3993"/>
      <c r="AD56" s="383"/>
      <c r="AE56" s="383"/>
      <c r="AF56" s="383"/>
    </row>
    <row r="57" spans="1:32" s="384" customFormat="1" ht="13.15" x14ac:dyDescent="0.4">
      <c r="A57" s="382"/>
      <c r="AE57" s="383"/>
      <c r="AF57" s="383"/>
    </row>
    <row r="58" spans="1:32" s="346" customFormat="1" ht="15.75" customHeight="1" x14ac:dyDescent="0.4">
      <c r="A58" s="347"/>
      <c r="B58" s="27"/>
      <c r="C58" s="29"/>
      <c r="D58" s="29"/>
      <c r="E58" s="29"/>
      <c r="F58" s="29"/>
      <c r="G58" s="29"/>
      <c r="H58" s="29"/>
      <c r="I58" s="29"/>
      <c r="J58" s="27" t="s">
        <v>231</v>
      </c>
      <c r="K58" s="29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27"/>
      <c r="AE58" s="345"/>
      <c r="AF58" s="345"/>
    </row>
    <row r="59" spans="1:32" s="346" customFormat="1" ht="13.5" customHeight="1" x14ac:dyDescent="0.4">
      <c r="A59" s="347"/>
      <c r="B59" s="27"/>
      <c r="C59" s="29"/>
      <c r="D59" s="29"/>
      <c r="E59" s="294"/>
      <c r="F59" s="29"/>
      <c r="G59" s="29"/>
      <c r="H59" s="29"/>
      <c r="I59" s="29"/>
      <c r="J59" s="926"/>
      <c r="K59" s="29"/>
      <c r="M59" s="31"/>
      <c r="N59" s="31"/>
      <c r="O59" s="31"/>
      <c r="P59" s="31"/>
      <c r="Q59" s="79"/>
      <c r="R59" s="79"/>
      <c r="S59" s="79"/>
      <c r="T59" s="31"/>
      <c r="U59" s="31"/>
      <c r="V59" s="31"/>
      <c r="W59" s="27"/>
      <c r="AE59" s="345"/>
      <c r="AF59" s="345"/>
    </row>
    <row r="60" spans="1:32" s="346" customFormat="1" ht="12" customHeight="1" x14ac:dyDescent="0.4">
      <c r="A60" s="347"/>
      <c r="B60" s="82"/>
      <c r="C60" s="82"/>
      <c r="D60" s="82"/>
      <c r="E60" s="82"/>
      <c r="F60" s="82"/>
      <c r="G60" s="82"/>
      <c r="H60" s="82"/>
      <c r="I60" s="82"/>
      <c r="J60" s="160" t="s">
        <v>187</v>
      </c>
      <c r="K60" s="82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80"/>
      <c r="AE60" s="345"/>
      <c r="AF60" s="345"/>
    </row>
    <row r="61" spans="1:32" s="384" customFormat="1" ht="13.15" x14ac:dyDescent="0.4">
      <c r="A61" s="382"/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4540"/>
      <c r="S61" s="4540"/>
      <c r="T61" s="4540"/>
      <c r="U61" s="4540"/>
      <c r="V61" s="4540"/>
      <c r="W61" s="4540"/>
      <c r="X61" s="4540"/>
      <c r="Y61" s="4540"/>
      <c r="Z61" s="4540"/>
      <c r="AA61" s="4540"/>
      <c r="AB61" s="4540"/>
      <c r="AC61" s="382"/>
      <c r="AD61" s="383"/>
      <c r="AE61" s="383"/>
      <c r="AF61" s="383"/>
    </row>
    <row r="62" spans="1:32" s="346" customFormat="1" ht="9" customHeight="1" x14ac:dyDescent="0.4">
      <c r="A62" s="347"/>
      <c r="B62" s="347"/>
      <c r="C62" s="347"/>
      <c r="D62" s="347"/>
      <c r="E62" s="347"/>
      <c r="F62" s="347"/>
      <c r="G62" s="347"/>
      <c r="H62" s="347"/>
      <c r="I62" s="347"/>
      <c r="J62" s="347"/>
      <c r="K62" s="347"/>
      <c r="L62" s="347"/>
      <c r="M62" s="347"/>
      <c r="N62" s="347"/>
      <c r="O62" s="347"/>
      <c r="P62" s="347"/>
      <c r="Q62" s="347"/>
      <c r="R62" s="350"/>
      <c r="S62" s="350"/>
      <c r="T62" s="350"/>
      <c r="U62" s="350"/>
      <c r="V62" s="4346"/>
      <c r="W62" s="4346"/>
      <c r="X62" s="4346"/>
      <c r="Y62" s="4346"/>
      <c r="Z62" s="350"/>
      <c r="AA62" s="350"/>
      <c r="AB62" s="350"/>
      <c r="AC62" s="347"/>
      <c r="AD62" s="345"/>
      <c r="AE62" s="345"/>
      <c r="AF62" s="345"/>
    </row>
    <row r="63" spans="1:32" s="346" customFormat="1" ht="13.9" x14ac:dyDescent="0.4">
      <c r="A63" s="347"/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47"/>
      <c r="P63" s="347"/>
      <c r="Q63" s="347"/>
      <c r="R63" s="350"/>
      <c r="S63" s="350"/>
      <c r="T63" s="350"/>
      <c r="U63" s="350"/>
      <c r="V63" s="350"/>
      <c r="W63" s="350"/>
      <c r="X63" s="350"/>
      <c r="Y63" s="350"/>
      <c r="Z63" s="350"/>
      <c r="AA63" s="350"/>
      <c r="AB63" s="350"/>
      <c r="AC63" s="347"/>
      <c r="AD63" s="345"/>
      <c r="AE63" s="345"/>
      <c r="AF63" s="345"/>
    </row>
    <row r="64" spans="1:32" s="346" customFormat="1" ht="13.9" x14ac:dyDescent="0.4">
      <c r="R64" s="351"/>
      <c r="S64" s="352"/>
      <c r="T64" s="352"/>
      <c r="U64" s="4347"/>
      <c r="V64" s="4347"/>
      <c r="W64" s="4347"/>
      <c r="X64" s="4347"/>
      <c r="Y64" s="4347"/>
      <c r="Z64" s="4347"/>
      <c r="AA64" s="348"/>
      <c r="AB64" s="351"/>
      <c r="AD64" s="345"/>
      <c r="AE64" s="345"/>
      <c r="AF64" s="345"/>
    </row>
    <row r="65" spans="1:3" s="346" customFormat="1" ht="13.9" x14ac:dyDescent="0.4">
      <c r="A65" s="345"/>
      <c r="B65" s="345"/>
      <c r="C65" s="345"/>
    </row>
    <row r="66" spans="1:3" s="346" customFormat="1" ht="13.9" x14ac:dyDescent="0.4">
      <c r="A66" s="345"/>
      <c r="B66" s="345"/>
      <c r="C66" s="345"/>
    </row>
  </sheetData>
  <mergeCells count="28">
    <mergeCell ref="U64:Z64"/>
    <mergeCell ref="A29:AC29"/>
    <mergeCell ref="A30:A55"/>
    <mergeCell ref="B30:B55"/>
    <mergeCell ref="C30:C55"/>
    <mergeCell ref="D30:D55"/>
    <mergeCell ref="A56:AC56"/>
    <mergeCell ref="A5:AC5"/>
    <mergeCell ref="R61:AB61"/>
    <mergeCell ref="V62:Y62"/>
    <mergeCell ref="A6:A28"/>
    <mergeCell ref="B6:B28"/>
    <mergeCell ref="C6:C28"/>
    <mergeCell ref="D6:D28"/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</mergeCells>
  <conditionalFormatting sqref="K42:W42">
    <cfRule type="cellIs" dxfId="3" priority="3" stopIfTrue="1" operator="equal">
      <formula>0</formula>
    </cfRule>
  </conditionalFormatting>
  <conditionalFormatting sqref="K45:W45">
    <cfRule type="cellIs" dxfId="2" priority="1" stopIfTrue="1" operator="equal">
      <formula>0</formula>
    </cfRule>
  </conditionalFormatting>
  <conditionalFormatting sqref="V43:W43">
    <cfRule type="cellIs" dxfId="1" priority="2" stopIfTrue="1" operator="equal">
      <formula>0</formula>
    </cfRule>
  </conditionalFormatting>
  <pageMargins left="0.19685039370078741" right="0.19685039370078741" top="0.59055118110236227" bottom="0.39370078740157483" header="0.31496062992125984" footer="0.31496062992125984"/>
  <pageSetup paperSize="9" scale="95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workbookViewId="0">
      <selection activeCell="C5" sqref="C5:C6"/>
    </sheetView>
  </sheetViews>
  <sheetFormatPr defaultRowHeight="12.75" x14ac:dyDescent="0.3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F61"/>
  <sheetViews>
    <sheetView topLeftCell="A4" zoomScale="75" zoomScaleNormal="75" zoomScalePageLayoutView="80" workbookViewId="0">
      <selection activeCell="L15" sqref="L15"/>
    </sheetView>
  </sheetViews>
  <sheetFormatPr defaultColWidth="9.1328125" defaultRowHeight="12.75" x14ac:dyDescent="0.35"/>
  <cols>
    <col min="1" max="1" width="3.1328125" style="352" customWidth="1"/>
    <col min="2" max="2" width="18.3984375" style="352" customWidth="1"/>
    <col min="3" max="3" width="11" style="352" customWidth="1"/>
    <col min="4" max="4" width="5.73046875" style="352" customWidth="1"/>
    <col min="5" max="5" width="34.73046875" style="352" customWidth="1"/>
    <col min="6" max="6" width="3.3984375" style="352" customWidth="1"/>
    <col min="7" max="7" width="4.59765625" style="352" customWidth="1"/>
    <col min="8" max="8" width="11.59765625" style="352" customWidth="1"/>
    <col min="9" max="9" width="4" style="352" customWidth="1"/>
    <col min="10" max="11" width="4.1328125" style="352" customWidth="1"/>
    <col min="12" max="12" width="4.73046875" style="352" customWidth="1"/>
    <col min="13" max="13" width="2.3984375" style="352" customWidth="1"/>
    <col min="14" max="14" width="3" style="352" customWidth="1"/>
    <col min="15" max="15" width="4" style="352" customWidth="1"/>
    <col min="16" max="16" width="2.86328125" style="352" customWidth="1"/>
    <col min="17" max="17" width="4" style="352" customWidth="1"/>
    <col min="18" max="18" width="2.86328125" style="352" customWidth="1"/>
    <col min="19" max="19" width="3.1328125" style="352" customWidth="1"/>
    <col min="20" max="20" width="3" style="352" customWidth="1"/>
    <col min="21" max="21" width="3.3984375" style="352" customWidth="1"/>
    <col min="22" max="22" width="2.59765625" style="352" customWidth="1"/>
    <col min="23" max="23" width="3.73046875" style="352" customWidth="1"/>
    <col min="24" max="24" width="3.1328125" style="352" customWidth="1"/>
    <col min="25" max="25" width="2.73046875" style="352" customWidth="1"/>
    <col min="26" max="26" width="3.86328125" style="352" customWidth="1"/>
    <col min="27" max="27" width="2.59765625" style="352" customWidth="1"/>
    <col min="28" max="28" width="3.59765625" style="352" customWidth="1"/>
    <col min="29" max="29" width="5.59765625" style="352" customWidth="1"/>
    <col min="30" max="16384" width="9.1328125" style="352"/>
  </cols>
  <sheetData>
    <row r="1" spans="1:32" s="389" customFormat="1" ht="13.5" customHeight="1" x14ac:dyDescent="0.35">
      <c r="A1" s="4516" t="s">
        <v>89</v>
      </c>
      <c r="B1" s="4516"/>
      <c r="C1" s="4516"/>
      <c r="D1" s="4516"/>
      <c r="E1" s="4516"/>
      <c r="F1" s="4516"/>
      <c r="G1" s="4516"/>
      <c r="H1" s="4516"/>
      <c r="I1" s="4516"/>
      <c r="J1" s="4516"/>
      <c r="K1" s="4516"/>
      <c r="L1" s="4516"/>
      <c r="M1" s="4516"/>
      <c r="N1" s="4516"/>
      <c r="O1" s="4516"/>
      <c r="P1" s="4516"/>
      <c r="Q1" s="4516"/>
      <c r="R1" s="4516"/>
      <c r="S1" s="4516"/>
      <c r="T1" s="4516"/>
      <c r="U1" s="4516"/>
      <c r="V1" s="4516"/>
      <c r="W1" s="4516"/>
      <c r="X1" s="4516"/>
      <c r="Y1" s="4516"/>
      <c r="Z1" s="4516"/>
      <c r="AA1" s="4516"/>
      <c r="AB1" s="4516"/>
      <c r="AC1" s="4516"/>
    </row>
    <row r="2" spans="1:32" s="332" customFormat="1" ht="19.149999999999999" customHeight="1" thickBot="1" x14ac:dyDescent="0.4">
      <c r="A2" s="4517" t="s">
        <v>380</v>
      </c>
      <c r="B2" s="4517"/>
      <c r="C2" s="4517"/>
      <c r="D2" s="4517"/>
      <c r="E2" s="4517"/>
      <c r="F2" s="4517"/>
      <c r="G2" s="4517"/>
      <c r="H2" s="4517"/>
      <c r="I2" s="4517"/>
      <c r="J2" s="4517"/>
      <c r="K2" s="4517"/>
      <c r="L2" s="4517"/>
      <c r="M2" s="4517"/>
      <c r="N2" s="4517"/>
      <c r="O2" s="4517"/>
      <c r="P2" s="4517"/>
      <c r="Q2" s="4517"/>
      <c r="R2" s="4517"/>
      <c r="S2" s="4517"/>
      <c r="T2" s="4517"/>
      <c r="U2" s="4517"/>
      <c r="V2" s="4517"/>
      <c r="W2" s="4517"/>
      <c r="X2" s="4517"/>
      <c r="Y2" s="4517"/>
      <c r="Z2" s="4517"/>
      <c r="AA2" s="4517"/>
      <c r="AB2" s="4517"/>
      <c r="AC2" s="4517"/>
    </row>
    <row r="3" spans="1:32" ht="14.25" customHeight="1" thickBot="1" x14ac:dyDescent="0.5">
      <c r="A3" s="4518" t="s">
        <v>8</v>
      </c>
      <c r="B3" s="4520" t="s">
        <v>9</v>
      </c>
      <c r="C3" s="4522" t="s">
        <v>10</v>
      </c>
      <c r="D3" s="4518" t="s">
        <v>11</v>
      </c>
      <c r="E3" s="4524" t="s">
        <v>7</v>
      </c>
      <c r="F3" s="4526" t="s">
        <v>0</v>
      </c>
      <c r="G3" s="4528" t="s">
        <v>3</v>
      </c>
      <c r="H3" s="4528" t="s">
        <v>12</v>
      </c>
      <c r="I3" s="4526" t="s">
        <v>1</v>
      </c>
      <c r="J3" s="4530" t="s">
        <v>13</v>
      </c>
      <c r="K3" s="4532" t="s">
        <v>14</v>
      </c>
      <c r="L3" s="4533"/>
      <c r="M3" s="4533"/>
      <c r="N3" s="4533"/>
      <c r="O3" s="4533"/>
      <c r="P3" s="4533"/>
      <c r="Q3" s="4533"/>
      <c r="R3" s="4533"/>
      <c r="S3" s="4533"/>
      <c r="T3" s="4533"/>
      <c r="U3" s="4533"/>
      <c r="V3" s="4533"/>
      <c r="W3" s="4533"/>
      <c r="X3" s="4533"/>
      <c r="Y3" s="4533"/>
      <c r="Z3" s="4533"/>
      <c r="AA3" s="4533"/>
      <c r="AB3" s="4534"/>
      <c r="AC3" s="4535" t="s">
        <v>15</v>
      </c>
      <c r="AD3" s="333"/>
      <c r="AE3" s="333"/>
      <c r="AF3" s="333"/>
    </row>
    <row r="4" spans="1:32" s="368" customFormat="1" ht="135.6" customHeight="1" thickBot="1" x14ac:dyDescent="0.35">
      <c r="A4" s="4519"/>
      <c r="B4" s="4521"/>
      <c r="C4" s="4523"/>
      <c r="D4" s="4519"/>
      <c r="E4" s="4525"/>
      <c r="F4" s="4527"/>
      <c r="G4" s="4529"/>
      <c r="H4" s="4529"/>
      <c r="I4" s="4527"/>
      <c r="J4" s="4531"/>
      <c r="K4" s="390" t="s">
        <v>16</v>
      </c>
      <c r="L4" s="390" t="s">
        <v>17</v>
      </c>
      <c r="M4" s="391" t="s">
        <v>18</v>
      </c>
      <c r="N4" s="390" t="s">
        <v>19</v>
      </c>
      <c r="O4" s="390" t="s">
        <v>20</v>
      </c>
      <c r="P4" s="390" t="s">
        <v>21</v>
      </c>
      <c r="Q4" s="390" t="s">
        <v>166</v>
      </c>
      <c r="R4" s="390" t="s">
        <v>109</v>
      </c>
      <c r="S4" s="390" t="s">
        <v>23</v>
      </c>
      <c r="T4" s="390" t="s">
        <v>24</v>
      </c>
      <c r="U4" s="391" t="s">
        <v>25</v>
      </c>
      <c r="V4" s="390" t="s">
        <v>26</v>
      </c>
      <c r="W4" s="390" t="s">
        <v>27</v>
      </c>
      <c r="X4" s="390" t="s">
        <v>28</v>
      </c>
      <c r="Y4" s="390" t="s">
        <v>29</v>
      </c>
      <c r="Z4" s="390" t="s">
        <v>30</v>
      </c>
      <c r="AA4" s="390" t="s">
        <v>31</v>
      </c>
      <c r="AB4" s="392" t="s">
        <v>32</v>
      </c>
      <c r="AC4" s="4536"/>
      <c r="AD4" s="369"/>
      <c r="AE4" s="369"/>
      <c r="AF4" s="369"/>
    </row>
    <row r="5" spans="1:32" s="340" customFormat="1" ht="11.25" customHeight="1" thickBot="1" x14ac:dyDescent="0.4">
      <c r="A5" s="4537" t="s">
        <v>33</v>
      </c>
      <c r="B5" s="4538"/>
      <c r="C5" s="4538"/>
      <c r="D5" s="4538"/>
      <c r="E5" s="4538"/>
      <c r="F5" s="4538"/>
      <c r="G5" s="4538"/>
      <c r="H5" s="4538"/>
      <c r="I5" s="4538"/>
      <c r="J5" s="4538"/>
      <c r="K5" s="4538"/>
      <c r="L5" s="4538"/>
      <c r="M5" s="4538"/>
      <c r="N5" s="4538"/>
      <c r="O5" s="4538"/>
      <c r="P5" s="4538"/>
      <c r="Q5" s="4538"/>
      <c r="R5" s="4538"/>
      <c r="S5" s="4538"/>
      <c r="T5" s="4538"/>
      <c r="U5" s="4538"/>
      <c r="V5" s="4538"/>
      <c r="W5" s="4538"/>
      <c r="X5" s="4538"/>
      <c r="Y5" s="4538"/>
      <c r="Z5" s="4538"/>
      <c r="AA5" s="4538"/>
      <c r="AB5" s="4538"/>
      <c r="AC5" s="4539"/>
      <c r="AD5" s="339"/>
      <c r="AE5" s="339"/>
      <c r="AF5" s="339"/>
    </row>
    <row r="6" spans="1:32" s="340" customFormat="1" ht="20.25" customHeight="1" thickBot="1" x14ac:dyDescent="0.45">
      <c r="A6" s="4541">
        <v>31</v>
      </c>
      <c r="B6" s="4544" t="s">
        <v>417</v>
      </c>
      <c r="C6" s="4547" t="s">
        <v>411</v>
      </c>
      <c r="D6" s="4550">
        <v>0.5</v>
      </c>
      <c r="E6" s="918" t="s">
        <v>172</v>
      </c>
      <c r="F6" s="404" t="s">
        <v>5</v>
      </c>
      <c r="G6" s="405" t="s">
        <v>110</v>
      </c>
      <c r="H6" s="953" t="s">
        <v>174</v>
      </c>
      <c r="I6" s="996">
        <v>3</v>
      </c>
      <c r="J6" s="1230">
        <v>55</v>
      </c>
      <c r="K6" s="3220"/>
      <c r="L6" s="1804">
        <v>42</v>
      </c>
      <c r="M6" s="1804"/>
      <c r="N6" s="2645"/>
      <c r="O6" s="2645"/>
      <c r="P6" s="2645"/>
      <c r="Q6" s="2645"/>
      <c r="R6" s="2645"/>
      <c r="S6" s="2645"/>
      <c r="T6" s="2645"/>
      <c r="U6" s="2645">
        <v>1</v>
      </c>
      <c r="V6" s="1720"/>
      <c r="W6" s="19"/>
      <c r="X6" s="19"/>
      <c r="Y6" s="19"/>
      <c r="Z6" s="19"/>
      <c r="AA6" s="19"/>
      <c r="AB6" s="3221"/>
      <c r="AC6" s="3219">
        <f>SUM(K6:AB6)</f>
        <v>43</v>
      </c>
      <c r="AD6" s="339"/>
      <c r="AE6" s="339"/>
      <c r="AF6" s="339"/>
    </row>
    <row r="7" spans="1:32" s="340" customFormat="1" ht="18" hidden="1" customHeight="1" thickBot="1" x14ac:dyDescent="0.45">
      <c r="A7" s="4542"/>
      <c r="B7" s="4545"/>
      <c r="C7" s="4548"/>
      <c r="D7" s="4550"/>
      <c r="E7" s="1721"/>
      <c r="F7" s="1607"/>
      <c r="G7" s="1607"/>
      <c r="H7" s="1607"/>
      <c r="I7" s="1607"/>
      <c r="J7" s="1722"/>
      <c r="K7" s="2499"/>
      <c r="L7" s="1716"/>
      <c r="M7" s="311"/>
      <c r="N7" s="312"/>
      <c r="O7" s="312"/>
      <c r="P7" s="2553"/>
      <c r="Q7" s="311"/>
      <c r="R7" s="311"/>
      <c r="S7" s="311"/>
      <c r="T7" s="311"/>
      <c r="U7" s="312"/>
      <c r="V7" s="110"/>
      <c r="W7" s="77"/>
      <c r="X7" s="77"/>
      <c r="Y7" s="77"/>
      <c r="Z7" s="77"/>
      <c r="AA7" s="77"/>
      <c r="AB7" s="3123"/>
      <c r="AC7" s="3219"/>
      <c r="AD7" s="339"/>
      <c r="AE7" s="339"/>
      <c r="AF7" s="339"/>
    </row>
    <row r="8" spans="1:32" s="379" customFormat="1" ht="12.75" hidden="1" customHeight="1" thickBot="1" x14ac:dyDescent="0.45">
      <c r="A8" s="4542"/>
      <c r="B8" s="4545"/>
      <c r="C8" s="4548"/>
      <c r="D8" s="4550"/>
      <c r="E8" s="1714"/>
      <c r="F8" s="310"/>
      <c r="G8" s="310"/>
      <c r="H8" s="310"/>
      <c r="I8" s="310"/>
      <c r="J8" s="1723"/>
      <c r="K8" s="1692"/>
      <c r="L8" s="313"/>
      <c r="M8" s="1588"/>
      <c r="N8" s="313"/>
      <c r="O8" s="313"/>
      <c r="P8" s="1588"/>
      <c r="Q8" s="1588"/>
      <c r="R8" s="1588"/>
      <c r="S8" s="1588"/>
      <c r="T8" s="1588"/>
      <c r="U8" s="313"/>
      <c r="V8" s="2354"/>
      <c r="W8" s="2354"/>
      <c r="X8" s="2354"/>
      <c r="Y8" s="2354"/>
      <c r="Z8" s="2354"/>
      <c r="AA8" s="2354"/>
      <c r="AB8" s="3187"/>
      <c r="AC8" s="3124"/>
      <c r="AD8" s="378"/>
      <c r="AE8" s="378"/>
      <c r="AF8" s="378"/>
    </row>
    <row r="9" spans="1:32" s="379" customFormat="1" ht="14.25" hidden="1" thickBot="1" x14ac:dyDescent="0.45">
      <c r="A9" s="4542"/>
      <c r="B9" s="4545"/>
      <c r="C9" s="4548"/>
      <c r="D9" s="4550"/>
      <c r="E9" s="918"/>
      <c r="F9" s="1724"/>
      <c r="G9" s="1724"/>
      <c r="H9" s="2501"/>
      <c r="I9" s="1724"/>
      <c r="J9" s="2502"/>
      <c r="K9" s="3222"/>
      <c r="L9" s="1748"/>
      <c r="M9" s="1747"/>
      <c r="N9" s="1748"/>
      <c r="O9" s="1748"/>
      <c r="P9" s="1747"/>
      <c r="Q9" s="1747"/>
      <c r="R9" s="1747"/>
      <c r="S9" s="1747"/>
      <c r="T9" s="1747"/>
      <c r="U9" s="1748"/>
      <c r="V9" s="1129"/>
      <c r="W9" s="3223"/>
      <c r="X9" s="1132"/>
      <c r="Y9" s="1132"/>
      <c r="Z9" s="1132"/>
      <c r="AA9" s="1132"/>
      <c r="AB9" s="3224"/>
      <c r="AC9" s="3124"/>
      <c r="AD9" s="378"/>
      <c r="AE9" s="378"/>
      <c r="AF9" s="378"/>
    </row>
    <row r="10" spans="1:32" s="379" customFormat="1" ht="14.25" hidden="1" thickBot="1" x14ac:dyDescent="0.45">
      <c r="A10" s="4542"/>
      <c r="B10" s="4545"/>
      <c r="C10" s="4548"/>
      <c r="D10" s="4550"/>
      <c r="E10" s="918"/>
      <c r="F10" s="404"/>
      <c r="G10" s="405"/>
      <c r="H10" s="953"/>
      <c r="I10" s="996"/>
      <c r="J10" s="1230"/>
      <c r="K10" s="469"/>
      <c r="L10" s="459"/>
      <c r="M10" s="459"/>
      <c r="N10" s="459"/>
      <c r="O10" s="459"/>
      <c r="P10" s="459"/>
      <c r="Q10" s="459"/>
      <c r="R10" s="459"/>
      <c r="S10" s="459"/>
      <c r="T10" s="459"/>
      <c r="U10" s="459"/>
      <c r="V10" s="616"/>
      <c r="W10" s="1293"/>
      <c r="X10" s="619"/>
      <c r="Y10" s="619"/>
      <c r="Z10" s="619"/>
      <c r="AA10" s="619"/>
      <c r="AB10" s="619"/>
      <c r="AC10" s="563">
        <f t="shared" ref="AC10:AC26" si="0">SUM(K10:AB10)</f>
        <v>0</v>
      </c>
      <c r="AD10" s="378"/>
      <c r="AE10" s="378"/>
      <c r="AF10" s="378"/>
    </row>
    <row r="11" spans="1:32" s="379" customFormat="1" ht="15.75" hidden="1" customHeight="1" thickBot="1" x14ac:dyDescent="0.45">
      <c r="A11" s="4542"/>
      <c r="B11" s="4545"/>
      <c r="C11" s="4548"/>
      <c r="D11" s="4550"/>
      <c r="E11" s="603"/>
      <c r="F11" s="604"/>
      <c r="G11" s="605"/>
      <c r="H11" s="606"/>
      <c r="I11" s="607"/>
      <c r="J11" s="608"/>
      <c r="K11" s="609"/>
      <c r="L11" s="607"/>
      <c r="M11" s="607"/>
      <c r="N11" s="607"/>
      <c r="O11" s="607"/>
      <c r="P11" s="607"/>
      <c r="Q11" s="607"/>
      <c r="R11" s="607"/>
      <c r="S11" s="607"/>
      <c r="T11" s="607"/>
      <c r="U11" s="607"/>
      <c r="V11" s="607"/>
      <c r="W11" s="610"/>
      <c r="X11" s="611"/>
      <c r="Y11" s="611"/>
      <c r="Z11" s="611"/>
      <c r="AA11" s="611"/>
      <c r="AB11" s="611"/>
      <c r="AC11" s="612">
        <f t="shared" si="0"/>
        <v>0</v>
      </c>
      <c r="AD11" s="378"/>
      <c r="AE11" s="378"/>
      <c r="AF11" s="378"/>
    </row>
    <row r="12" spans="1:32" s="380" customFormat="1" ht="15.75" customHeight="1" thickBot="1" x14ac:dyDescent="0.4">
      <c r="A12" s="4542"/>
      <c r="B12" s="4545"/>
      <c r="C12" s="4548"/>
      <c r="D12" s="4551"/>
      <c r="E12" s="3852" t="s">
        <v>38</v>
      </c>
      <c r="F12" s="3872"/>
      <c r="G12" s="3873"/>
      <c r="H12" s="3874"/>
      <c r="I12" s="3875"/>
      <c r="J12" s="3876"/>
      <c r="K12" s="627">
        <f t="shared" ref="K12:AC12" si="1">SUM(K6:K11)</f>
        <v>0</v>
      </c>
      <c r="L12" s="627">
        <f t="shared" si="1"/>
        <v>42</v>
      </c>
      <c r="M12" s="627">
        <f t="shared" si="1"/>
        <v>0</v>
      </c>
      <c r="N12" s="627">
        <f t="shared" si="1"/>
        <v>0</v>
      </c>
      <c r="O12" s="627">
        <f t="shared" si="1"/>
        <v>0</v>
      </c>
      <c r="P12" s="627">
        <f t="shared" si="1"/>
        <v>0</v>
      </c>
      <c r="Q12" s="627">
        <f t="shared" si="1"/>
        <v>0</v>
      </c>
      <c r="R12" s="627">
        <f t="shared" si="1"/>
        <v>0</v>
      </c>
      <c r="S12" s="627">
        <f t="shared" si="1"/>
        <v>0</v>
      </c>
      <c r="T12" s="627">
        <f t="shared" si="1"/>
        <v>0</v>
      </c>
      <c r="U12" s="627">
        <f t="shared" si="1"/>
        <v>1</v>
      </c>
      <c r="V12" s="627">
        <f t="shared" si="1"/>
        <v>0</v>
      </c>
      <c r="W12" s="627">
        <f t="shared" si="1"/>
        <v>0</v>
      </c>
      <c r="X12" s="627">
        <f t="shared" si="1"/>
        <v>0</v>
      </c>
      <c r="Y12" s="627">
        <f t="shared" si="1"/>
        <v>0</v>
      </c>
      <c r="Z12" s="627">
        <f t="shared" si="1"/>
        <v>0</v>
      </c>
      <c r="AA12" s="627">
        <f t="shared" si="1"/>
        <v>0</v>
      </c>
      <c r="AB12" s="627">
        <f t="shared" si="1"/>
        <v>0</v>
      </c>
      <c r="AC12" s="627">
        <f t="shared" si="1"/>
        <v>43</v>
      </c>
    </row>
    <row r="13" spans="1:32" s="380" customFormat="1" ht="36" customHeight="1" thickBot="1" x14ac:dyDescent="0.4">
      <c r="A13" s="4542"/>
      <c r="B13" s="4545"/>
      <c r="C13" s="4548"/>
      <c r="D13" s="4551"/>
      <c r="E13" s="3612" t="s">
        <v>413</v>
      </c>
      <c r="F13" s="3613" t="s">
        <v>73</v>
      </c>
      <c r="G13" s="3613" t="s">
        <v>127</v>
      </c>
      <c r="H13" s="3613" t="s">
        <v>127</v>
      </c>
      <c r="I13" s="3613" t="s">
        <v>332</v>
      </c>
      <c r="J13" s="3614" t="s">
        <v>416</v>
      </c>
      <c r="K13" s="3879"/>
      <c r="L13" s="3880">
        <v>20</v>
      </c>
      <c r="M13" s="3880"/>
      <c r="N13" s="3880"/>
      <c r="O13" s="3880"/>
      <c r="P13" s="19"/>
      <c r="Q13" s="19"/>
      <c r="R13" s="19"/>
      <c r="S13" s="19"/>
      <c r="T13" s="19"/>
      <c r="U13" s="260">
        <v>5</v>
      </c>
      <c r="V13" s="19"/>
      <c r="W13" s="19"/>
      <c r="X13" s="19"/>
      <c r="Y13" s="19"/>
      <c r="Z13" s="19"/>
      <c r="AA13" s="19"/>
      <c r="AB13" s="90"/>
      <c r="AC13" s="1295">
        <f t="shared" si="0"/>
        <v>25</v>
      </c>
    </row>
    <row r="14" spans="1:32" s="380" customFormat="1" ht="33" customHeight="1" thickBot="1" x14ac:dyDescent="0.4">
      <c r="A14" s="4542"/>
      <c r="B14" s="4545"/>
      <c r="C14" s="4548"/>
      <c r="D14" s="4551"/>
      <c r="E14" s="3615" t="s">
        <v>414</v>
      </c>
      <c r="F14" s="562">
        <v>3</v>
      </c>
      <c r="G14" s="709" t="s">
        <v>127</v>
      </c>
      <c r="H14" s="709" t="s">
        <v>127</v>
      </c>
      <c r="I14" s="562" t="s">
        <v>332</v>
      </c>
      <c r="J14" s="3616">
        <v>106</v>
      </c>
      <c r="K14" s="580"/>
      <c r="L14" s="563">
        <v>12</v>
      </c>
      <c r="M14" s="563"/>
      <c r="N14" s="563"/>
      <c r="O14" s="563"/>
      <c r="P14" s="563"/>
      <c r="Q14" s="563"/>
      <c r="R14" s="563"/>
      <c r="S14" s="563"/>
      <c r="T14" s="563"/>
      <c r="U14" s="563">
        <v>2</v>
      </c>
      <c r="V14" s="563"/>
      <c r="W14" s="563"/>
      <c r="X14" s="563"/>
      <c r="Y14" s="563"/>
      <c r="Z14" s="563"/>
      <c r="AA14" s="563"/>
      <c r="AB14" s="563"/>
      <c r="AC14" s="1295">
        <f t="shared" si="0"/>
        <v>14</v>
      </c>
    </row>
    <row r="15" spans="1:32" s="380" customFormat="1" ht="32.25" customHeight="1" thickBot="1" x14ac:dyDescent="0.4">
      <c r="A15" s="4542"/>
      <c r="B15" s="4545"/>
      <c r="C15" s="4548"/>
      <c r="D15" s="4551"/>
      <c r="E15" s="3617" t="s">
        <v>415</v>
      </c>
      <c r="F15" s="983">
        <v>3</v>
      </c>
      <c r="G15" s="3610" t="s">
        <v>127</v>
      </c>
      <c r="H15" s="3877" t="s">
        <v>127</v>
      </c>
      <c r="I15" s="3610" t="s">
        <v>332</v>
      </c>
      <c r="J15" s="3611">
        <v>106</v>
      </c>
      <c r="K15" s="3878"/>
      <c r="L15" s="983">
        <v>12</v>
      </c>
      <c r="M15" s="983"/>
      <c r="N15" s="983"/>
      <c r="O15" s="983"/>
      <c r="P15" s="983"/>
      <c r="Q15" s="983"/>
      <c r="R15" s="983"/>
      <c r="S15" s="983"/>
      <c r="T15" s="983"/>
      <c r="U15" s="983">
        <v>2</v>
      </c>
      <c r="V15" s="983"/>
      <c r="W15" s="983"/>
      <c r="X15" s="983"/>
      <c r="Y15" s="983"/>
      <c r="Z15" s="983"/>
      <c r="AA15" s="983"/>
      <c r="AB15" s="983"/>
      <c r="AC15" s="1295">
        <f t="shared" si="0"/>
        <v>14</v>
      </c>
    </row>
    <row r="16" spans="1:32" s="380" customFormat="1" ht="15.75" hidden="1" customHeight="1" thickBot="1" x14ac:dyDescent="0.4">
      <c r="A16" s="4542"/>
      <c r="B16" s="4545"/>
      <c r="C16" s="4548"/>
      <c r="D16" s="4551"/>
      <c r="E16" s="3606"/>
      <c r="F16" s="3606"/>
      <c r="G16" s="3606"/>
      <c r="H16" s="3606"/>
      <c r="I16" s="3606"/>
      <c r="J16" s="3606"/>
      <c r="K16" s="3606"/>
      <c r="L16" s="3606"/>
      <c r="M16" s="3606"/>
      <c r="N16" s="3606"/>
      <c r="O16" s="3606"/>
      <c r="P16" s="3606"/>
      <c r="Q16" s="3606"/>
      <c r="R16" s="3606"/>
      <c r="S16" s="3606"/>
      <c r="T16" s="3606"/>
      <c r="U16" s="3606"/>
      <c r="V16" s="3606"/>
      <c r="W16" s="3606"/>
      <c r="X16" s="3606"/>
      <c r="Y16" s="3606"/>
      <c r="Z16" s="3606"/>
      <c r="AA16" s="3606"/>
      <c r="AB16" s="3606"/>
      <c r="AC16" s="3606"/>
    </row>
    <row r="17" spans="1:32" s="380" customFormat="1" ht="15.75" hidden="1" customHeight="1" thickBot="1" x14ac:dyDescent="0.45">
      <c r="A17" s="4542"/>
      <c r="B17" s="4545"/>
      <c r="C17" s="4548"/>
      <c r="D17" s="4551"/>
      <c r="E17" s="1021"/>
      <c r="F17" s="977"/>
      <c r="G17" s="568"/>
      <c r="H17" s="413"/>
      <c r="I17" s="562"/>
      <c r="J17" s="562"/>
      <c r="K17" s="562"/>
      <c r="L17" s="562"/>
      <c r="M17" s="565"/>
      <c r="N17" s="565"/>
      <c r="O17" s="565"/>
      <c r="P17" s="565"/>
      <c r="Q17" s="565"/>
      <c r="R17" s="565"/>
      <c r="S17" s="565"/>
      <c r="T17" s="565"/>
      <c r="U17" s="562"/>
      <c r="V17" s="565"/>
      <c r="W17" s="565"/>
      <c r="X17" s="565"/>
      <c r="Y17" s="565"/>
      <c r="Z17" s="565"/>
      <c r="AA17" s="565"/>
      <c r="AB17" s="565"/>
      <c r="AC17" s="978">
        <f>SUM(K17:AB17)</f>
        <v>0</v>
      </c>
    </row>
    <row r="18" spans="1:32" s="379" customFormat="1" ht="15.75" hidden="1" customHeight="1" thickBot="1" x14ac:dyDescent="0.4">
      <c r="A18" s="4542"/>
      <c r="B18" s="4545"/>
      <c r="C18" s="4548"/>
      <c r="D18" s="4551"/>
      <c r="E18" s="1022"/>
      <c r="F18" s="1011"/>
      <c r="G18" s="1011"/>
      <c r="H18" s="1025"/>
      <c r="I18" s="1011"/>
      <c r="J18" s="1012"/>
      <c r="K18" s="947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020"/>
      <c r="AC18" s="978">
        <f>SUM(K18:AB18)</f>
        <v>0</v>
      </c>
      <c r="AD18" s="378"/>
      <c r="AE18" s="378"/>
      <c r="AF18" s="378"/>
    </row>
    <row r="19" spans="1:32" s="379" customFormat="1" ht="15.75" hidden="1" customHeight="1" thickBot="1" x14ac:dyDescent="0.45">
      <c r="A19" s="4542"/>
      <c r="B19" s="4545"/>
      <c r="C19" s="4548"/>
      <c r="D19" s="4551"/>
      <c r="E19" s="1023"/>
      <c r="F19" s="613"/>
      <c r="G19" s="614"/>
      <c r="H19" s="615"/>
      <c r="I19" s="616"/>
      <c r="J19" s="617"/>
      <c r="K19" s="618"/>
      <c r="L19" s="616"/>
      <c r="M19" s="619"/>
      <c r="N19" s="619"/>
      <c r="O19" s="619"/>
      <c r="P19" s="616"/>
      <c r="Q19" s="619"/>
      <c r="R19" s="619"/>
      <c r="S19" s="619"/>
      <c r="T19" s="619"/>
      <c r="U19" s="616"/>
      <c r="V19" s="616"/>
      <c r="W19" s="619"/>
      <c r="X19" s="619"/>
      <c r="Y19" s="619"/>
      <c r="Z19" s="619"/>
      <c r="AA19" s="619"/>
      <c r="AB19" s="619"/>
      <c r="AC19" s="979">
        <f t="shared" si="0"/>
        <v>0</v>
      </c>
      <c r="AD19" s="378"/>
      <c r="AE19" s="378"/>
      <c r="AF19" s="378"/>
    </row>
    <row r="20" spans="1:32" s="381" customFormat="1" ht="0.75" hidden="1" customHeight="1" thickBot="1" x14ac:dyDescent="0.4">
      <c r="A20" s="4542"/>
      <c r="B20" s="4545"/>
      <c r="C20" s="4548"/>
      <c r="D20" s="4551"/>
      <c r="E20" s="1024"/>
      <c r="F20" s="980"/>
      <c r="G20" s="981"/>
      <c r="H20" s="982"/>
      <c r="I20" s="983"/>
      <c r="J20" s="984"/>
      <c r="K20" s="985"/>
      <c r="L20" s="983"/>
      <c r="M20" s="986"/>
      <c r="N20" s="983"/>
      <c r="O20" s="983"/>
      <c r="P20" s="986"/>
      <c r="Q20" s="986"/>
      <c r="R20" s="986"/>
      <c r="S20" s="986"/>
      <c r="T20" s="986"/>
      <c r="U20" s="983"/>
      <c r="V20" s="983"/>
      <c r="W20" s="986"/>
      <c r="X20" s="986"/>
      <c r="Y20" s="986"/>
      <c r="Z20" s="986"/>
      <c r="AA20" s="986"/>
      <c r="AB20" s="986"/>
      <c r="AC20" s="987">
        <f t="shared" si="0"/>
        <v>0</v>
      </c>
      <c r="AD20" s="380"/>
      <c r="AE20" s="380"/>
      <c r="AF20" s="380"/>
    </row>
    <row r="21" spans="1:32" s="380" customFormat="1" ht="12" customHeight="1" thickBot="1" x14ac:dyDescent="0.4">
      <c r="A21" s="4542"/>
      <c r="B21" s="4545"/>
      <c r="C21" s="4548"/>
      <c r="D21" s="4551"/>
      <c r="E21" s="621" t="s">
        <v>161</v>
      </c>
      <c r="F21" s="622"/>
      <c r="G21" s="636"/>
      <c r="H21" s="637"/>
      <c r="I21" s="625"/>
      <c r="J21" s="626"/>
      <c r="K21" s="627">
        <f t="shared" ref="K21:AB21" si="2">SUM(K13:K20)</f>
        <v>0</v>
      </c>
      <c r="L21" s="627">
        <f t="shared" si="2"/>
        <v>44</v>
      </c>
      <c r="M21" s="627">
        <f t="shared" si="2"/>
        <v>0</v>
      </c>
      <c r="N21" s="627">
        <f t="shared" si="2"/>
        <v>0</v>
      </c>
      <c r="O21" s="627">
        <f t="shared" si="2"/>
        <v>0</v>
      </c>
      <c r="P21" s="627">
        <f t="shared" si="2"/>
        <v>0</v>
      </c>
      <c r="Q21" s="627">
        <f t="shared" si="2"/>
        <v>0</v>
      </c>
      <c r="R21" s="627">
        <f t="shared" si="2"/>
        <v>0</v>
      </c>
      <c r="S21" s="627">
        <f t="shared" si="2"/>
        <v>0</v>
      </c>
      <c r="T21" s="627">
        <f t="shared" si="2"/>
        <v>0</v>
      </c>
      <c r="U21" s="627">
        <f t="shared" si="2"/>
        <v>9</v>
      </c>
      <c r="V21" s="627">
        <f t="shared" si="2"/>
        <v>0</v>
      </c>
      <c r="W21" s="627">
        <f t="shared" si="2"/>
        <v>0</v>
      </c>
      <c r="X21" s="627">
        <f t="shared" si="2"/>
        <v>0</v>
      </c>
      <c r="Y21" s="627">
        <f t="shared" si="2"/>
        <v>0</v>
      </c>
      <c r="Z21" s="627">
        <f t="shared" si="2"/>
        <v>0</v>
      </c>
      <c r="AA21" s="627">
        <f t="shared" si="2"/>
        <v>0</v>
      </c>
      <c r="AB21" s="627">
        <f t="shared" si="2"/>
        <v>0</v>
      </c>
      <c r="AC21" s="638">
        <f t="shared" si="0"/>
        <v>53</v>
      </c>
    </row>
    <row r="22" spans="1:32" s="381" customFormat="1" ht="18.75" hidden="1" customHeight="1" thickBot="1" x14ac:dyDescent="0.4">
      <c r="A22" s="4542"/>
      <c r="B22" s="4545"/>
      <c r="C22" s="4548"/>
      <c r="D22" s="4550"/>
      <c r="E22" s="628"/>
      <c r="F22" s="629"/>
      <c r="G22" s="630"/>
      <c r="H22" s="631"/>
      <c r="I22" s="632"/>
      <c r="J22" s="633"/>
      <c r="K22" s="634"/>
      <c r="L22" s="635"/>
      <c r="M22" s="635"/>
      <c r="N22" s="635"/>
      <c r="O22" s="635"/>
      <c r="P22" s="635"/>
      <c r="Q22" s="635"/>
      <c r="R22" s="635"/>
      <c r="S22" s="635"/>
      <c r="T22" s="635"/>
      <c r="U22" s="635"/>
      <c r="V22" s="635"/>
      <c r="W22" s="635"/>
      <c r="X22" s="635"/>
      <c r="Y22" s="635"/>
      <c r="Z22" s="635"/>
      <c r="AA22" s="635"/>
      <c r="AB22" s="635"/>
      <c r="AC22" s="620">
        <f t="shared" si="0"/>
        <v>0</v>
      </c>
      <c r="AD22" s="380"/>
      <c r="AE22" s="380"/>
      <c r="AF22" s="380"/>
    </row>
    <row r="23" spans="1:32" s="381" customFormat="1" ht="16.5" hidden="1" customHeight="1" thickBot="1" x14ac:dyDescent="0.4">
      <c r="A23" s="4542"/>
      <c r="B23" s="4545"/>
      <c r="C23" s="4548"/>
      <c r="D23" s="4550"/>
      <c r="E23" s="577"/>
      <c r="F23" s="594"/>
      <c r="G23" s="571"/>
      <c r="H23" s="571"/>
      <c r="I23" s="572"/>
      <c r="J23" s="595"/>
      <c r="K23" s="583"/>
      <c r="L23" s="572"/>
      <c r="M23" s="572"/>
      <c r="N23" s="572"/>
      <c r="O23" s="572"/>
      <c r="P23" s="572"/>
      <c r="Q23" s="572"/>
      <c r="R23" s="572"/>
      <c r="S23" s="572"/>
      <c r="T23" s="572"/>
      <c r="U23" s="572"/>
      <c r="V23" s="572"/>
      <c r="W23" s="572"/>
      <c r="X23" s="572"/>
      <c r="Y23" s="572"/>
      <c r="Z23" s="572"/>
      <c r="AA23" s="572"/>
      <c r="AB23" s="572"/>
      <c r="AC23" s="563">
        <f t="shared" si="0"/>
        <v>0</v>
      </c>
      <c r="AD23" s="380"/>
      <c r="AE23" s="380"/>
      <c r="AF23" s="380"/>
    </row>
    <row r="24" spans="1:32" s="381" customFormat="1" ht="15.75" hidden="1" customHeight="1" thickBot="1" x14ac:dyDescent="0.4">
      <c r="A24" s="4542"/>
      <c r="B24" s="4545"/>
      <c r="C24" s="4548"/>
      <c r="D24" s="4550"/>
      <c r="E24" s="578"/>
      <c r="F24" s="502"/>
      <c r="G24" s="570"/>
      <c r="H24" s="572"/>
      <c r="I24" s="566"/>
      <c r="J24" s="593"/>
      <c r="K24" s="582"/>
      <c r="L24" s="566"/>
      <c r="M24" s="566"/>
      <c r="N24" s="566"/>
      <c r="O24" s="566"/>
      <c r="P24" s="566"/>
      <c r="Q24" s="566"/>
      <c r="R24" s="566"/>
      <c r="S24" s="566"/>
      <c r="T24" s="566"/>
      <c r="U24" s="566"/>
      <c r="V24" s="566"/>
      <c r="W24" s="566"/>
      <c r="X24" s="572"/>
      <c r="Y24" s="567"/>
      <c r="Z24" s="567"/>
      <c r="AA24" s="567"/>
      <c r="AB24" s="567"/>
      <c r="AC24" s="563">
        <f t="shared" si="0"/>
        <v>0</v>
      </c>
      <c r="AD24" s="380"/>
      <c r="AE24" s="380"/>
      <c r="AF24" s="380"/>
    </row>
    <row r="25" spans="1:32" s="381" customFormat="1" ht="17.25" hidden="1" customHeight="1" thickBot="1" x14ac:dyDescent="0.4">
      <c r="A25" s="4542"/>
      <c r="B25" s="4545"/>
      <c r="C25" s="4548"/>
      <c r="D25" s="4550"/>
      <c r="E25" s="579"/>
      <c r="F25" s="596"/>
      <c r="G25" s="573"/>
      <c r="H25" s="573"/>
      <c r="I25" s="573"/>
      <c r="J25" s="597"/>
      <c r="K25" s="584"/>
      <c r="L25" s="574"/>
      <c r="M25" s="574"/>
      <c r="N25" s="574"/>
      <c r="O25" s="574"/>
      <c r="P25" s="574"/>
      <c r="Q25" s="574"/>
      <c r="R25" s="574"/>
      <c r="S25" s="574"/>
      <c r="T25" s="574"/>
      <c r="U25" s="574"/>
      <c r="V25" s="574"/>
      <c r="W25" s="574"/>
      <c r="X25" s="574"/>
      <c r="Y25" s="574"/>
      <c r="Z25" s="574"/>
      <c r="AA25" s="574"/>
      <c r="AB25" s="574"/>
      <c r="AC25" s="563">
        <f t="shared" si="0"/>
        <v>0</v>
      </c>
      <c r="AD25" s="380"/>
      <c r="AE25" s="380"/>
      <c r="AF25" s="380"/>
    </row>
    <row r="26" spans="1:32" s="380" customFormat="1" ht="12" customHeight="1" thickBot="1" x14ac:dyDescent="0.4">
      <c r="A26" s="4543"/>
      <c r="B26" s="4546"/>
      <c r="C26" s="4549"/>
      <c r="D26" s="4550"/>
      <c r="E26" s="576" t="s">
        <v>152</v>
      </c>
      <c r="F26" s="598"/>
      <c r="G26" s="599"/>
      <c r="H26" s="600"/>
      <c r="I26" s="601"/>
      <c r="J26" s="602"/>
      <c r="K26" s="581">
        <f t="shared" ref="K26:AB26" si="3">K12+K21</f>
        <v>0</v>
      </c>
      <c r="L26" s="581">
        <f t="shared" si="3"/>
        <v>86</v>
      </c>
      <c r="M26" s="581">
        <f t="shared" si="3"/>
        <v>0</v>
      </c>
      <c r="N26" s="581">
        <f t="shared" si="3"/>
        <v>0</v>
      </c>
      <c r="O26" s="581">
        <f t="shared" si="3"/>
        <v>0</v>
      </c>
      <c r="P26" s="581">
        <f t="shared" si="3"/>
        <v>0</v>
      </c>
      <c r="Q26" s="581">
        <f t="shared" si="3"/>
        <v>0</v>
      </c>
      <c r="R26" s="581">
        <f t="shared" si="3"/>
        <v>0</v>
      </c>
      <c r="S26" s="581">
        <f t="shared" si="3"/>
        <v>0</v>
      </c>
      <c r="T26" s="581">
        <f t="shared" si="3"/>
        <v>0</v>
      </c>
      <c r="U26" s="581">
        <f t="shared" si="3"/>
        <v>10</v>
      </c>
      <c r="V26" s="581">
        <f t="shared" si="3"/>
        <v>0</v>
      </c>
      <c r="W26" s="581">
        <f t="shared" si="3"/>
        <v>0</v>
      </c>
      <c r="X26" s="581">
        <f t="shared" si="3"/>
        <v>0</v>
      </c>
      <c r="Y26" s="581">
        <f t="shared" si="3"/>
        <v>0</v>
      </c>
      <c r="Z26" s="581">
        <f t="shared" si="3"/>
        <v>0</v>
      </c>
      <c r="AA26" s="581">
        <f t="shared" si="3"/>
        <v>0</v>
      </c>
      <c r="AB26" s="581">
        <f t="shared" si="3"/>
        <v>0</v>
      </c>
      <c r="AC26" s="567">
        <f t="shared" si="0"/>
        <v>96</v>
      </c>
    </row>
    <row r="27" spans="1:32" s="340" customFormat="1" ht="15.6" customHeight="1" thickBot="1" x14ac:dyDescent="0.4">
      <c r="A27" s="4586" t="s">
        <v>178</v>
      </c>
      <c r="B27" s="4587"/>
      <c r="C27" s="4587"/>
      <c r="D27" s="4587"/>
      <c r="E27" s="4587"/>
      <c r="F27" s="4587"/>
      <c r="G27" s="4587"/>
      <c r="H27" s="4587"/>
      <c r="I27" s="4587"/>
      <c r="J27" s="4587"/>
      <c r="K27" s="4587"/>
      <c r="L27" s="4587"/>
      <c r="M27" s="4587"/>
      <c r="N27" s="4587"/>
      <c r="O27" s="4587"/>
      <c r="P27" s="4587"/>
      <c r="Q27" s="4587"/>
      <c r="R27" s="4587"/>
      <c r="S27" s="4587"/>
      <c r="T27" s="4587"/>
      <c r="U27" s="4587"/>
      <c r="V27" s="4587"/>
      <c r="W27" s="4587"/>
      <c r="X27" s="4587"/>
      <c r="Y27" s="4587"/>
      <c r="Z27" s="4587"/>
      <c r="AA27" s="4587"/>
      <c r="AB27" s="4587"/>
      <c r="AC27" s="4588"/>
    </row>
    <row r="28" spans="1:32" s="340" customFormat="1" ht="28.15" customHeight="1" x14ac:dyDescent="0.4">
      <c r="A28" s="4555">
        <v>31</v>
      </c>
      <c r="B28" s="4558" t="s">
        <v>417</v>
      </c>
      <c r="C28" s="4561" t="s">
        <v>411</v>
      </c>
      <c r="D28" s="4564">
        <v>0.5</v>
      </c>
      <c r="E28" s="3847" t="s">
        <v>421</v>
      </c>
      <c r="F28" s="18" t="s">
        <v>112</v>
      </c>
      <c r="G28" s="18" t="s">
        <v>110</v>
      </c>
      <c r="H28" s="18" t="s">
        <v>127</v>
      </c>
      <c r="I28" s="18" t="s">
        <v>332</v>
      </c>
      <c r="J28" s="2469">
        <v>33</v>
      </c>
      <c r="K28" s="3844"/>
      <c r="L28" s="1910">
        <v>36</v>
      </c>
      <c r="M28" s="1909"/>
      <c r="N28" s="1909"/>
      <c r="O28" s="1909"/>
      <c r="P28" s="1910"/>
      <c r="Q28" s="1909"/>
      <c r="R28" s="1909"/>
      <c r="S28" s="1909"/>
      <c r="T28" s="1909"/>
      <c r="U28" s="1910">
        <v>2</v>
      </c>
      <c r="V28" s="2187"/>
      <c r="W28" s="3217"/>
      <c r="X28" s="3217"/>
      <c r="Y28" s="3217"/>
      <c r="Z28" s="3217"/>
      <c r="AA28" s="3217"/>
      <c r="AB28" s="3863"/>
      <c r="AC28" s="3869">
        <f t="shared" ref="AC28:AC50" si="4">SUM(K28:AB28)</f>
        <v>38</v>
      </c>
    </row>
    <row r="29" spans="1:32" s="340" customFormat="1" ht="30.6" customHeight="1" x14ac:dyDescent="0.4">
      <c r="A29" s="4556"/>
      <c r="B29" s="4559"/>
      <c r="C29" s="4562"/>
      <c r="D29" s="4565"/>
      <c r="E29" s="3663" t="s">
        <v>422</v>
      </c>
      <c r="F29" s="76" t="s">
        <v>112</v>
      </c>
      <c r="G29" s="76" t="s">
        <v>110</v>
      </c>
      <c r="H29" s="76" t="s">
        <v>127</v>
      </c>
      <c r="I29" s="76" t="s">
        <v>332</v>
      </c>
      <c r="J29" s="157">
        <v>14</v>
      </c>
      <c r="K29" s="243"/>
      <c r="L29" s="761">
        <v>18</v>
      </c>
      <c r="M29" s="146"/>
      <c r="N29" s="146"/>
      <c r="O29" s="146"/>
      <c r="P29" s="145"/>
      <c r="Q29" s="146"/>
      <c r="R29" s="146"/>
      <c r="S29" s="146"/>
      <c r="T29" s="457"/>
      <c r="U29" s="457"/>
      <c r="V29" s="457"/>
      <c r="W29" s="1096"/>
      <c r="X29" s="1217"/>
      <c r="Y29" s="1217"/>
      <c r="Z29" s="1217"/>
      <c r="AA29" s="1217"/>
      <c r="AB29" s="3533"/>
      <c r="AC29" s="3870">
        <f t="shared" si="4"/>
        <v>18</v>
      </c>
    </row>
    <row r="30" spans="1:32" s="340" customFormat="1" ht="16.149999999999999" hidden="1" customHeight="1" thickBot="1" x14ac:dyDescent="0.4">
      <c r="A30" s="4556"/>
      <c r="B30" s="4559"/>
      <c r="C30" s="4562"/>
      <c r="D30" s="4565"/>
      <c r="E30" s="1896"/>
      <c r="F30" s="758"/>
      <c r="G30" s="758"/>
      <c r="H30" s="758"/>
      <c r="I30" s="758"/>
      <c r="J30" s="759"/>
      <c r="K30" s="2003"/>
      <c r="L30" s="1087"/>
      <c r="M30" s="1087"/>
      <c r="N30" s="1087"/>
      <c r="O30" s="1087"/>
      <c r="P30" s="1087"/>
      <c r="Q30" s="1087"/>
      <c r="R30" s="2000"/>
      <c r="S30" s="1087"/>
      <c r="T30" s="2000"/>
      <c r="U30" s="2000"/>
      <c r="V30" s="2000"/>
      <c r="W30" s="1087"/>
      <c r="X30" s="2746"/>
      <c r="Y30" s="1842"/>
      <c r="Z30" s="1842"/>
      <c r="AA30" s="1842"/>
      <c r="AB30" s="3830"/>
      <c r="AC30" s="3870"/>
    </row>
    <row r="31" spans="1:32" s="339" customFormat="1" ht="31.15" customHeight="1" thickBot="1" x14ac:dyDescent="0.5">
      <c r="A31" s="4556"/>
      <c r="B31" s="4559"/>
      <c r="C31" s="4562"/>
      <c r="D31" s="4565"/>
      <c r="E31" s="3848" t="s">
        <v>285</v>
      </c>
      <c r="F31" s="766" t="s">
        <v>112</v>
      </c>
      <c r="G31" s="766" t="s">
        <v>127</v>
      </c>
      <c r="H31" s="766"/>
      <c r="I31" s="766" t="s">
        <v>332</v>
      </c>
      <c r="J31" s="1228">
        <v>45</v>
      </c>
      <c r="K31" s="3845"/>
      <c r="L31" s="1091">
        <v>36</v>
      </c>
      <c r="M31" s="398"/>
      <c r="N31" s="398"/>
      <c r="O31" s="398"/>
      <c r="P31" s="398"/>
      <c r="Q31" s="398"/>
      <c r="R31" s="398"/>
      <c r="S31" s="398"/>
      <c r="T31" s="398"/>
      <c r="U31" s="398"/>
      <c r="V31" s="1217"/>
      <c r="W31" s="2470"/>
      <c r="X31" s="1217"/>
      <c r="Y31" s="1217"/>
      <c r="Z31" s="1217"/>
      <c r="AA31" s="1217"/>
      <c r="AB31" s="3533"/>
      <c r="AC31" s="3870">
        <f t="shared" si="4"/>
        <v>36</v>
      </c>
    </row>
    <row r="32" spans="1:32" s="339" customFormat="1" ht="18.75" hidden="1" customHeight="1" thickBot="1" x14ac:dyDescent="0.4">
      <c r="A32" s="4556"/>
      <c r="B32" s="4559"/>
      <c r="C32" s="4562"/>
      <c r="D32" s="4566"/>
      <c r="E32" s="3846"/>
      <c r="F32" s="20"/>
      <c r="G32" s="20"/>
      <c r="H32" s="20"/>
      <c r="I32" s="20"/>
      <c r="J32" s="1907"/>
      <c r="K32" s="1495"/>
      <c r="L32" s="145"/>
      <c r="M32" s="146"/>
      <c r="N32" s="145"/>
      <c r="O32" s="145"/>
      <c r="P32" s="146"/>
      <c r="Q32" s="146"/>
      <c r="R32" s="146"/>
      <c r="S32" s="146"/>
      <c r="T32" s="146"/>
      <c r="U32" s="145"/>
      <c r="V32" s="145"/>
      <c r="W32" s="1590"/>
      <c r="X32" s="1590"/>
      <c r="Y32" s="1590"/>
      <c r="Z32" s="1590"/>
      <c r="AA32" s="1590"/>
      <c r="AB32" s="2486"/>
      <c r="AC32" s="2966">
        <f t="shared" si="4"/>
        <v>0</v>
      </c>
    </row>
    <row r="33" spans="1:29" s="340" customFormat="1" ht="18.75" hidden="1" customHeight="1" thickBot="1" x14ac:dyDescent="0.4">
      <c r="A33" s="4556"/>
      <c r="B33" s="4559"/>
      <c r="C33" s="4562"/>
      <c r="D33" s="4566"/>
      <c r="E33" s="1783"/>
      <c r="F33" s="76"/>
      <c r="G33" s="76"/>
      <c r="H33" s="76"/>
      <c r="I33" s="76"/>
      <c r="J33" s="152"/>
      <c r="K33" s="1229"/>
      <c r="L33" s="77"/>
      <c r="M33" s="77"/>
      <c r="N33" s="77"/>
      <c r="O33" s="77"/>
      <c r="P33" s="77"/>
      <c r="Q33" s="77"/>
      <c r="R33" s="111"/>
      <c r="S33" s="111"/>
      <c r="T33" s="111"/>
      <c r="U33" s="110"/>
      <c r="V33" s="826"/>
      <c r="W33" s="826"/>
      <c r="X33" s="1686"/>
      <c r="Y33" s="885"/>
      <c r="Z33" s="885"/>
      <c r="AA33" s="885"/>
      <c r="AB33" s="3864"/>
      <c r="AC33" s="2966">
        <f t="shared" si="4"/>
        <v>0</v>
      </c>
    </row>
    <row r="34" spans="1:29" s="340" customFormat="1" ht="18.75" hidden="1" customHeight="1" thickBot="1" x14ac:dyDescent="0.4">
      <c r="A34" s="4556"/>
      <c r="B34" s="4559"/>
      <c r="C34" s="4562"/>
      <c r="D34" s="4566"/>
      <c r="E34" s="2098"/>
      <c r="F34" s="76"/>
      <c r="G34" s="76"/>
      <c r="H34" s="76"/>
      <c r="I34" s="76"/>
      <c r="J34" s="157"/>
      <c r="K34" s="1229"/>
      <c r="L34" s="77"/>
      <c r="M34" s="146"/>
      <c r="N34" s="145"/>
      <c r="O34" s="145"/>
      <c r="P34" s="146"/>
      <c r="Q34" s="146"/>
      <c r="R34" s="146"/>
      <c r="S34" s="146"/>
      <c r="T34" s="146"/>
      <c r="U34" s="145"/>
      <c r="V34" s="843"/>
      <c r="W34" s="843"/>
      <c r="X34" s="1419"/>
      <c r="Y34" s="844"/>
      <c r="Z34" s="844"/>
      <c r="AA34" s="844"/>
      <c r="AB34" s="3865"/>
      <c r="AC34" s="2966">
        <f t="shared" si="4"/>
        <v>0</v>
      </c>
    </row>
    <row r="35" spans="1:29" s="340" customFormat="1" ht="26.25" hidden="1" customHeight="1" thickBot="1" x14ac:dyDescent="0.4">
      <c r="A35" s="4556"/>
      <c r="B35" s="4559"/>
      <c r="C35" s="4562"/>
      <c r="D35" s="4566"/>
      <c r="V35" s="236"/>
      <c r="W35" s="237"/>
      <c r="X35" s="237"/>
      <c r="Y35" s="237"/>
      <c r="Z35" s="237"/>
      <c r="AA35" s="237"/>
      <c r="AB35" s="2815"/>
      <c r="AC35" s="2966">
        <f t="shared" si="4"/>
        <v>0</v>
      </c>
    </row>
    <row r="36" spans="1:29" s="340" customFormat="1" ht="15" hidden="1" customHeight="1" thickBot="1" x14ac:dyDescent="0.5">
      <c r="A36" s="4556"/>
      <c r="B36" s="4559"/>
      <c r="C36" s="4562"/>
      <c r="D36" s="4566"/>
      <c r="E36" s="1391"/>
      <c r="F36" s="724"/>
      <c r="G36" s="403"/>
      <c r="H36" s="398"/>
      <c r="I36" s="398"/>
      <c r="J36" s="641"/>
      <c r="K36" s="640"/>
      <c r="L36" s="398"/>
      <c r="M36" s="399"/>
      <c r="N36" s="398"/>
      <c r="O36" s="398"/>
      <c r="P36" s="399"/>
      <c r="Q36" s="399"/>
      <c r="R36" s="399"/>
      <c r="S36" s="399"/>
      <c r="T36" s="399"/>
      <c r="U36" s="398"/>
      <c r="V36" s="457"/>
      <c r="W36" s="457"/>
      <c r="X36" s="953"/>
      <c r="Y36" s="476"/>
      <c r="Z36" s="476"/>
      <c r="AA36" s="476"/>
      <c r="AB36" s="3834"/>
      <c r="AC36" s="2966">
        <f t="shared" si="4"/>
        <v>0</v>
      </c>
    </row>
    <row r="37" spans="1:29" s="340" customFormat="1" ht="16.5" hidden="1" customHeight="1" thickBot="1" x14ac:dyDescent="0.5">
      <c r="A37" s="4556"/>
      <c r="B37" s="4559"/>
      <c r="C37" s="4562"/>
      <c r="D37" s="4566"/>
      <c r="E37" s="1540"/>
      <c r="F37" s="949"/>
      <c r="G37" s="950"/>
      <c r="H37" s="949"/>
      <c r="I37" s="949"/>
      <c r="J37" s="1541"/>
      <c r="K37" s="948"/>
      <c r="L37" s="1544"/>
      <c r="M37" s="1544"/>
      <c r="N37" s="1544"/>
      <c r="O37" s="1544"/>
      <c r="P37" s="1544"/>
      <c r="Q37" s="1544"/>
      <c r="R37" s="1544"/>
      <c r="S37" s="1544"/>
      <c r="T37" s="1544"/>
      <c r="U37" s="1544"/>
      <c r="V37" s="1545"/>
      <c r="W37" s="1546"/>
      <c r="X37" s="1545"/>
      <c r="Y37" s="1545"/>
      <c r="Z37" s="1545"/>
      <c r="AA37" s="1545"/>
      <c r="AB37" s="3866"/>
      <c r="AC37" s="2966">
        <f t="shared" si="4"/>
        <v>0</v>
      </c>
    </row>
    <row r="38" spans="1:29" ht="35.25" hidden="1" customHeight="1" thickBot="1" x14ac:dyDescent="0.4">
      <c r="A38" s="4556"/>
      <c r="B38" s="4559"/>
      <c r="C38" s="4562"/>
      <c r="D38" s="4566"/>
      <c r="E38" s="3783"/>
      <c r="F38" s="3784"/>
      <c r="G38" s="3785"/>
      <c r="H38" s="3785"/>
      <c r="I38" s="2118"/>
      <c r="J38" s="3786"/>
      <c r="K38" s="843"/>
      <c r="L38" s="843"/>
      <c r="M38" s="843"/>
      <c r="N38" s="843"/>
      <c r="O38" s="843"/>
      <c r="P38" s="843"/>
      <c r="Q38" s="843"/>
      <c r="R38" s="843"/>
      <c r="S38" s="1220"/>
      <c r="T38" s="843"/>
      <c r="U38" s="843"/>
      <c r="V38" s="843"/>
      <c r="W38" s="826"/>
      <c r="X38" s="1686"/>
      <c r="Y38" s="885"/>
      <c r="Z38" s="885"/>
      <c r="AA38" s="885"/>
      <c r="AB38" s="3864"/>
      <c r="AC38" s="2966">
        <f t="shared" si="4"/>
        <v>0</v>
      </c>
    </row>
    <row r="39" spans="1:29" s="339" customFormat="1" ht="13.5" customHeight="1" thickBot="1" x14ac:dyDescent="0.4">
      <c r="A39" s="4556"/>
      <c r="B39" s="4559"/>
      <c r="C39" s="4562"/>
      <c r="D39" s="4566"/>
      <c r="E39" s="3852" t="s">
        <v>38</v>
      </c>
      <c r="F39" s="3853"/>
      <c r="G39" s="3854"/>
      <c r="H39" s="3475"/>
      <c r="I39" s="3475"/>
      <c r="J39" s="3855"/>
      <c r="K39" s="3858">
        <f>SUM(K28:K38)</f>
        <v>0</v>
      </c>
      <c r="L39" s="3858">
        <f t="shared" ref="L39:AB39" si="5">SUM(L28:L38)</f>
        <v>90</v>
      </c>
      <c r="M39" s="3858">
        <f t="shared" si="5"/>
        <v>0</v>
      </c>
      <c r="N39" s="3858">
        <f t="shared" si="5"/>
        <v>0</v>
      </c>
      <c r="O39" s="3858">
        <f t="shared" si="5"/>
        <v>0</v>
      </c>
      <c r="P39" s="3858">
        <f t="shared" si="5"/>
        <v>0</v>
      </c>
      <c r="Q39" s="3858">
        <f t="shared" si="5"/>
        <v>0</v>
      </c>
      <c r="R39" s="3858">
        <f t="shared" si="5"/>
        <v>0</v>
      </c>
      <c r="S39" s="3858">
        <f t="shared" si="5"/>
        <v>0</v>
      </c>
      <c r="T39" s="3858">
        <f t="shared" si="5"/>
        <v>0</v>
      </c>
      <c r="U39" s="3858">
        <f t="shared" si="5"/>
        <v>2</v>
      </c>
      <c r="V39" s="3859">
        <f t="shared" si="5"/>
        <v>0</v>
      </c>
      <c r="W39" s="2475">
        <f t="shared" si="5"/>
        <v>0</v>
      </c>
      <c r="X39" s="2475">
        <f t="shared" si="5"/>
        <v>0</v>
      </c>
      <c r="Y39" s="2475">
        <f t="shared" si="5"/>
        <v>0</v>
      </c>
      <c r="Z39" s="2475">
        <f t="shared" si="5"/>
        <v>0</v>
      </c>
      <c r="AA39" s="2475">
        <f t="shared" si="5"/>
        <v>0</v>
      </c>
      <c r="AB39" s="3867">
        <f t="shared" si="5"/>
        <v>0</v>
      </c>
      <c r="AC39" s="2981">
        <f t="shared" si="4"/>
        <v>92</v>
      </c>
    </row>
    <row r="40" spans="1:29" s="339" customFormat="1" ht="25.9" customHeight="1" x14ac:dyDescent="0.4">
      <c r="A40" s="4556"/>
      <c r="B40" s="4559"/>
      <c r="C40" s="4562"/>
      <c r="D40" s="4565"/>
      <c r="E40" s="3856" t="s">
        <v>413</v>
      </c>
      <c r="F40" s="1746"/>
      <c r="G40" s="1792" t="s">
        <v>127</v>
      </c>
      <c r="H40" s="1738"/>
      <c r="I40" s="1794" t="s">
        <v>332</v>
      </c>
      <c r="J40" s="3098">
        <v>175</v>
      </c>
      <c r="K40" s="3861"/>
      <c r="L40" s="3619"/>
      <c r="M40" s="3707"/>
      <c r="N40" s="3707"/>
      <c r="O40" s="3707"/>
      <c r="P40" s="3707"/>
      <c r="Q40" s="3707"/>
      <c r="R40" s="3707"/>
      <c r="S40" s="3707"/>
      <c r="T40" s="3707"/>
      <c r="U40" s="1386">
        <v>18</v>
      </c>
      <c r="V40" s="2922"/>
      <c r="W40" s="2922"/>
      <c r="X40" s="2922"/>
      <c r="Y40" s="2922"/>
      <c r="Z40" s="2922"/>
      <c r="AA40" s="2922"/>
      <c r="AB40" s="3819"/>
      <c r="AC40" s="2966">
        <f t="shared" si="4"/>
        <v>18</v>
      </c>
    </row>
    <row r="41" spans="1:29" s="339" customFormat="1" ht="13.5" customHeight="1" thickBot="1" x14ac:dyDescent="0.4">
      <c r="A41" s="4556"/>
      <c r="B41" s="4559"/>
      <c r="C41" s="4562"/>
      <c r="D41" s="4565"/>
      <c r="E41" s="3857" t="s">
        <v>76</v>
      </c>
      <c r="F41" s="766" t="s">
        <v>6</v>
      </c>
      <c r="G41" s="766" t="s">
        <v>70</v>
      </c>
      <c r="H41" s="766" t="s">
        <v>370</v>
      </c>
      <c r="I41" s="766" t="s">
        <v>36</v>
      </c>
      <c r="J41" s="1871" t="s">
        <v>222</v>
      </c>
      <c r="K41" s="3862"/>
      <c r="L41" s="1875">
        <v>16</v>
      </c>
      <c r="M41" s="1875"/>
      <c r="N41" s="1875"/>
      <c r="O41" s="1875"/>
      <c r="P41" s="1875"/>
      <c r="Q41" s="1875"/>
      <c r="R41" s="1875"/>
      <c r="S41" s="1875"/>
      <c r="T41" s="1875"/>
      <c r="U41" s="1874">
        <v>18</v>
      </c>
      <c r="V41" s="1259"/>
      <c r="W41" s="1259"/>
      <c r="X41" s="1259"/>
      <c r="Y41" s="1259"/>
      <c r="Z41" s="1259"/>
      <c r="AA41" s="1259"/>
      <c r="AB41" s="3868"/>
      <c r="AC41" s="3871">
        <f t="shared" si="4"/>
        <v>34</v>
      </c>
    </row>
    <row r="42" spans="1:29" s="339" customFormat="1" ht="13.5" hidden="1" customHeight="1" thickBot="1" x14ac:dyDescent="0.4">
      <c r="A42" s="4556"/>
      <c r="B42" s="4559"/>
      <c r="C42" s="4562"/>
      <c r="D42" s="4566"/>
      <c r="E42" s="3849"/>
      <c r="F42" s="3850"/>
      <c r="G42" s="3850"/>
      <c r="H42" s="3850"/>
      <c r="I42" s="3850"/>
      <c r="J42" s="3851"/>
      <c r="K42" s="3860"/>
      <c r="L42" s="781"/>
      <c r="M42" s="3331"/>
      <c r="N42" s="3331"/>
      <c r="O42" s="3331"/>
      <c r="P42" s="3331"/>
      <c r="Q42" s="3331"/>
      <c r="R42" s="3331"/>
      <c r="S42" s="3331"/>
      <c r="T42" s="3331"/>
      <c r="U42" s="3331"/>
      <c r="V42" s="3331"/>
      <c r="W42" s="3331"/>
      <c r="X42" s="3331"/>
      <c r="Y42" s="3331"/>
      <c r="Z42" s="3331"/>
      <c r="AA42" s="3331"/>
      <c r="AB42" s="3692"/>
      <c r="AC42" s="1869">
        <f t="shared" si="4"/>
        <v>0</v>
      </c>
    </row>
    <row r="43" spans="1:29" s="339" customFormat="1" ht="13.5" hidden="1" customHeight="1" thickBot="1" x14ac:dyDescent="0.4">
      <c r="A43" s="4556"/>
      <c r="B43" s="4559"/>
      <c r="C43" s="4562"/>
      <c r="D43" s="4566"/>
      <c r="E43" s="2461"/>
      <c r="F43" s="2462"/>
      <c r="G43" s="2463"/>
      <c r="H43" s="1992"/>
      <c r="I43" s="1992"/>
      <c r="J43" s="3208"/>
      <c r="K43" s="3210"/>
      <c r="L43" s="2497"/>
      <c r="M43" s="2497"/>
      <c r="N43" s="2497"/>
      <c r="O43" s="2497"/>
      <c r="P43" s="2497"/>
      <c r="Q43" s="2497"/>
      <c r="R43" s="2497"/>
      <c r="S43" s="2497"/>
      <c r="T43" s="2497"/>
      <c r="U43" s="2497"/>
      <c r="V43" s="2497"/>
      <c r="W43" s="2497"/>
      <c r="X43" s="2497"/>
      <c r="Y43" s="2497"/>
      <c r="Z43" s="2497"/>
      <c r="AA43" s="2497"/>
      <c r="AB43" s="2498"/>
      <c r="AC43" s="1389">
        <f t="shared" si="4"/>
        <v>0</v>
      </c>
    </row>
    <row r="44" spans="1:29" s="340" customFormat="1" ht="15.75" hidden="1" customHeight="1" thickBot="1" x14ac:dyDescent="0.4">
      <c r="A44" s="4556"/>
      <c r="B44" s="4559"/>
      <c r="C44" s="4562"/>
      <c r="D44" s="4566"/>
      <c r="E44" s="1285"/>
      <c r="F44" s="76"/>
      <c r="G44" s="76"/>
      <c r="H44" s="76"/>
      <c r="I44" s="76"/>
      <c r="J44" s="158"/>
      <c r="K44" s="1684"/>
      <c r="L44" s="911"/>
      <c r="M44" s="146"/>
      <c r="N44" s="146"/>
      <c r="O44" s="146"/>
      <c r="P44" s="145"/>
      <c r="Q44" s="146"/>
      <c r="R44" s="146"/>
      <c r="S44" s="146"/>
      <c r="T44" s="457"/>
      <c r="U44" s="457"/>
      <c r="V44" s="457"/>
      <c r="W44" s="1096"/>
      <c r="X44" s="457"/>
      <c r="Y44" s="314"/>
      <c r="Z44" s="314"/>
      <c r="AA44" s="314"/>
      <c r="AB44" s="2504"/>
      <c r="AC44" s="1389">
        <f t="shared" si="4"/>
        <v>0</v>
      </c>
    </row>
    <row r="45" spans="1:29" s="340" customFormat="1" ht="15" hidden="1" customHeight="1" thickBot="1" x14ac:dyDescent="0.4">
      <c r="A45" s="4556"/>
      <c r="B45" s="4559"/>
      <c r="C45" s="4562"/>
      <c r="D45" s="4566"/>
      <c r="E45" s="1285"/>
      <c r="F45" s="76"/>
      <c r="G45" s="76"/>
      <c r="H45" s="76"/>
      <c r="I45" s="76"/>
      <c r="J45" s="158"/>
      <c r="K45" s="2659"/>
      <c r="L45" s="3211"/>
      <c r="M45" s="2051"/>
      <c r="N45" s="2051"/>
      <c r="O45" s="2051"/>
      <c r="P45" s="2050"/>
      <c r="Q45" s="2051"/>
      <c r="R45" s="2051"/>
      <c r="S45" s="2051"/>
      <c r="T45" s="1666"/>
      <c r="U45" s="1666"/>
      <c r="V45" s="1666"/>
      <c r="W45" s="1539"/>
      <c r="X45" s="2507"/>
      <c r="Y45" s="2507"/>
      <c r="Z45" s="2507"/>
      <c r="AA45" s="2507"/>
      <c r="AB45" s="2508"/>
      <c r="AC45" s="1389">
        <f t="shared" si="4"/>
        <v>0</v>
      </c>
    </row>
    <row r="46" spans="1:29" s="339" customFormat="1" ht="15" customHeight="1" thickBot="1" x14ac:dyDescent="0.4">
      <c r="A46" s="4556"/>
      <c r="B46" s="4559"/>
      <c r="C46" s="4562"/>
      <c r="D46" s="4566"/>
      <c r="E46" s="1167" t="s">
        <v>150</v>
      </c>
      <c r="F46" s="819"/>
      <c r="G46" s="836"/>
      <c r="H46" s="821"/>
      <c r="I46" s="821"/>
      <c r="J46" s="822"/>
      <c r="K46" s="1086">
        <f>SUM(K40:K45)</f>
        <v>0</v>
      </c>
      <c r="L46" s="1086">
        <f t="shared" ref="L46:AB46" si="6">SUM(L40:L45)</f>
        <v>16</v>
      </c>
      <c r="M46" s="1086">
        <f t="shared" si="6"/>
        <v>0</v>
      </c>
      <c r="N46" s="1086">
        <f t="shared" si="6"/>
        <v>0</v>
      </c>
      <c r="O46" s="1086">
        <f t="shared" si="6"/>
        <v>0</v>
      </c>
      <c r="P46" s="1086">
        <f t="shared" si="6"/>
        <v>0</v>
      </c>
      <c r="Q46" s="1086">
        <f t="shared" si="6"/>
        <v>0</v>
      </c>
      <c r="R46" s="1086">
        <f t="shared" si="6"/>
        <v>0</v>
      </c>
      <c r="S46" s="1086">
        <f t="shared" si="6"/>
        <v>0</v>
      </c>
      <c r="T46" s="1086">
        <f t="shared" si="6"/>
        <v>0</v>
      </c>
      <c r="U46" s="1086">
        <f t="shared" si="6"/>
        <v>36</v>
      </c>
      <c r="V46" s="1086">
        <f t="shared" si="6"/>
        <v>0</v>
      </c>
      <c r="W46" s="1086">
        <f t="shared" si="6"/>
        <v>0</v>
      </c>
      <c r="X46" s="1086">
        <f t="shared" si="6"/>
        <v>0</v>
      </c>
      <c r="Y46" s="1086">
        <f t="shared" si="6"/>
        <v>0</v>
      </c>
      <c r="Z46" s="1086">
        <f t="shared" si="6"/>
        <v>0</v>
      </c>
      <c r="AA46" s="1086">
        <f t="shared" si="6"/>
        <v>0</v>
      </c>
      <c r="AB46" s="1086">
        <f t="shared" si="6"/>
        <v>0</v>
      </c>
      <c r="AC46" s="796">
        <f t="shared" si="4"/>
        <v>52</v>
      </c>
    </row>
    <row r="47" spans="1:29" s="340" customFormat="1" ht="13.5" hidden="1" customHeight="1" thickBot="1" x14ac:dyDescent="0.45">
      <c r="A47" s="4556"/>
      <c r="B47" s="4559"/>
      <c r="C47" s="4562"/>
      <c r="D47" s="4566"/>
      <c r="E47" s="1168"/>
      <c r="F47" s="838"/>
      <c r="G47" s="839"/>
      <c r="H47" s="840"/>
      <c r="I47" s="840"/>
      <c r="J47" s="841"/>
      <c r="K47" s="842"/>
      <c r="L47" s="843"/>
      <c r="M47" s="844"/>
      <c r="N47" s="843"/>
      <c r="O47" s="843"/>
      <c r="P47" s="843"/>
      <c r="Q47" s="843"/>
      <c r="R47" s="844"/>
      <c r="S47" s="844"/>
      <c r="T47" s="844"/>
      <c r="U47" s="843"/>
      <c r="V47" s="843"/>
      <c r="W47" s="844"/>
      <c r="X47" s="844"/>
      <c r="Y47" s="844"/>
      <c r="Z47" s="844"/>
      <c r="AA47" s="844"/>
      <c r="AB47" s="844"/>
      <c r="AC47" s="817"/>
    </row>
    <row r="48" spans="1:29" s="339" customFormat="1" ht="13.5" hidden="1" customHeight="1" thickBot="1" x14ac:dyDescent="0.45">
      <c r="A48" s="4556"/>
      <c r="B48" s="4559"/>
      <c r="C48" s="4562"/>
      <c r="D48" s="4566"/>
      <c r="E48" s="1169" t="s">
        <v>180</v>
      </c>
      <c r="F48" s="845"/>
      <c r="G48" s="846"/>
      <c r="H48" s="847"/>
      <c r="I48" s="847"/>
      <c r="J48" s="848"/>
      <c r="K48" s="849">
        <f>K47</f>
        <v>0</v>
      </c>
      <c r="L48" s="849">
        <f t="shared" ref="L48:AB48" si="7">L47</f>
        <v>0</v>
      </c>
      <c r="M48" s="849">
        <f t="shared" si="7"/>
        <v>0</v>
      </c>
      <c r="N48" s="849">
        <f t="shared" si="7"/>
        <v>0</v>
      </c>
      <c r="O48" s="849">
        <f t="shared" si="7"/>
        <v>0</v>
      </c>
      <c r="P48" s="849">
        <f t="shared" si="7"/>
        <v>0</v>
      </c>
      <c r="Q48" s="849">
        <f t="shared" si="7"/>
        <v>0</v>
      </c>
      <c r="R48" s="849">
        <f t="shared" si="7"/>
        <v>0</v>
      </c>
      <c r="S48" s="849">
        <f t="shared" si="7"/>
        <v>0</v>
      </c>
      <c r="T48" s="849">
        <f t="shared" si="7"/>
        <v>0</v>
      </c>
      <c r="U48" s="849">
        <f t="shared" si="7"/>
        <v>0</v>
      </c>
      <c r="V48" s="849">
        <f t="shared" si="7"/>
        <v>0</v>
      </c>
      <c r="W48" s="849">
        <f t="shared" si="7"/>
        <v>0</v>
      </c>
      <c r="X48" s="849">
        <f t="shared" si="7"/>
        <v>0</v>
      </c>
      <c r="Y48" s="849">
        <f t="shared" si="7"/>
        <v>0</v>
      </c>
      <c r="Z48" s="849">
        <f t="shared" si="7"/>
        <v>0</v>
      </c>
      <c r="AA48" s="849">
        <f t="shared" si="7"/>
        <v>0</v>
      </c>
      <c r="AB48" s="849">
        <f t="shared" si="7"/>
        <v>0</v>
      </c>
      <c r="AC48" s="817">
        <f t="shared" si="4"/>
        <v>0</v>
      </c>
    </row>
    <row r="49" spans="1:32" s="339" customFormat="1" ht="14.25" customHeight="1" thickBot="1" x14ac:dyDescent="0.4">
      <c r="A49" s="4556"/>
      <c r="B49" s="4559"/>
      <c r="C49" s="4562"/>
      <c r="D49" s="4566"/>
      <c r="E49" s="1170" t="s">
        <v>39</v>
      </c>
      <c r="F49" s="850"/>
      <c r="G49" s="851"/>
      <c r="H49" s="852"/>
      <c r="I49" s="852"/>
      <c r="J49" s="853"/>
      <c r="K49" s="854">
        <f t="shared" ref="K49:AB49" si="8">K39+K46+K48</f>
        <v>0</v>
      </c>
      <c r="L49" s="854">
        <f t="shared" si="8"/>
        <v>106</v>
      </c>
      <c r="M49" s="854">
        <f t="shared" si="8"/>
        <v>0</v>
      </c>
      <c r="N49" s="854">
        <f t="shared" si="8"/>
        <v>0</v>
      </c>
      <c r="O49" s="854">
        <f t="shared" si="8"/>
        <v>0</v>
      </c>
      <c r="P49" s="854">
        <f t="shared" si="8"/>
        <v>0</v>
      </c>
      <c r="Q49" s="854">
        <f t="shared" si="8"/>
        <v>0</v>
      </c>
      <c r="R49" s="854">
        <f t="shared" si="8"/>
        <v>0</v>
      </c>
      <c r="S49" s="854">
        <f t="shared" si="8"/>
        <v>0</v>
      </c>
      <c r="T49" s="854">
        <f t="shared" si="8"/>
        <v>0</v>
      </c>
      <c r="U49" s="854">
        <f t="shared" si="8"/>
        <v>38</v>
      </c>
      <c r="V49" s="854">
        <f t="shared" si="8"/>
        <v>0</v>
      </c>
      <c r="W49" s="854">
        <f t="shared" si="8"/>
        <v>0</v>
      </c>
      <c r="X49" s="854">
        <f t="shared" si="8"/>
        <v>0</v>
      </c>
      <c r="Y49" s="854">
        <f t="shared" si="8"/>
        <v>0</v>
      </c>
      <c r="Z49" s="854">
        <f t="shared" si="8"/>
        <v>0</v>
      </c>
      <c r="AA49" s="854">
        <f t="shared" si="8"/>
        <v>0</v>
      </c>
      <c r="AB49" s="854">
        <f t="shared" si="8"/>
        <v>0</v>
      </c>
      <c r="AC49" s="796">
        <f t="shared" si="4"/>
        <v>144</v>
      </c>
    </row>
    <row r="50" spans="1:32" s="339" customFormat="1" ht="15" customHeight="1" thickBot="1" x14ac:dyDescent="0.4">
      <c r="A50" s="4557"/>
      <c r="B50" s="4560"/>
      <c r="C50" s="4563"/>
      <c r="D50" s="4567"/>
      <c r="E50" s="1171" t="s">
        <v>40</v>
      </c>
      <c r="F50" s="855"/>
      <c r="G50" s="856"/>
      <c r="H50" s="857"/>
      <c r="I50" s="858"/>
      <c r="J50" s="859"/>
      <c r="K50" s="860">
        <f t="shared" ref="K50:AB50" si="9">K26+K49</f>
        <v>0</v>
      </c>
      <c r="L50" s="860">
        <f t="shared" si="9"/>
        <v>192</v>
      </c>
      <c r="M50" s="860">
        <f t="shared" si="9"/>
        <v>0</v>
      </c>
      <c r="N50" s="860">
        <f t="shared" si="9"/>
        <v>0</v>
      </c>
      <c r="O50" s="860">
        <f t="shared" si="9"/>
        <v>0</v>
      </c>
      <c r="P50" s="860">
        <f t="shared" si="9"/>
        <v>0</v>
      </c>
      <c r="Q50" s="860">
        <f t="shared" si="9"/>
        <v>0</v>
      </c>
      <c r="R50" s="860">
        <f t="shared" si="9"/>
        <v>0</v>
      </c>
      <c r="S50" s="860">
        <f t="shared" si="9"/>
        <v>0</v>
      </c>
      <c r="T50" s="860">
        <f t="shared" si="9"/>
        <v>0</v>
      </c>
      <c r="U50" s="860">
        <f t="shared" si="9"/>
        <v>48</v>
      </c>
      <c r="V50" s="860">
        <f t="shared" si="9"/>
        <v>0</v>
      </c>
      <c r="W50" s="860">
        <f t="shared" si="9"/>
        <v>0</v>
      </c>
      <c r="X50" s="860">
        <f t="shared" si="9"/>
        <v>0</v>
      </c>
      <c r="Y50" s="860">
        <f t="shared" si="9"/>
        <v>0</v>
      </c>
      <c r="Z50" s="860">
        <f t="shared" si="9"/>
        <v>0</v>
      </c>
      <c r="AA50" s="860">
        <f t="shared" si="9"/>
        <v>0</v>
      </c>
      <c r="AB50" s="860">
        <f t="shared" si="9"/>
        <v>0</v>
      </c>
      <c r="AC50" s="796">
        <f t="shared" si="4"/>
        <v>240</v>
      </c>
    </row>
    <row r="51" spans="1:32" s="384" customFormat="1" ht="15.75" customHeight="1" x14ac:dyDescent="0.4">
      <c r="A51" s="3993" t="s">
        <v>443</v>
      </c>
      <c r="B51" s="3993"/>
      <c r="C51" s="3993"/>
      <c r="D51" s="3993"/>
      <c r="E51" s="3993"/>
      <c r="F51" s="3993"/>
      <c r="G51" s="3993"/>
      <c r="H51" s="3993"/>
      <c r="I51" s="3993"/>
      <c r="J51" s="3993"/>
      <c r="K51" s="3993"/>
      <c r="L51" s="3993"/>
      <c r="M51" s="3993"/>
      <c r="N51" s="3993"/>
      <c r="O51" s="3993"/>
      <c r="P51" s="3993"/>
      <c r="Q51" s="3993"/>
      <c r="R51" s="3993"/>
      <c r="S51" s="3993"/>
      <c r="T51" s="3993"/>
      <c r="U51" s="3993"/>
      <c r="V51" s="3993"/>
      <c r="W51" s="3993"/>
      <c r="X51" s="3993"/>
      <c r="Y51" s="3993"/>
      <c r="Z51" s="3993"/>
      <c r="AA51" s="3993"/>
      <c r="AB51" s="3993"/>
      <c r="AC51" s="3993"/>
      <c r="AD51" s="383"/>
      <c r="AE51" s="383"/>
      <c r="AF51" s="383"/>
    </row>
    <row r="52" spans="1:32" s="384" customFormat="1" ht="13.15" x14ac:dyDescent="0.4">
      <c r="A52" s="382"/>
      <c r="AE52" s="383"/>
      <c r="AF52" s="383"/>
    </row>
    <row r="53" spans="1:32" s="346" customFormat="1" ht="15.75" customHeight="1" x14ac:dyDescent="0.4">
      <c r="A53" s="347"/>
      <c r="B53" s="27"/>
      <c r="C53" s="29"/>
      <c r="D53" s="29"/>
      <c r="E53" s="29"/>
      <c r="F53" s="29"/>
      <c r="G53" s="29"/>
      <c r="H53" s="29"/>
      <c r="I53" s="29"/>
      <c r="J53" s="27" t="s">
        <v>231</v>
      </c>
      <c r="K53" s="29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27"/>
      <c r="AE53" s="345"/>
      <c r="AF53" s="345"/>
    </row>
    <row r="54" spans="1:32" s="346" customFormat="1" ht="13.5" customHeight="1" x14ac:dyDescent="0.4">
      <c r="A54" s="347"/>
      <c r="B54" s="27"/>
      <c r="C54" s="29"/>
      <c r="D54" s="29"/>
      <c r="E54" s="294"/>
      <c r="F54" s="29"/>
      <c r="G54" s="29"/>
      <c r="H54" s="29"/>
      <c r="I54" s="29"/>
      <c r="J54" s="926"/>
      <c r="K54" s="29"/>
      <c r="M54" s="31"/>
      <c r="N54" s="31"/>
      <c r="O54" s="31"/>
      <c r="P54" s="31"/>
      <c r="Q54" s="79"/>
      <c r="R54" s="79"/>
      <c r="S54" s="79"/>
      <c r="T54" s="31"/>
      <c r="U54" s="31"/>
      <c r="V54" s="31"/>
      <c r="W54" s="27"/>
      <c r="AE54" s="345"/>
      <c r="AF54" s="345"/>
    </row>
    <row r="55" spans="1:32" s="346" customFormat="1" ht="12" customHeight="1" x14ac:dyDescent="0.4">
      <c r="A55" s="347"/>
      <c r="B55" s="82"/>
      <c r="C55" s="82"/>
      <c r="D55" s="82"/>
      <c r="E55" s="82"/>
      <c r="F55" s="82"/>
      <c r="G55" s="82"/>
      <c r="H55" s="82"/>
      <c r="I55" s="82"/>
      <c r="J55" s="160" t="s">
        <v>187</v>
      </c>
      <c r="K55" s="82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80"/>
      <c r="AE55" s="345"/>
      <c r="AF55" s="345"/>
    </row>
    <row r="56" spans="1:32" s="384" customFormat="1" ht="13.15" x14ac:dyDescent="0.4">
      <c r="A56" s="382"/>
      <c r="B56" s="382"/>
      <c r="C56" s="382"/>
      <c r="D56" s="382"/>
      <c r="E56" s="382"/>
      <c r="F56" s="382"/>
      <c r="G56" s="382"/>
      <c r="H56" s="382"/>
      <c r="I56" s="382"/>
      <c r="J56" s="382"/>
      <c r="K56" s="382"/>
      <c r="L56" s="382"/>
      <c r="M56" s="382"/>
      <c r="N56" s="382"/>
      <c r="O56" s="382"/>
      <c r="P56" s="382"/>
      <c r="Q56" s="382"/>
      <c r="R56" s="4540"/>
      <c r="S56" s="4540"/>
      <c r="T56" s="4540"/>
      <c r="U56" s="4540"/>
      <c r="V56" s="4540"/>
      <c r="W56" s="4540"/>
      <c r="X56" s="4540"/>
      <c r="Y56" s="4540"/>
      <c r="Z56" s="4540"/>
      <c r="AA56" s="4540"/>
      <c r="AB56" s="4540"/>
      <c r="AC56" s="382"/>
      <c r="AD56" s="383"/>
      <c r="AE56" s="383"/>
      <c r="AF56" s="383"/>
    </row>
    <row r="57" spans="1:32" s="346" customFormat="1" ht="9" customHeight="1" x14ac:dyDescent="0.4">
      <c r="A57" s="347"/>
      <c r="B57" s="347"/>
      <c r="C57" s="347"/>
      <c r="D57" s="347"/>
      <c r="E57" s="347"/>
      <c r="F57" s="347"/>
      <c r="G57" s="347"/>
      <c r="H57" s="347"/>
      <c r="I57" s="347"/>
      <c r="J57" s="347"/>
      <c r="K57" s="347"/>
      <c r="L57" s="347"/>
      <c r="M57" s="347"/>
      <c r="N57" s="347"/>
      <c r="O57" s="347"/>
      <c r="P57" s="347"/>
      <c r="Q57" s="347"/>
      <c r="R57" s="350"/>
      <c r="S57" s="350"/>
      <c r="T57" s="350"/>
      <c r="U57" s="350"/>
      <c r="V57" s="4346"/>
      <c r="W57" s="4346"/>
      <c r="X57" s="4346"/>
      <c r="Y57" s="4346"/>
      <c r="Z57" s="350"/>
      <c r="AA57" s="350"/>
      <c r="AB57" s="350"/>
      <c r="AC57" s="347"/>
      <c r="AD57" s="345"/>
      <c r="AE57" s="345"/>
      <c r="AF57" s="345"/>
    </row>
    <row r="58" spans="1:32" s="346" customFormat="1" ht="13.9" hidden="1" x14ac:dyDescent="0.4">
      <c r="A58" s="347"/>
      <c r="B58" s="347"/>
      <c r="C58" s="347"/>
      <c r="D58" s="347"/>
      <c r="E58" s="347"/>
      <c r="F58" s="347"/>
      <c r="G58" s="347"/>
      <c r="H58" s="347"/>
      <c r="I58" s="347"/>
      <c r="J58" s="347"/>
      <c r="K58" s="347"/>
      <c r="L58" s="347"/>
      <c r="M58" s="347"/>
      <c r="N58" s="347"/>
      <c r="O58" s="347"/>
      <c r="P58" s="347"/>
      <c r="Q58" s="347"/>
      <c r="R58" s="350"/>
      <c r="S58" s="350"/>
      <c r="T58" s="350"/>
      <c r="U58" s="350"/>
      <c r="V58" s="350"/>
      <c r="W58" s="350"/>
      <c r="X58" s="350"/>
      <c r="Y58" s="350"/>
      <c r="Z58" s="350"/>
      <c r="AA58" s="350"/>
      <c r="AB58" s="350"/>
      <c r="AC58" s="347"/>
      <c r="AD58" s="345"/>
      <c r="AE58" s="345"/>
      <c r="AF58" s="345"/>
    </row>
    <row r="59" spans="1:32" s="346" customFormat="1" ht="13.9" x14ac:dyDescent="0.4">
      <c r="R59" s="351"/>
      <c r="S59" s="352"/>
      <c r="T59" s="352"/>
      <c r="U59" s="4347"/>
      <c r="V59" s="4347"/>
      <c r="W59" s="4347"/>
      <c r="X59" s="4347"/>
      <c r="Y59" s="4347"/>
      <c r="Z59" s="4347"/>
      <c r="AA59" s="348"/>
      <c r="AB59" s="351"/>
      <c r="AD59" s="345"/>
      <c r="AE59" s="345"/>
      <c r="AF59" s="345"/>
    </row>
    <row r="60" spans="1:32" s="346" customFormat="1" ht="13.9" x14ac:dyDescent="0.4">
      <c r="A60" s="345"/>
      <c r="B60" s="345"/>
      <c r="C60" s="345"/>
    </row>
    <row r="61" spans="1:32" s="346" customFormat="1" ht="13.9" x14ac:dyDescent="0.4">
      <c r="A61" s="345"/>
      <c r="B61" s="345"/>
      <c r="C61" s="345"/>
    </row>
  </sheetData>
  <mergeCells count="28"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  <mergeCell ref="A5:AC5"/>
    <mergeCell ref="R56:AB56"/>
    <mergeCell ref="V57:Y57"/>
    <mergeCell ref="A6:A26"/>
    <mergeCell ref="B6:B26"/>
    <mergeCell ref="C6:C26"/>
    <mergeCell ref="D6:D26"/>
    <mergeCell ref="U59:Z59"/>
    <mergeCell ref="A27:AC27"/>
    <mergeCell ref="A28:A50"/>
    <mergeCell ref="B28:B50"/>
    <mergeCell ref="C28:C50"/>
    <mergeCell ref="D28:D50"/>
    <mergeCell ref="A51:AC51"/>
  </mergeCells>
  <pageMargins left="0.39370078740157483" right="0.39370078740157483" top="0.78740157480314965" bottom="0.39370078740157483" header="0.31496062992125984" footer="0.31496062992125984"/>
  <pageSetup paperSize="9" scale="80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F57"/>
  <sheetViews>
    <sheetView showWhiteSpace="0" view="pageLayout" topLeftCell="A3" zoomScale="71" zoomScaleNormal="75" zoomScalePageLayoutView="71" workbookViewId="0">
      <selection activeCell="D59" sqref="D59"/>
    </sheetView>
  </sheetViews>
  <sheetFormatPr defaultColWidth="9.1328125" defaultRowHeight="12.75" x14ac:dyDescent="0.35"/>
  <cols>
    <col min="1" max="1" width="3.1328125" style="352" customWidth="1"/>
    <col min="2" max="2" width="18.3984375" style="352" customWidth="1"/>
    <col min="3" max="3" width="11" style="352" customWidth="1"/>
    <col min="4" max="4" width="5.73046875" style="352" customWidth="1"/>
    <col min="5" max="5" width="34.73046875" style="352" customWidth="1"/>
    <col min="6" max="6" width="3.3984375" style="352" customWidth="1"/>
    <col min="7" max="7" width="4.59765625" style="352" customWidth="1"/>
    <col min="8" max="8" width="11.59765625" style="352" customWidth="1"/>
    <col min="9" max="9" width="4" style="352" customWidth="1"/>
    <col min="10" max="11" width="4.1328125" style="352" customWidth="1"/>
    <col min="12" max="12" width="4.73046875" style="352" customWidth="1"/>
    <col min="13" max="13" width="2.3984375" style="352" customWidth="1"/>
    <col min="14" max="14" width="3" style="352" customWidth="1"/>
    <col min="15" max="15" width="4" style="352" customWidth="1"/>
    <col min="16" max="16" width="2.86328125" style="352" customWidth="1"/>
    <col min="17" max="17" width="4" style="352" customWidth="1"/>
    <col min="18" max="18" width="2.86328125" style="352" customWidth="1"/>
    <col min="19" max="19" width="3.1328125" style="352" customWidth="1"/>
    <col min="20" max="20" width="3" style="352" customWidth="1"/>
    <col min="21" max="21" width="3.3984375" style="352" customWidth="1"/>
    <col min="22" max="22" width="2.59765625" style="352" customWidth="1"/>
    <col min="23" max="23" width="3.73046875" style="352" customWidth="1"/>
    <col min="24" max="24" width="3.1328125" style="352" customWidth="1"/>
    <col min="25" max="25" width="2.73046875" style="352" customWidth="1"/>
    <col min="26" max="26" width="3.86328125" style="352" customWidth="1"/>
    <col min="27" max="27" width="2.59765625" style="352" customWidth="1"/>
    <col min="28" max="28" width="3.59765625" style="352" customWidth="1"/>
    <col min="29" max="29" width="5.59765625" style="352" customWidth="1"/>
    <col min="30" max="16384" width="9.1328125" style="352"/>
  </cols>
  <sheetData>
    <row r="1" spans="1:32" s="389" customFormat="1" ht="13.5" customHeight="1" x14ac:dyDescent="0.35">
      <c r="A1" s="4516" t="s">
        <v>89</v>
      </c>
      <c r="B1" s="4516"/>
      <c r="C1" s="4516"/>
      <c r="D1" s="4516"/>
      <c r="E1" s="4516"/>
      <c r="F1" s="4516"/>
      <c r="G1" s="4516"/>
      <c r="H1" s="4516"/>
      <c r="I1" s="4516"/>
      <c r="J1" s="4516"/>
      <c r="K1" s="4516"/>
      <c r="L1" s="4516"/>
      <c r="M1" s="4516"/>
      <c r="N1" s="4516"/>
      <c r="O1" s="4516"/>
      <c r="P1" s="4516"/>
      <c r="Q1" s="4516"/>
      <c r="R1" s="4516"/>
      <c r="S1" s="4516"/>
      <c r="T1" s="4516"/>
      <c r="U1" s="4516"/>
      <c r="V1" s="4516"/>
      <c r="W1" s="4516"/>
      <c r="X1" s="4516"/>
      <c r="Y1" s="4516"/>
      <c r="Z1" s="4516"/>
      <c r="AA1" s="4516"/>
      <c r="AB1" s="4516"/>
      <c r="AC1" s="4516"/>
    </row>
    <row r="2" spans="1:32" s="332" customFormat="1" ht="19.149999999999999" customHeight="1" thickBot="1" x14ac:dyDescent="0.4">
      <c r="A2" s="4517" t="s">
        <v>380</v>
      </c>
      <c r="B2" s="4517"/>
      <c r="C2" s="4517"/>
      <c r="D2" s="4517"/>
      <c r="E2" s="4517"/>
      <c r="F2" s="4517"/>
      <c r="G2" s="4517"/>
      <c r="H2" s="4517"/>
      <c r="I2" s="4517"/>
      <c r="J2" s="4517"/>
      <c r="K2" s="4517"/>
      <c r="L2" s="4517"/>
      <c r="M2" s="4517"/>
      <c r="N2" s="4517"/>
      <c r="O2" s="4517"/>
      <c r="P2" s="4517"/>
      <c r="Q2" s="4517"/>
      <c r="R2" s="4517"/>
      <c r="S2" s="4517"/>
      <c r="T2" s="4517"/>
      <c r="U2" s="4517"/>
      <c r="V2" s="4517"/>
      <c r="W2" s="4517"/>
      <c r="X2" s="4517"/>
      <c r="Y2" s="4517"/>
      <c r="Z2" s="4517"/>
      <c r="AA2" s="4517"/>
      <c r="AB2" s="4517"/>
      <c r="AC2" s="4517"/>
    </row>
    <row r="3" spans="1:32" ht="14.25" customHeight="1" thickBot="1" x14ac:dyDescent="0.5">
      <c r="A3" s="4518" t="s">
        <v>8</v>
      </c>
      <c r="B3" s="4520" t="s">
        <v>9</v>
      </c>
      <c r="C3" s="4522" t="s">
        <v>10</v>
      </c>
      <c r="D3" s="4518" t="s">
        <v>11</v>
      </c>
      <c r="E3" s="4524" t="s">
        <v>7</v>
      </c>
      <c r="F3" s="4526" t="s">
        <v>0</v>
      </c>
      <c r="G3" s="4528" t="s">
        <v>3</v>
      </c>
      <c r="H3" s="4528" t="s">
        <v>12</v>
      </c>
      <c r="I3" s="4526" t="s">
        <v>1</v>
      </c>
      <c r="J3" s="4530" t="s">
        <v>13</v>
      </c>
      <c r="K3" s="4532" t="s">
        <v>14</v>
      </c>
      <c r="L3" s="4533"/>
      <c r="M3" s="4533"/>
      <c r="N3" s="4533"/>
      <c r="O3" s="4533"/>
      <c r="P3" s="4533"/>
      <c r="Q3" s="4533"/>
      <c r="R3" s="4533"/>
      <c r="S3" s="4533"/>
      <c r="T3" s="4533"/>
      <c r="U3" s="4533"/>
      <c r="V3" s="4533"/>
      <c r="W3" s="4533"/>
      <c r="X3" s="4533"/>
      <c r="Y3" s="4533"/>
      <c r="Z3" s="4533"/>
      <c r="AA3" s="4533"/>
      <c r="AB3" s="4534"/>
      <c r="AC3" s="4535" t="s">
        <v>15</v>
      </c>
      <c r="AD3" s="333"/>
      <c r="AE3" s="333"/>
      <c r="AF3" s="333"/>
    </row>
    <row r="4" spans="1:32" s="368" customFormat="1" ht="135.6" customHeight="1" thickBot="1" x14ac:dyDescent="0.35">
      <c r="A4" s="4519"/>
      <c r="B4" s="4521"/>
      <c r="C4" s="4523"/>
      <c r="D4" s="4519"/>
      <c r="E4" s="4525"/>
      <c r="F4" s="4527"/>
      <c r="G4" s="4529"/>
      <c r="H4" s="4529"/>
      <c r="I4" s="4527"/>
      <c r="J4" s="4531"/>
      <c r="K4" s="390" t="s">
        <v>16</v>
      </c>
      <c r="L4" s="390" t="s">
        <v>17</v>
      </c>
      <c r="M4" s="391" t="s">
        <v>18</v>
      </c>
      <c r="N4" s="390" t="s">
        <v>19</v>
      </c>
      <c r="O4" s="390" t="s">
        <v>20</v>
      </c>
      <c r="P4" s="390" t="s">
        <v>21</v>
      </c>
      <c r="Q4" s="390" t="s">
        <v>166</v>
      </c>
      <c r="R4" s="390" t="s">
        <v>109</v>
      </c>
      <c r="S4" s="390" t="s">
        <v>23</v>
      </c>
      <c r="T4" s="390" t="s">
        <v>24</v>
      </c>
      <c r="U4" s="391" t="s">
        <v>25</v>
      </c>
      <c r="V4" s="390" t="s">
        <v>26</v>
      </c>
      <c r="W4" s="390" t="s">
        <v>27</v>
      </c>
      <c r="X4" s="390" t="s">
        <v>28</v>
      </c>
      <c r="Y4" s="390" t="s">
        <v>29</v>
      </c>
      <c r="Z4" s="390" t="s">
        <v>30</v>
      </c>
      <c r="AA4" s="390" t="s">
        <v>31</v>
      </c>
      <c r="AB4" s="392" t="s">
        <v>32</v>
      </c>
      <c r="AC4" s="4536"/>
      <c r="AD4" s="369"/>
      <c r="AE4" s="369"/>
      <c r="AF4" s="369"/>
    </row>
    <row r="5" spans="1:32" s="340" customFormat="1" ht="11.25" hidden="1" customHeight="1" thickBot="1" x14ac:dyDescent="0.4">
      <c r="A5" s="4537" t="s">
        <v>33</v>
      </c>
      <c r="B5" s="4538"/>
      <c r="C5" s="4538"/>
      <c r="D5" s="4538"/>
      <c r="E5" s="4538"/>
      <c r="F5" s="4538"/>
      <c r="G5" s="4538"/>
      <c r="H5" s="4538"/>
      <c r="I5" s="4538"/>
      <c r="J5" s="4538"/>
      <c r="K5" s="4538"/>
      <c r="L5" s="4538"/>
      <c r="M5" s="4538"/>
      <c r="N5" s="4538"/>
      <c r="O5" s="4538"/>
      <c r="P5" s="4538"/>
      <c r="Q5" s="4538"/>
      <c r="R5" s="4538"/>
      <c r="S5" s="4538"/>
      <c r="T5" s="4538"/>
      <c r="U5" s="4538"/>
      <c r="V5" s="4538"/>
      <c r="W5" s="4538"/>
      <c r="X5" s="4538"/>
      <c r="Y5" s="4538"/>
      <c r="Z5" s="4538"/>
      <c r="AA5" s="4538"/>
      <c r="AB5" s="4538"/>
      <c r="AC5" s="4539"/>
      <c r="AD5" s="339"/>
      <c r="AE5" s="339"/>
      <c r="AF5" s="339"/>
    </row>
    <row r="6" spans="1:32" s="340" customFormat="1" ht="20.25" hidden="1" customHeight="1" thickBot="1" x14ac:dyDescent="0.45">
      <c r="A6" s="4541">
        <v>31</v>
      </c>
      <c r="B6" s="4544"/>
      <c r="C6" s="4547" t="s">
        <v>411</v>
      </c>
      <c r="D6" s="4550">
        <v>0.5</v>
      </c>
      <c r="E6" s="918"/>
      <c r="F6" s="404"/>
      <c r="G6" s="405"/>
      <c r="H6" s="953"/>
      <c r="I6" s="996"/>
      <c r="J6" s="1230"/>
      <c r="K6" s="3220"/>
      <c r="L6" s="1804"/>
      <c r="M6" s="1804"/>
      <c r="N6" s="2645"/>
      <c r="O6" s="2645"/>
      <c r="P6" s="2645"/>
      <c r="Q6" s="2645"/>
      <c r="R6" s="2645"/>
      <c r="S6" s="2645"/>
      <c r="T6" s="2645"/>
      <c r="U6" s="2645"/>
      <c r="V6" s="1720"/>
      <c r="W6" s="19"/>
      <c r="X6" s="19"/>
      <c r="Y6" s="19"/>
      <c r="Z6" s="19"/>
      <c r="AA6" s="19"/>
      <c r="AB6" s="3221"/>
      <c r="AC6" s="3219">
        <f>SUM(K6:AB6)</f>
        <v>0</v>
      </c>
      <c r="AD6" s="339"/>
      <c r="AE6" s="339"/>
      <c r="AF6" s="339"/>
    </row>
    <row r="7" spans="1:32" s="340" customFormat="1" ht="18" hidden="1" customHeight="1" thickBot="1" x14ac:dyDescent="0.45">
      <c r="A7" s="4542"/>
      <c r="B7" s="4545"/>
      <c r="C7" s="4548"/>
      <c r="D7" s="4550"/>
      <c r="E7" s="1721"/>
      <c r="F7" s="1607"/>
      <c r="G7" s="1607"/>
      <c r="H7" s="1607"/>
      <c r="I7" s="1607"/>
      <c r="J7" s="1722"/>
      <c r="K7" s="2499"/>
      <c r="L7" s="1716"/>
      <c r="M7" s="311"/>
      <c r="N7" s="312"/>
      <c r="O7" s="312"/>
      <c r="P7" s="2553"/>
      <c r="Q7" s="311"/>
      <c r="R7" s="311"/>
      <c r="S7" s="311"/>
      <c r="T7" s="311"/>
      <c r="U7" s="312"/>
      <c r="V7" s="110"/>
      <c r="W7" s="77"/>
      <c r="X7" s="77"/>
      <c r="Y7" s="77"/>
      <c r="Z7" s="77"/>
      <c r="AA7" s="77"/>
      <c r="AB7" s="3123"/>
      <c r="AC7" s="3219"/>
      <c r="AD7" s="339"/>
      <c r="AE7" s="339"/>
      <c r="AF7" s="339"/>
    </row>
    <row r="8" spans="1:32" s="379" customFormat="1" ht="12.75" hidden="1" customHeight="1" thickBot="1" x14ac:dyDescent="0.45">
      <c r="A8" s="4542"/>
      <c r="B8" s="4545"/>
      <c r="C8" s="4548"/>
      <c r="D8" s="4550"/>
      <c r="E8" s="1714"/>
      <c r="F8" s="310"/>
      <c r="G8" s="310"/>
      <c r="H8" s="310"/>
      <c r="I8" s="310"/>
      <c r="J8" s="1723"/>
      <c r="K8" s="1692"/>
      <c r="L8" s="313"/>
      <c r="M8" s="1588"/>
      <c r="N8" s="313"/>
      <c r="O8" s="313"/>
      <c r="P8" s="1588"/>
      <c r="Q8" s="1588"/>
      <c r="R8" s="1588"/>
      <c r="S8" s="1588"/>
      <c r="T8" s="1588"/>
      <c r="U8" s="313"/>
      <c r="V8" s="2354"/>
      <c r="W8" s="2354"/>
      <c r="X8" s="2354"/>
      <c r="Y8" s="2354"/>
      <c r="Z8" s="2354"/>
      <c r="AA8" s="2354"/>
      <c r="AB8" s="3187"/>
      <c r="AC8" s="3124"/>
      <c r="AD8" s="378"/>
      <c r="AE8" s="378"/>
      <c r="AF8" s="378"/>
    </row>
    <row r="9" spans="1:32" s="379" customFormat="1" ht="14.25" hidden="1" thickBot="1" x14ac:dyDescent="0.45">
      <c r="A9" s="4542"/>
      <c r="B9" s="4545"/>
      <c r="C9" s="4548"/>
      <c r="D9" s="4550"/>
      <c r="E9" s="918"/>
      <c r="F9" s="1724"/>
      <c r="G9" s="1724"/>
      <c r="H9" s="2501"/>
      <c r="I9" s="1724"/>
      <c r="J9" s="2502"/>
      <c r="K9" s="3222"/>
      <c r="L9" s="1748"/>
      <c r="M9" s="1747"/>
      <c r="N9" s="1748"/>
      <c r="O9" s="1748"/>
      <c r="P9" s="1747"/>
      <c r="Q9" s="1747"/>
      <c r="R9" s="1747"/>
      <c r="S9" s="1747"/>
      <c r="T9" s="1747"/>
      <c r="U9" s="1748"/>
      <c r="V9" s="1129"/>
      <c r="W9" s="3223"/>
      <c r="X9" s="1132"/>
      <c r="Y9" s="1132"/>
      <c r="Z9" s="1132"/>
      <c r="AA9" s="1132"/>
      <c r="AB9" s="3224"/>
      <c r="AC9" s="3124"/>
      <c r="AD9" s="378"/>
      <c r="AE9" s="378"/>
      <c r="AF9" s="378"/>
    </row>
    <row r="10" spans="1:32" s="379" customFormat="1" ht="14.25" hidden="1" thickBot="1" x14ac:dyDescent="0.45">
      <c r="A10" s="4542"/>
      <c r="B10" s="4545"/>
      <c r="C10" s="4548"/>
      <c r="D10" s="4550"/>
      <c r="E10" s="918"/>
      <c r="F10" s="404"/>
      <c r="G10" s="405"/>
      <c r="H10" s="953"/>
      <c r="I10" s="996"/>
      <c r="J10" s="1230"/>
      <c r="K10" s="469"/>
      <c r="L10" s="459"/>
      <c r="M10" s="459"/>
      <c r="N10" s="459"/>
      <c r="O10" s="459"/>
      <c r="P10" s="459"/>
      <c r="Q10" s="459"/>
      <c r="R10" s="459"/>
      <c r="S10" s="459"/>
      <c r="T10" s="459"/>
      <c r="U10" s="459"/>
      <c r="V10" s="616"/>
      <c r="W10" s="1293"/>
      <c r="X10" s="619"/>
      <c r="Y10" s="619"/>
      <c r="Z10" s="619"/>
      <c r="AA10" s="619"/>
      <c r="AB10" s="619"/>
      <c r="AC10" s="563">
        <f t="shared" ref="AC10:AC26" si="0">SUM(K10:AB10)</f>
        <v>0</v>
      </c>
      <c r="AD10" s="378"/>
      <c r="AE10" s="378"/>
      <c r="AF10" s="378"/>
    </row>
    <row r="11" spans="1:32" s="379" customFormat="1" ht="15.75" hidden="1" customHeight="1" thickBot="1" x14ac:dyDescent="0.45">
      <c r="A11" s="4542"/>
      <c r="B11" s="4545"/>
      <c r="C11" s="4548"/>
      <c r="D11" s="4550"/>
      <c r="E11" s="603"/>
      <c r="F11" s="604"/>
      <c r="G11" s="605"/>
      <c r="H11" s="606"/>
      <c r="I11" s="607"/>
      <c r="J11" s="608"/>
      <c r="K11" s="609"/>
      <c r="L11" s="607"/>
      <c r="M11" s="607"/>
      <c r="N11" s="607"/>
      <c r="O11" s="607"/>
      <c r="P11" s="607"/>
      <c r="Q11" s="607"/>
      <c r="R11" s="607"/>
      <c r="S11" s="607"/>
      <c r="T11" s="607"/>
      <c r="U11" s="607"/>
      <c r="V11" s="607"/>
      <c r="W11" s="610"/>
      <c r="X11" s="611"/>
      <c r="Y11" s="611"/>
      <c r="Z11" s="611"/>
      <c r="AA11" s="611"/>
      <c r="AB11" s="611"/>
      <c r="AC11" s="612">
        <f t="shared" si="0"/>
        <v>0</v>
      </c>
      <c r="AD11" s="378"/>
      <c r="AE11" s="378"/>
      <c r="AF11" s="378"/>
    </row>
    <row r="12" spans="1:32" s="380" customFormat="1" ht="15.75" hidden="1" customHeight="1" thickBot="1" x14ac:dyDescent="0.4">
      <c r="A12" s="4542"/>
      <c r="B12" s="4545"/>
      <c r="C12" s="4548"/>
      <c r="D12" s="4551"/>
      <c r="E12" s="621" t="s">
        <v>38</v>
      </c>
      <c r="F12" s="622"/>
      <c r="G12" s="623"/>
      <c r="H12" s="624"/>
      <c r="I12" s="625"/>
      <c r="J12" s="626"/>
      <c r="K12" s="627">
        <f t="shared" ref="K12:AC12" si="1">SUM(K6:K11)</f>
        <v>0</v>
      </c>
      <c r="L12" s="627">
        <f t="shared" si="1"/>
        <v>0</v>
      </c>
      <c r="M12" s="627">
        <f t="shared" si="1"/>
        <v>0</v>
      </c>
      <c r="N12" s="627">
        <f t="shared" si="1"/>
        <v>0</v>
      </c>
      <c r="O12" s="627">
        <f t="shared" si="1"/>
        <v>0</v>
      </c>
      <c r="P12" s="627">
        <f t="shared" si="1"/>
        <v>0</v>
      </c>
      <c r="Q12" s="627">
        <f t="shared" si="1"/>
        <v>0</v>
      </c>
      <c r="R12" s="627">
        <f t="shared" si="1"/>
        <v>0</v>
      </c>
      <c r="S12" s="627">
        <f t="shared" si="1"/>
        <v>0</v>
      </c>
      <c r="T12" s="627">
        <f t="shared" si="1"/>
        <v>0</v>
      </c>
      <c r="U12" s="627">
        <f t="shared" si="1"/>
        <v>0</v>
      </c>
      <c r="V12" s="627">
        <f t="shared" si="1"/>
        <v>0</v>
      </c>
      <c r="W12" s="627">
        <f t="shared" si="1"/>
        <v>0</v>
      </c>
      <c r="X12" s="627">
        <f t="shared" si="1"/>
        <v>0</v>
      </c>
      <c r="Y12" s="627">
        <f t="shared" si="1"/>
        <v>0</v>
      </c>
      <c r="Z12" s="627">
        <f t="shared" si="1"/>
        <v>0</v>
      </c>
      <c r="AA12" s="627">
        <f t="shared" si="1"/>
        <v>0</v>
      </c>
      <c r="AB12" s="627">
        <f t="shared" si="1"/>
        <v>0</v>
      </c>
      <c r="AC12" s="627">
        <f t="shared" si="1"/>
        <v>0</v>
      </c>
    </row>
    <row r="13" spans="1:32" s="380" customFormat="1" ht="15" hidden="1" customHeight="1" thickBot="1" x14ac:dyDescent="0.4">
      <c r="A13" s="4542"/>
      <c r="B13" s="4545"/>
      <c r="C13" s="4548"/>
      <c r="D13" s="4551"/>
      <c r="E13" s="3612"/>
      <c r="F13" s="3613"/>
      <c r="G13" s="3613"/>
      <c r="H13" s="3613"/>
      <c r="I13" s="3613"/>
      <c r="J13" s="3614"/>
      <c r="K13" s="3607"/>
      <c r="L13" s="716"/>
      <c r="M13" s="716"/>
      <c r="N13" s="716"/>
      <c r="O13" s="716"/>
      <c r="P13" s="19"/>
      <c r="Q13" s="19"/>
      <c r="R13" s="19"/>
      <c r="S13" s="19"/>
      <c r="T13" s="19"/>
      <c r="U13" s="260"/>
      <c r="V13" s="19"/>
      <c r="W13" s="19"/>
      <c r="X13" s="19"/>
      <c r="Y13" s="19"/>
      <c r="Z13" s="19"/>
      <c r="AA13" s="19"/>
      <c r="AB13" s="90"/>
      <c r="AC13" s="1295">
        <f t="shared" si="0"/>
        <v>0</v>
      </c>
    </row>
    <row r="14" spans="1:32" s="380" customFormat="1" ht="12.6" hidden="1" customHeight="1" thickBot="1" x14ac:dyDescent="0.4">
      <c r="A14" s="4542"/>
      <c r="B14" s="4545"/>
      <c r="C14" s="4548"/>
      <c r="D14" s="4551"/>
      <c r="E14" s="3615"/>
      <c r="F14" s="562"/>
      <c r="G14" s="3613"/>
      <c r="H14" s="3613"/>
      <c r="I14" s="562"/>
      <c r="J14" s="3616"/>
      <c r="K14" s="3608"/>
      <c r="L14" s="563"/>
      <c r="M14" s="563"/>
      <c r="N14" s="563"/>
      <c r="O14" s="563"/>
      <c r="P14" s="563"/>
      <c r="Q14" s="563"/>
      <c r="R14" s="563"/>
      <c r="S14" s="563"/>
      <c r="T14" s="563"/>
      <c r="U14" s="563"/>
      <c r="V14" s="563"/>
      <c r="W14" s="563"/>
      <c r="X14" s="563"/>
      <c r="Y14" s="563"/>
      <c r="Z14" s="563"/>
      <c r="AA14" s="563"/>
      <c r="AB14" s="563"/>
      <c r="AC14" s="1295">
        <f t="shared" si="0"/>
        <v>0</v>
      </c>
    </row>
    <row r="15" spans="1:32" s="380" customFormat="1" ht="12.6" hidden="1" customHeight="1" thickBot="1" x14ac:dyDescent="0.4">
      <c r="A15" s="4542"/>
      <c r="B15" s="4545"/>
      <c r="C15" s="4548"/>
      <c r="D15" s="4551"/>
      <c r="E15" s="3617"/>
      <c r="F15" s="983"/>
      <c r="G15" s="3610"/>
      <c r="H15" s="3613"/>
      <c r="I15" s="3610"/>
      <c r="J15" s="3611"/>
      <c r="K15" s="3609"/>
      <c r="L15" s="3610"/>
      <c r="M15" s="3610"/>
      <c r="N15" s="3610"/>
      <c r="O15" s="3610"/>
      <c r="P15" s="3610"/>
      <c r="Q15" s="3610"/>
      <c r="R15" s="3610"/>
      <c r="S15" s="3610"/>
      <c r="T15" s="3610"/>
      <c r="U15" s="3610"/>
      <c r="V15" s="3610"/>
      <c r="W15" s="3610"/>
      <c r="X15" s="3610"/>
      <c r="Y15" s="3610"/>
      <c r="Z15" s="3610"/>
      <c r="AA15" s="3610"/>
      <c r="AB15" s="3610"/>
      <c r="AC15" s="1295">
        <f t="shared" si="0"/>
        <v>0</v>
      </c>
    </row>
    <row r="16" spans="1:32" s="380" customFormat="1" ht="15.75" hidden="1" customHeight="1" thickBot="1" x14ac:dyDescent="0.4">
      <c r="A16" s="4542"/>
      <c r="B16" s="4545"/>
      <c r="C16" s="4548"/>
      <c r="D16" s="4551"/>
      <c r="E16" s="3606"/>
      <c r="F16" s="3606"/>
      <c r="G16" s="3606"/>
      <c r="H16" s="3606"/>
      <c r="I16" s="3606"/>
      <c r="J16" s="3606"/>
      <c r="K16" s="3606"/>
      <c r="L16" s="3606"/>
      <c r="M16" s="3606"/>
      <c r="N16" s="3606"/>
      <c r="O16" s="3606"/>
      <c r="P16" s="3606"/>
      <c r="Q16" s="3606"/>
      <c r="R16" s="3606"/>
      <c r="S16" s="3606"/>
      <c r="T16" s="3606"/>
      <c r="U16" s="3606"/>
      <c r="V16" s="3606"/>
      <c r="W16" s="3606"/>
      <c r="X16" s="3606"/>
      <c r="Y16" s="3606"/>
      <c r="Z16" s="3606"/>
      <c r="AA16" s="3606"/>
      <c r="AB16" s="3606"/>
      <c r="AC16" s="3606"/>
    </row>
    <row r="17" spans="1:32" s="380" customFormat="1" ht="15.75" hidden="1" customHeight="1" thickBot="1" x14ac:dyDescent="0.45">
      <c r="A17" s="4542"/>
      <c r="B17" s="4545"/>
      <c r="C17" s="4548"/>
      <c r="D17" s="4551"/>
      <c r="E17" s="1021"/>
      <c r="F17" s="977"/>
      <c r="G17" s="568"/>
      <c r="H17" s="413"/>
      <c r="I17" s="562"/>
      <c r="J17" s="562"/>
      <c r="K17" s="562"/>
      <c r="L17" s="562"/>
      <c r="M17" s="565"/>
      <c r="N17" s="565"/>
      <c r="O17" s="565"/>
      <c r="P17" s="565"/>
      <c r="Q17" s="565"/>
      <c r="R17" s="565"/>
      <c r="S17" s="565"/>
      <c r="T17" s="565"/>
      <c r="U17" s="562"/>
      <c r="V17" s="565"/>
      <c r="W17" s="565"/>
      <c r="X17" s="565"/>
      <c r="Y17" s="565"/>
      <c r="Z17" s="565"/>
      <c r="AA17" s="565"/>
      <c r="AB17" s="565"/>
      <c r="AC17" s="978">
        <f>SUM(K17:AB17)</f>
        <v>0</v>
      </c>
    </row>
    <row r="18" spans="1:32" s="379" customFormat="1" ht="15.75" hidden="1" customHeight="1" thickBot="1" x14ac:dyDescent="0.4">
      <c r="A18" s="4542"/>
      <c r="B18" s="4545"/>
      <c r="C18" s="4548"/>
      <c r="D18" s="4551"/>
      <c r="E18" s="1022"/>
      <c r="F18" s="1011"/>
      <c r="G18" s="1011"/>
      <c r="H18" s="1025"/>
      <c r="I18" s="1011"/>
      <c r="J18" s="1012"/>
      <c r="K18" s="947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020"/>
      <c r="AC18" s="978">
        <f>SUM(K18:AB18)</f>
        <v>0</v>
      </c>
      <c r="AD18" s="378"/>
      <c r="AE18" s="378"/>
      <c r="AF18" s="378"/>
    </row>
    <row r="19" spans="1:32" s="379" customFormat="1" ht="15.75" hidden="1" customHeight="1" thickBot="1" x14ac:dyDescent="0.45">
      <c r="A19" s="4542"/>
      <c r="B19" s="4545"/>
      <c r="C19" s="4548"/>
      <c r="D19" s="4551"/>
      <c r="E19" s="1023"/>
      <c r="F19" s="613"/>
      <c r="G19" s="614"/>
      <c r="H19" s="615"/>
      <c r="I19" s="616"/>
      <c r="J19" s="617"/>
      <c r="K19" s="618"/>
      <c r="L19" s="616"/>
      <c r="M19" s="619"/>
      <c r="N19" s="619"/>
      <c r="O19" s="619"/>
      <c r="P19" s="616"/>
      <c r="Q19" s="619"/>
      <c r="R19" s="619"/>
      <c r="S19" s="619"/>
      <c r="T19" s="619"/>
      <c r="U19" s="616"/>
      <c r="V19" s="616"/>
      <c r="W19" s="619"/>
      <c r="X19" s="619"/>
      <c r="Y19" s="619"/>
      <c r="Z19" s="619"/>
      <c r="AA19" s="619"/>
      <c r="AB19" s="619"/>
      <c r="AC19" s="979">
        <f t="shared" si="0"/>
        <v>0</v>
      </c>
      <c r="AD19" s="378"/>
      <c r="AE19" s="378"/>
      <c r="AF19" s="378"/>
    </row>
    <row r="20" spans="1:32" s="381" customFormat="1" ht="0.75" hidden="1" customHeight="1" thickBot="1" x14ac:dyDescent="0.4">
      <c r="A20" s="4542"/>
      <c r="B20" s="4545"/>
      <c r="C20" s="4548"/>
      <c r="D20" s="4551"/>
      <c r="E20" s="1024"/>
      <c r="F20" s="980"/>
      <c r="G20" s="981"/>
      <c r="H20" s="982"/>
      <c r="I20" s="983"/>
      <c r="J20" s="984"/>
      <c r="K20" s="985"/>
      <c r="L20" s="983"/>
      <c r="M20" s="986"/>
      <c r="N20" s="983"/>
      <c r="O20" s="983"/>
      <c r="P20" s="986"/>
      <c r="Q20" s="986"/>
      <c r="R20" s="986"/>
      <c r="S20" s="986"/>
      <c r="T20" s="986"/>
      <c r="U20" s="983"/>
      <c r="V20" s="983"/>
      <c r="W20" s="986"/>
      <c r="X20" s="986"/>
      <c r="Y20" s="986"/>
      <c r="Z20" s="986"/>
      <c r="AA20" s="986"/>
      <c r="AB20" s="986"/>
      <c r="AC20" s="987">
        <f t="shared" si="0"/>
        <v>0</v>
      </c>
      <c r="AD20" s="380"/>
      <c r="AE20" s="380"/>
      <c r="AF20" s="380"/>
    </row>
    <row r="21" spans="1:32" s="380" customFormat="1" ht="12" hidden="1" customHeight="1" thickBot="1" x14ac:dyDescent="0.4">
      <c r="A21" s="4542"/>
      <c r="B21" s="4545"/>
      <c r="C21" s="4548"/>
      <c r="D21" s="4551"/>
      <c r="E21" s="621" t="s">
        <v>161</v>
      </c>
      <c r="F21" s="622"/>
      <c r="G21" s="636"/>
      <c r="H21" s="637"/>
      <c r="I21" s="625"/>
      <c r="J21" s="626"/>
      <c r="K21" s="627">
        <f t="shared" ref="K21:AB21" si="2">SUM(K13:K20)</f>
        <v>0</v>
      </c>
      <c r="L21" s="627">
        <f t="shared" si="2"/>
        <v>0</v>
      </c>
      <c r="M21" s="627">
        <f t="shared" si="2"/>
        <v>0</v>
      </c>
      <c r="N21" s="627">
        <f t="shared" si="2"/>
        <v>0</v>
      </c>
      <c r="O21" s="627">
        <f t="shared" si="2"/>
        <v>0</v>
      </c>
      <c r="P21" s="627">
        <f t="shared" si="2"/>
        <v>0</v>
      </c>
      <c r="Q21" s="627">
        <f t="shared" si="2"/>
        <v>0</v>
      </c>
      <c r="R21" s="627">
        <f t="shared" si="2"/>
        <v>0</v>
      </c>
      <c r="S21" s="627">
        <f t="shared" si="2"/>
        <v>0</v>
      </c>
      <c r="T21" s="627">
        <f t="shared" si="2"/>
        <v>0</v>
      </c>
      <c r="U21" s="627">
        <f t="shared" si="2"/>
        <v>0</v>
      </c>
      <c r="V21" s="627">
        <f t="shared" si="2"/>
        <v>0</v>
      </c>
      <c r="W21" s="627">
        <f t="shared" si="2"/>
        <v>0</v>
      </c>
      <c r="X21" s="627">
        <f t="shared" si="2"/>
        <v>0</v>
      </c>
      <c r="Y21" s="627">
        <f t="shared" si="2"/>
        <v>0</v>
      </c>
      <c r="Z21" s="627">
        <f t="shared" si="2"/>
        <v>0</v>
      </c>
      <c r="AA21" s="627">
        <f t="shared" si="2"/>
        <v>0</v>
      </c>
      <c r="AB21" s="627">
        <f t="shared" si="2"/>
        <v>0</v>
      </c>
      <c r="AC21" s="638">
        <f t="shared" si="0"/>
        <v>0</v>
      </c>
    </row>
    <row r="22" spans="1:32" s="381" customFormat="1" ht="18.75" hidden="1" customHeight="1" thickBot="1" x14ac:dyDescent="0.4">
      <c r="A22" s="4542"/>
      <c r="B22" s="4545"/>
      <c r="C22" s="4548"/>
      <c r="D22" s="4550"/>
      <c r="E22" s="628"/>
      <c r="F22" s="629"/>
      <c r="G22" s="630"/>
      <c r="H22" s="631"/>
      <c r="I22" s="632"/>
      <c r="J22" s="633"/>
      <c r="K22" s="634"/>
      <c r="L22" s="635"/>
      <c r="M22" s="635"/>
      <c r="N22" s="635"/>
      <c r="O22" s="635"/>
      <c r="P22" s="635"/>
      <c r="Q22" s="635"/>
      <c r="R22" s="635"/>
      <c r="S22" s="635"/>
      <c r="T22" s="635"/>
      <c r="U22" s="635"/>
      <c r="V22" s="635"/>
      <c r="W22" s="635"/>
      <c r="X22" s="635"/>
      <c r="Y22" s="635"/>
      <c r="Z22" s="635"/>
      <c r="AA22" s="635"/>
      <c r="AB22" s="635"/>
      <c r="AC22" s="620">
        <f t="shared" si="0"/>
        <v>0</v>
      </c>
      <c r="AD22" s="380"/>
      <c r="AE22" s="380"/>
      <c r="AF22" s="380"/>
    </row>
    <row r="23" spans="1:32" s="381" customFormat="1" ht="16.5" hidden="1" customHeight="1" thickBot="1" x14ac:dyDescent="0.4">
      <c r="A23" s="4542"/>
      <c r="B23" s="4545"/>
      <c r="C23" s="4548"/>
      <c r="D23" s="4550"/>
      <c r="E23" s="577"/>
      <c r="F23" s="594"/>
      <c r="G23" s="571"/>
      <c r="H23" s="571"/>
      <c r="I23" s="572"/>
      <c r="J23" s="595"/>
      <c r="K23" s="583"/>
      <c r="L23" s="572"/>
      <c r="M23" s="572"/>
      <c r="N23" s="572"/>
      <c r="O23" s="572"/>
      <c r="P23" s="572"/>
      <c r="Q23" s="572"/>
      <c r="R23" s="572"/>
      <c r="S23" s="572"/>
      <c r="T23" s="572"/>
      <c r="U23" s="572"/>
      <c r="V23" s="572"/>
      <c r="W23" s="572"/>
      <c r="X23" s="572"/>
      <c r="Y23" s="572"/>
      <c r="Z23" s="572"/>
      <c r="AA23" s="572"/>
      <c r="AB23" s="572"/>
      <c r="AC23" s="563">
        <f t="shared" si="0"/>
        <v>0</v>
      </c>
      <c r="AD23" s="380"/>
      <c r="AE23" s="380"/>
      <c r="AF23" s="380"/>
    </row>
    <row r="24" spans="1:32" s="381" customFormat="1" ht="15.75" hidden="1" customHeight="1" thickBot="1" x14ac:dyDescent="0.4">
      <c r="A24" s="4542"/>
      <c r="B24" s="4545"/>
      <c r="C24" s="4548"/>
      <c r="D24" s="4550"/>
      <c r="E24" s="578"/>
      <c r="F24" s="502"/>
      <c r="G24" s="570"/>
      <c r="H24" s="572"/>
      <c r="I24" s="566"/>
      <c r="J24" s="593"/>
      <c r="K24" s="582"/>
      <c r="L24" s="566"/>
      <c r="M24" s="566"/>
      <c r="N24" s="566"/>
      <c r="O24" s="566"/>
      <c r="P24" s="566"/>
      <c r="Q24" s="566"/>
      <c r="R24" s="566"/>
      <c r="S24" s="566"/>
      <c r="T24" s="566"/>
      <c r="U24" s="566"/>
      <c r="V24" s="566"/>
      <c r="W24" s="566"/>
      <c r="X24" s="572"/>
      <c r="Y24" s="567"/>
      <c r="Z24" s="567"/>
      <c r="AA24" s="567"/>
      <c r="AB24" s="567"/>
      <c r="AC24" s="563">
        <f t="shared" si="0"/>
        <v>0</v>
      </c>
      <c r="AD24" s="380"/>
      <c r="AE24" s="380"/>
      <c r="AF24" s="380"/>
    </row>
    <row r="25" spans="1:32" s="381" customFormat="1" ht="17.25" hidden="1" customHeight="1" thickBot="1" x14ac:dyDescent="0.4">
      <c r="A25" s="4542"/>
      <c r="B25" s="4545"/>
      <c r="C25" s="4548"/>
      <c r="D25" s="4550"/>
      <c r="E25" s="579"/>
      <c r="F25" s="596"/>
      <c r="G25" s="573"/>
      <c r="H25" s="573"/>
      <c r="I25" s="573"/>
      <c r="J25" s="597"/>
      <c r="K25" s="584"/>
      <c r="L25" s="574"/>
      <c r="M25" s="574"/>
      <c r="N25" s="574"/>
      <c r="O25" s="574"/>
      <c r="P25" s="574"/>
      <c r="Q25" s="574"/>
      <c r="R25" s="574"/>
      <c r="S25" s="574"/>
      <c r="T25" s="574"/>
      <c r="U25" s="574"/>
      <c r="V25" s="574"/>
      <c r="W25" s="574"/>
      <c r="X25" s="574"/>
      <c r="Y25" s="574"/>
      <c r="Z25" s="574"/>
      <c r="AA25" s="574"/>
      <c r="AB25" s="574"/>
      <c r="AC25" s="563">
        <f t="shared" si="0"/>
        <v>0</v>
      </c>
      <c r="AD25" s="380"/>
      <c r="AE25" s="380"/>
      <c r="AF25" s="380"/>
    </row>
    <row r="26" spans="1:32" s="380" customFormat="1" ht="12" hidden="1" customHeight="1" thickBot="1" x14ac:dyDescent="0.4">
      <c r="A26" s="4543"/>
      <c r="B26" s="4546"/>
      <c r="C26" s="4549"/>
      <c r="D26" s="4550"/>
      <c r="E26" s="576" t="s">
        <v>152</v>
      </c>
      <c r="F26" s="598"/>
      <c r="G26" s="599"/>
      <c r="H26" s="600"/>
      <c r="I26" s="601"/>
      <c r="J26" s="602"/>
      <c r="K26" s="581">
        <f t="shared" ref="K26:AB26" si="3">K12+K21</f>
        <v>0</v>
      </c>
      <c r="L26" s="581">
        <f t="shared" si="3"/>
        <v>0</v>
      </c>
      <c r="M26" s="581">
        <f t="shared" si="3"/>
        <v>0</v>
      </c>
      <c r="N26" s="581">
        <f t="shared" si="3"/>
        <v>0</v>
      </c>
      <c r="O26" s="581">
        <f t="shared" si="3"/>
        <v>0</v>
      </c>
      <c r="P26" s="581">
        <f t="shared" si="3"/>
        <v>0</v>
      </c>
      <c r="Q26" s="581">
        <f t="shared" si="3"/>
        <v>0</v>
      </c>
      <c r="R26" s="581">
        <f t="shared" si="3"/>
        <v>0</v>
      </c>
      <c r="S26" s="581">
        <f t="shared" si="3"/>
        <v>0</v>
      </c>
      <c r="T26" s="581">
        <f t="shared" si="3"/>
        <v>0</v>
      </c>
      <c r="U26" s="581">
        <f t="shared" si="3"/>
        <v>0</v>
      </c>
      <c r="V26" s="581">
        <f t="shared" si="3"/>
        <v>0</v>
      </c>
      <c r="W26" s="581">
        <f t="shared" si="3"/>
        <v>0</v>
      </c>
      <c r="X26" s="581">
        <f t="shared" si="3"/>
        <v>0</v>
      </c>
      <c r="Y26" s="581">
        <f t="shared" si="3"/>
        <v>0</v>
      </c>
      <c r="Z26" s="581">
        <f t="shared" si="3"/>
        <v>0</v>
      </c>
      <c r="AA26" s="581">
        <f t="shared" si="3"/>
        <v>0</v>
      </c>
      <c r="AB26" s="581">
        <f t="shared" si="3"/>
        <v>0</v>
      </c>
      <c r="AC26" s="567">
        <f t="shared" si="0"/>
        <v>0</v>
      </c>
    </row>
    <row r="27" spans="1:32" s="340" customFormat="1" ht="15.6" customHeight="1" thickBot="1" x14ac:dyDescent="0.4">
      <c r="A27" s="4586" t="s">
        <v>178</v>
      </c>
      <c r="B27" s="4587"/>
      <c r="C27" s="4587"/>
      <c r="D27" s="4587"/>
      <c r="E27" s="4587"/>
      <c r="F27" s="4587"/>
      <c r="G27" s="4587"/>
      <c r="H27" s="4587"/>
      <c r="I27" s="4587"/>
      <c r="J27" s="4587"/>
      <c r="K27" s="4587"/>
      <c r="L27" s="4587"/>
      <c r="M27" s="4587"/>
      <c r="N27" s="4587"/>
      <c r="O27" s="4587"/>
      <c r="P27" s="4587"/>
      <c r="Q27" s="4587"/>
      <c r="R27" s="4587"/>
      <c r="S27" s="4587"/>
      <c r="T27" s="4587"/>
      <c r="U27" s="4587"/>
      <c r="V27" s="4587"/>
      <c r="W27" s="4587"/>
      <c r="X27" s="4587"/>
      <c r="Y27" s="4587"/>
      <c r="Z27" s="4587"/>
      <c r="AA27" s="4587"/>
      <c r="AB27" s="4587"/>
      <c r="AC27" s="4588"/>
    </row>
    <row r="28" spans="1:32" s="340" customFormat="1" ht="16.149999999999999" customHeight="1" thickBot="1" x14ac:dyDescent="0.45">
      <c r="A28" s="4555">
        <v>31</v>
      </c>
      <c r="B28" s="4558" t="s">
        <v>441</v>
      </c>
      <c r="C28" s="4561" t="s">
        <v>411</v>
      </c>
      <c r="D28" s="4564">
        <v>0.5</v>
      </c>
      <c r="E28" s="3691" t="s">
        <v>226</v>
      </c>
      <c r="F28" s="1880" t="s">
        <v>5</v>
      </c>
      <c r="G28" s="1880" t="s">
        <v>110</v>
      </c>
      <c r="H28" s="1880" t="s">
        <v>70</v>
      </c>
      <c r="I28" s="1880" t="s">
        <v>36</v>
      </c>
      <c r="J28" s="1938">
        <v>128</v>
      </c>
      <c r="K28" s="3454"/>
      <c r="L28" s="2884">
        <v>72</v>
      </c>
      <c r="M28" s="1882"/>
      <c r="N28" s="1882"/>
      <c r="O28" s="1882"/>
      <c r="P28" s="1883"/>
      <c r="Q28" s="1882"/>
      <c r="R28" s="1882"/>
      <c r="S28" s="1882"/>
      <c r="T28" s="1882"/>
      <c r="U28" s="1883">
        <v>3</v>
      </c>
      <c r="V28" s="1738"/>
      <c r="W28" s="1738"/>
      <c r="X28" s="1793"/>
      <c r="Y28" s="1608"/>
      <c r="Z28" s="1608"/>
      <c r="AA28" s="1608"/>
      <c r="AB28" s="817"/>
      <c r="AC28" s="2148">
        <f t="shared" ref="AC28:AC46" si="4">SUM(K28:AB28)</f>
        <v>75</v>
      </c>
    </row>
    <row r="29" spans="1:32" s="340" customFormat="1" ht="16.899999999999999" customHeight="1" thickBot="1" x14ac:dyDescent="0.45">
      <c r="A29" s="4556"/>
      <c r="B29" s="4559"/>
      <c r="C29" s="4562"/>
      <c r="D29" s="4565"/>
      <c r="E29" s="1348" t="s">
        <v>226</v>
      </c>
      <c r="F29" s="758" t="s">
        <v>5</v>
      </c>
      <c r="G29" s="758" t="s">
        <v>110</v>
      </c>
      <c r="H29" s="758" t="s">
        <v>88</v>
      </c>
      <c r="I29" s="758" t="s">
        <v>36</v>
      </c>
      <c r="J29" s="1897">
        <v>16</v>
      </c>
      <c r="K29" s="1729"/>
      <c r="L29" s="1096">
        <v>8</v>
      </c>
      <c r="M29" s="679"/>
      <c r="N29" s="679"/>
      <c r="O29" s="679"/>
      <c r="P29" s="1091"/>
      <c r="Q29" s="679"/>
      <c r="R29" s="679"/>
      <c r="S29" s="679"/>
      <c r="T29" s="679"/>
      <c r="U29" s="1091"/>
      <c r="V29" s="457"/>
      <c r="W29" s="457"/>
      <c r="X29" s="953"/>
      <c r="Y29" s="476"/>
      <c r="Z29" s="476"/>
      <c r="AA29" s="476"/>
      <c r="AB29" s="1253"/>
      <c r="AC29" s="2148">
        <f t="shared" si="4"/>
        <v>8</v>
      </c>
    </row>
    <row r="30" spans="1:32" s="339" customFormat="1" ht="15" customHeight="1" thickBot="1" x14ac:dyDescent="0.45">
      <c r="A30" s="4556"/>
      <c r="B30" s="4559"/>
      <c r="C30" s="4562"/>
      <c r="D30" s="4565"/>
      <c r="E30" s="1947" t="s">
        <v>226</v>
      </c>
      <c r="F30" s="751" t="s">
        <v>5</v>
      </c>
      <c r="G30" s="751" t="s">
        <v>110</v>
      </c>
      <c r="H30" s="751" t="s">
        <v>94</v>
      </c>
      <c r="I30" s="751" t="s">
        <v>36</v>
      </c>
      <c r="J30" s="1948">
        <v>30</v>
      </c>
      <c r="K30" s="1886"/>
      <c r="L30" s="173">
        <v>16</v>
      </c>
      <c r="M30" s="172"/>
      <c r="N30" s="173"/>
      <c r="O30" s="173"/>
      <c r="P30" s="172"/>
      <c r="Q30" s="172"/>
      <c r="R30" s="172"/>
      <c r="S30" s="172"/>
      <c r="T30" s="172"/>
      <c r="U30" s="173">
        <v>1</v>
      </c>
      <c r="V30" s="1217"/>
      <c r="W30" s="2470"/>
      <c r="X30" s="1217"/>
      <c r="Y30" s="1217"/>
      <c r="Z30" s="1217"/>
      <c r="AA30" s="1217"/>
      <c r="AB30" s="2471"/>
      <c r="AC30" s="2148">
        <f t="shared" si="4"/>
        <v>17</v>
      </c>
    </row>
    <row r="31" spans="1:32" s="340" customFormat="1" ht="18.75" customHeight="1" thickBot="1" x14ac:dyDescent="0.45">
      <c r="A31" s="4556"/>
      <c r="B31" s="4559"/>
      <c r="C31" s="4562"/>
      <c r="D31" s="4565"/>
      <c r="E31" s="2257" t="s">
        <v>87</v>
      </c>
      <c r="F31" s="1729" t="s">
        <v>5</v>
      </c>
      <c r="G31" s="1091">
        <v>53</v>
      </c>
      <c r="H31" s="1091" t="s">
        <v>370</v>
      </c>
      <c r="I31" s="1096">
        <v>1</v>
      </c>
      <c r="J31" s="2654">
        <v>30</v>
      </c>
      <c r="K31" s="1729"/>
      <c r="L31" s="1096">
        <v>16</v>
      </c>
      <c r="M31" s="1092"/>
      <c r="N31" s="1092"/>
      <c r="O31" s="1092"/>
      <c r="P31" s="761"/>
      <c r="Q31" s="1092"/>
      <c r="R31" s="1092"/>
      <c r="S31" s="1092"/>
      <c r="T31" s="1092"/>
      <c r="U31" s="761"/>
      <c r="V31" s="457"/>
      <c r="W31" s="457"/>
      <c r="X31" s="953"/>
      <c r="Y31" s="476"/>
      <c r="Z31" s="476"/>
      <c r="AA31" s="476"/>
      <c r="AB31" s="1253"/>
      <c r="AC31" s="1389">
        <f t="shared" si="4"/>
        <v>16</v>
      </c>
    </row>
    <row r="32" spans="1:32" s="340" customFormat="1" ht="18.75" customHeight="1" thickBot="1" x14ac:dyDescent="0.4">
      <c r="A32" s="4556"/>
      <c r="B32" s="4559"/>
      <c r="C32" s="4562"/>
      <c r="D32" s="4565"/>
      <c r="E32" s="1680" t="s">
        <v>367</v>
      </c>
      <c r="F32" s="457" t="s">
        <v>5</v>
      </c>
      <c r="G32" s="171">
        <v>53</v>
      </c>
      <c r="H32" s="171" t="s">
        <v>368</v>
      </c>
      <c r="I32" s="457">
        <v>1</v>
      </c>
      <c r="J32" s="2726">
        <v>16</v>
      </c>
      <c r="K32" s="1252"/>
      <c r="L32" s="457">
        <v>16</v>
      </c>
      <c r="M32" s="146"/>
      <c r="N32" s="145"/>
      <c r="O32" s="145"/>
      <c r="P32" s="146"/>
      <c r="Q32" s="146"/>
      <c r="R32" s="146"/>
      <c r="S32" s="146"/>
      <c r="T32" s="146"/>
      <c r="U32" s="145"/>
      <c r="V32" s="457"/>
      <c r="W32" s="457"/>
      <c r="X32" s="953"/>
      <c r="Y32" s="476"/>
      <c r="Z32" s="476"/>
      <c r="AA32" s="476"/>
      <c r="AB32" s="1253"/>
      <c r="AC32" s="1542">
        <f t="shared" si="4"/>
        <v>16</v>
      </c>
    </row>
    <row r="33" spans="1:32" s="340" customFormat="1" ht="15" customHeight="1" thickBot="1" x14ac:dyDescent="0.5">
      <c r="A33" s="4556"/>
      <c r="B33" s="4559"/>
      <c r="C33" s="4562"/>
      <c r="D33" s="4565"/>
      <c r="E33" s="1285" t="s">
        <v>81</v>
      </c>
      <c r="F33" s="76" t="s">
        <v>5</v>
      </c>
      <c r="G33" s="76" t="s">
        <v>110</v>
      </c>
      <c r="H33" s="76" t="s">
        <v>305</v>
      </c>
      <c r="I33" s="76" t="s">
        <v>37</v>
      </c>
      <c r="J33" s="158">
        <v>3</v>
      </c>
      <c r="K33" s="640"/>
      <c r="L33" s="398"/>
      <c r="M33" s="399"/>
      <c r="N33" s="398"/>
      <c r="O33" s="398"/>
      <c r="P33" s="399"/>
      <c r="Q33" s="399"/>
      <c r="R33" s="399"/>
      <c r="S33" s="399"/>
      <c r="T33" s="399"/>
      <c r="U33" s="398"/>
      <c r="V33" s="457"/>
      <c r="W33" s="457">
        <v>9</v>
      </c>
      <c r="X33" s="953"/>
      <c r="Y33" s="476"/>
      <c r="Z33" s="476"/>
      <c r="AA33" s="476"/>
      <c r="AB33" s="1253"/>
      <c r="AC33" s="1542">
        <f t="shared" si="4"/>
        <v>9</v>
      </c>
    </row>
    <row r="34" spans="1:32" s="340" customFormat="1" ht="16.5" customHeight="1" thickBot="1" x14ac:dyDescent="0.5">
      <c r="A34" s="4556"/>
      <c r="B34" s="4559"/>
      <c r="C34" s="4562"/>
      <c r="D34" s="4565"/>
      <c r="E34" s="2476" t="s">
        <v>81</v>
      </c>
      <c r="F34" s="766" t="s">
        <v>5</v>
      </c>
      <c r="G34" s="766" t="s">
        <v>110</v>
      </c>
      <c r="H34" s="766" t="s">
        <v>431</v>
      </c>
      <c r="I34" s="766" t="s">
        <v>73</v>
      </c>
      <c r="J34" s="767">
        <v>3</v>
      </c>
      <c r="K34" s="948"/>
      <c r="L34" s="1544"/>
      <c r="M34" s="1544"/>
      <c r="N34" s="1544"/>
      <c r="O34" s="1544"/>
      <c r="P34" s="1544"/>
      <c r="Q34" s="1544"/>
      <c r="R34" s="1544"/>
      <c r="S34" s="1544"/>
      <c r="T34" s="1544"/>
      <c r="U34" s="1544"/>
      <c r="V34" s="1545"/>
      <c r="W34" s="3140">
        <v>9</v>
      </c>
      <c r="X34" s="1545"/>
      <c r="Y34" s="1545"/>
      <c r="Z34" s="1545"/>
      <c r="AA34" s="1545"/>
      <c r="AB34" s="1547"/>
      <c r="AC34" s="1542">
        <f t="shared" si="4"/>
        <v>9</v>
      </c>
    </row>
    <row r="35" spans="1:32" s="339" customFormat="1" ht="13.5" customHeight="1" thickBot="1" x14ac:dyDescent="0.4">
      <c r="A35" s="4556"/>
      <c r="B35" s="4559"/>
      <c r="C35" s="4562"/>
      <c r="D35" s="4566"/>
      <c r="E35" s="3689" t="s">
        <v>38</v>
      </c>
      <c r="F35" s="1188"/>
      <c r="G35" s="2232"/>
      <c r="H35" s="1187"/>
      <c r="I35" s="1187"/>
      <c r="J35" s="2235"/>
      <c r="K35" s="2786">
        <f t="shared" ref="K35:AB35" si="5">SUM(K28:K34)</f>
        <v>0</v>
      </c>
      <c r="L35" s="1086">
        <f t="shared" si="5"/>
        <v>128</v>
      </c>
      <c r="M35" s="1086">
        <f t="shared" si="5"/>
        <v>0</v>
      </c>
      <c r="N35" s="1086">
        <f t="shared" si="5"/>
        <v>0</v>
      </c>
      <c r="O35" s="1086">
        <f t="shared" si="5"/>
        <v>0</v>
      </c>
      <c r="P35" s="1086">
        <f t="shared" si="5"/>
        <v>0</v>
      </c>
      <c r="Q35" s="1086">
        <f t="shared" si="5"/>
        <v>0</v>
      </c>
      <c r="R35" s="1086">
        <f t="shared" si="5"/>
        <v>0</v>
      </c>
      <c r="S35" s="1086">
        <f t="shared" si="5"/>
        <v>0</v>
      </c>
      <c r="T35" s="1086">
        <f t="shared" si="5"/>
        <v>0</v>
      </c>
      <c r="U35" s="1086">
        <f t="shared" si="5"/>
        <v>4</v>
      </c>
      <c r="V35" s="1086">
        <f t="shared" si="5"/>
        <v>0</v>
      </c>
      <c r="W35" s="1086">
        <f t="shared" si="5"/>
        <v>18</v>
      </c>
      <c r="X35" s="1086">
        <f t="shared" si="5"/>
        <v>0</v>
      </c>
      <c r="Y35" s="1086">
        <f t="shared" si="5"/>
        <v>0</v>
      </c>
      <c r="Z35" s="1086">
        <f t="shared" si="5"/>
        <v>0</v>
      </c>
      <c r="AA35" s="1086">
        <f t="shared" si="5"/>
        <v>0</v>
      </c>
      <c r="AB35" s="1086">
        <f t="shared" si="5"/>
        <v>0</v>
      </c>
      <c r="AC35" s="3527">
        <f t="shared" si="4"/>
        <v>150</v>
      </c>
    </row>
    <row r="36" spans="1:32" s="339" customFormat="1" ht="25.9" hidden="1" customHeight="1" thickBot="1" x14ac:dyDescent="0.45">
      <c r="A36" s="4556"/>
      <c r="B36" s="4559"/>
      <c r="C36" s="4562"/>
      <c r="D36" s="4566"/>
      <c r="E36" s="3632"/>
      <c r="F36" s="404"/>
      <c r="G36" s="405"/>
      <c r="H36" s="457"/>
      <c r="I36" s="996"/>
      <c r="J36" s="1703"/>
      <c r="K36" s="1113"/>
      <c r="L36" s="3664"/>
      <c r="M36" s="1124"/>
      <c r="N36" s="1124"/>
      <c r="O36" s="1124"/>
      <c r="P36" s="1124"/>
      <c r="Q36" s="1124"/>
      <c r="R36" s="1124"/>
      <c r="S36" s="1124"/>
      <c r="T36" s="1124"/>
      <c r="U36" s="2943"/>
      <c r="V36" s="3331"/>
      <c r="W36" s="3331"/>
      <c r="X36" s="3331"/>
      <c r="Y36" s="3331"/>
      <c r="Z36" s="3331"/>
      <c r="AA36" s="3331"/>
      <c r="AB36" s="3692"/>
      <c r="AC36" s="1869">
        <f t="shared" si="4"/>
        <v>0</v>
      </c>
    </row>
    <row r="37" spans="1:32" s="339" customFormat="1" ht="13.5" hidden="1" customHeight="1" thickBot="1" x14ac:dyDescent="0.4">
      <c r="A37" s="4556"/>
      <c r="B37" s="4559"/>
      <c r="C37" s="4562"/>
      <c r="D37" s="4566"/>
      <c r="E37" s="2275"/>
      <c r="F37" s="1031"/>
      <c r="G37" s="758"/>
      <c r="H37" s="758"/>
      <c r="I37" s="758"/>
      <c r="J37" s="786"/>
      <c r="K37" s="2276"/>
      <c r="L37" s="787"/>
      <c r="M37" s="679"/>
      <c r="N37" s="679"/>
      <c r="O37" s="679"/>
      <c r="P37" s="679"/>
      <c r="Q37" s="679"/>
      <c r="R37" s="679"/>
      <c r="S37" s="679"/>
      <c r="T37" s="679"/>
      <c r="U37" s="1091"/>
      <c r="V37" s="2497"/>
      <c r="W37" s="2497"/>
      <c r="X37" s="2497"/>
      <c r="Y37" s="2497"/>
      <c r="Z37" s="2497"/>
      <c r="AA37" s="2497"/>
      <c r="AB37" s="2498"/>
      <c r="AC37" s="1389">
        <f t="shared" si="4"/>
        <v>0</v>
      </c>
    </row>
    <row r="38" spans="1:32" s="339" customFormat="1" ht="13.5" hidden="1" customHeight="1" thickBot="1" x14ac:dyDescent="0.4">
      <c r="A38" s="4556"/>
      <c r="B38" s="4559"/>
      <c r="C38" s="4562"/>
      <c r="D38" s="4566"/>
      <c r="E38" s="2011"/>
      <c r="F38" s="790"/>
      <c r="G38" s="790"/>
      <c r="H38" s="790"/>
      <c r="I38" s="790"/>
      <c r="J38" s="2478"/>
      <c r="K38" s="2043"/>
      <c r="L38" s="679"/>
      <c r="M38" s="2497"/>
      <c r="N38" s="2497"/>
      <c r="O38" s="2497"/>
      <c r="P38" s="2497"/>
      <c r="Q38" s="2497"/>
      <c r="R38" s="2497"/>
      <c r="S38" s="2497"/>
      <c r="T38" s="2497"/>
      <c r="U38" s="2497"/>
      <c r="V38" s="2497"/>
      <c r="W38" s="2497"/>
      <c r="X38" s="2497"/>
      <c r="Y38" s="2497"/>
      <c r="Z38" s="2497"/>
      <c r="AA38" s="2497"/>
      <c r="AB38" s="2498"/>
      <c r="AC38" s="1389">
        <f t="shared" si="4"/>
        <v>0</v>
      </c>
    </row>
    <row r="39" spans="1:32" s="339" customFormat="1" ht="13.5" hidden="1" customHeight="1" thickBot="1" x14ac:dyDescent="0.4">
      <c r="A39" s="4556"/>
      <c r="B39" s="4559"/>
      <c r="C39" s="4562"/>
      <c r="D39" s="4566"/>
      <c r="E39" s="2461"/>
      <c r="F39" s="2462"/>
      <c r="G39" s="2463"/>
      <c r="H39" s="1992"/>
      <c r="I39" s="1992"/>
      <c r="J39" s="3208"/>
      <c r="K39" s="3210"/>
      <c r="L39" s="2497"/>
      <c r="M39" s="2497"/>
      <c r="N39" s="2497"/>
      <c r="O39" s="2497"/>
      <c r="P39" s="2497"/>
      <c r="Q39" s="2497"/>
      <c r="R39" s="2497"/>
      <c r="S39" s="2497"/>
      <c r="T39" s="2497"/>
      <c r="U39" s="2497"/>
      <c r="V39" s="2497"/>
      <c r="W39" s="2497"/>
      <c r="X39" s="2497"/>
      <c r="Y39" s="2497"/>
      <c r="Z39" s="2497"/>
      <c r="AA39" s="2497"/>
      <c r="AB39" s="2498"/>
      <c r="AC39" s="1389">
        <f t="shared" si="4"/>
        <v>0</v>
      </c>
    </row>
    <row r="40" spans="1:32" s="340" customFormat="1" ht="15.75" hidden="1" customHeight="1" thickBot="1" x14ac:dyDescent="0.4">
      <c r="A40" s="4556"/>
      <c r="B40" s="4559"/>
      <c r="C40" s="4562"/>
      <c r="D40" s="4566"/>
      <c r="E40" s="1285"/>
      <c r="F40" s="76"/>
      <c r="G40" s="76"/>
      <c r="H40" s="76"/>
      <c r="I40" s="76"/>
      <c r="J40" s="158"/>
      <c r="K40" s="1684"/>
      <c r="L40" s="911"/>
      <c r="M40" s="146"/>
      <c r="N40" s="146"/>
      <c r="O40" s="146"/>
      <c r="P40" s="145"/>
      <c r="Q40" s="146"/>
      <c r="R40" s="146"/>
      <c r="S40" s="146"/>
      <c r="T40" s="457"/>
      <c r="U40" s="457"/>
      <c r="V40" s="457"/>
      <c r="W40" s="1096"/>
      <c r="X40" s="457"/>
      <c r="Y40" s="314"/>
      <c r="Z40" s="314"/>
      <c r="AA40" s="314"/>
      <c r="AB40" s="2504"/>
      <c r="AC40" s="1389">
        <f t="shared" si="4"/>
        <v>0</v>
      </c>
    </row>
    <row r="41" spans="1:32" s="340" customFormat="1" ht="15" hidden="1" customHeight="1" thickBot="1" x14ac:dyDescent="0.4">
      <c r="A41" s="4556"/>
      <c r="B41" s="4559"/>
      <c r="C41" s="4562"/>
      <c r="D41" s="4566"/>
      <c r="E41" s="1285"/>
      <c r="F41" s="76"/>
      <c r="G41" s="76"/>
      <c r="H41" s="76"/>
      <c r="I41" s="76"/>
      <c r="J41" s="158"/>
      <c r="K41" s="2659"/>
      <c r="L41" s="3211"/>
      <c r="M41" s="2051"/>
      <c r="N41" s="2051"/>
      <c r="O41" s="2051"/>
      <c r="P41" s="2050"/>
      <c r="Q41" s="2051"/>
      <c r="R41" s="2051"/>
      <c r="S41" s="2051"/>
      <c r="T41" s="1666"/>
      <c r="U41" s="1666"/>
      <c r="V41" s="1666"/>
      <c r="W41" s="1539"/>
      <c r="X41" s="2507"/>
      <c r="Y41" s="2507"/>
      <c r="Z41" s="2507"/>
      <c r="AA41" s="2507"/>
      <c r="AB41" s="2508"/>
      <c r="AC41" s="1389">
        <f t="shared" si="4"/>
        <v>0</v>
      </c>
    </row>
    <row r="42" spans="1:32" s="339" customFormat="1" ht="15" customHeight="1" thickBot="1" x14ac:dyDescent="0.4">
      <c r="A42" s="4556"/>
      <c r="B42" s="4559"/>
      <c r="C42" s="4562"/>
      <c r="D42" s="4566"/>
      <c r="E42" s="1167" t="s">
        <v>150</v>
      </c>
      <c r="F42" s="819"/>
      <c r="G42" s="836"/>
      <c r="H42" s="821"/>
      <c r="I42" s="821"/>
      <c r="J42" s="822"/>
      <c r="K42" s="1086">
        <f>SUM(K36:K41)</f>
        <v>0</v>
      </c>
      <c r="L42" s="1086">
        <f t="shared" ref="L42:AB42" si="6">SUM(L36:L41)</f>
        <v>0</v>
      </c>
      <c r="M42" s="1086">
        <f t="shared" si="6"/>
        <v>0</v>
      </c>
      <c r="N42" s="1086">
        <f t="shared" si="6"/>
        <v>0</v>
      </c>
      <c r="O42" s="1086">
        <f t="shared" si="6"/>
        <v>0</v>
      </c>
      <c r="P42" s="1086">
        <f t="shared" si="6"/>
        <v>0</v>
      </c>
      <c r="Q42" s="1086">
        <f t="shared" si="6"/>
        <v>0</v>
      </c>
      <c r="R42" s="1086">
        <f t="shared" si="6"/>
        <v>0</v>
      </c>
      <c r="S42" s="1086">
        <f t="shared" si="6"/>
        <v>0</v>
      </c>
      <c r="T42" s="1086">
        <f t="shared" si="6"/>
        <v>0</v>
      </c>
      <c r="U42" s="1086">
        <f t="shared" si="6"/>
        <v>0</v>
      </c>
      <c r="V42" s="1086">
        <f t="shared" si="6"/>
        <v>0</v>
      </c>
      <c r="W42" s="1086">
        <f t="shared" si="6"/>
        <v>0</v>
      </c>
      <c r="X42" s="1086">
        <f t="shared" si="6"/>
        <v>0</v>
      </c>
      <c r="Y42" s="1086">
        <f t="shared" si="6"/>
        <v>0</v>
      </c>
      <c r="Z42" s="1086">
        <f t="shared" si="6"/>
        <v>0</v>
      </c>
      <c r="AA42" s="1086">
        <f t="shared" si="6"/>
        <v>0</v>
      </c>
      <c r="AB42" s="1086">
        <f t="shared" si="6"/>
        <v>0</v>
      </c>
      <c r="AC42" s="796">
        <f t="shared" si="4"/>
        <v>0</v>
      </c>
    </row>
    <row r="43" spans="1:32" s="340" customFormat="1" ht="13.5" hidden="1" customHeight="1" thickBot="1" x14ac:dyDescent="0.45">
      <c r="A43" s="4556"/>
      <c r="B43" s="4559"/>
      <c r="C43" s="4562"/>
      <c r="D43" s="4566"/>
      <c r="E43" s="1168"/>
      <c r="F43" s="838"/>
      <c r="G43" s="839"/>
      <c r="H43" s="840"/>
      <c r="I43" s="840"/>
      <c r="J43" s="841"/>
      <c r="K43" s="842"/>
      <c r="L43" s="843"/>
      <c r="M43" s="844"/>
      <c r="N43" s="843"/>
      <c r="O43" s="843"/>
      <c r="P43" s="843"/>
      <c r="Q43" s="843"/>
      <c r="R43" s="844"/>
      <c r="S43" s="844"/>
      <c r="T43" s="844"/>
      <c r="U43" s="843"/>
      <c r="V43" s="843"/>
      <c r="W43" s="844"/>
      <c r="X43" s="844"/>
      <c r="Y43" s="844"/>
      <c r="Z43" s="844"/>
      <c r="AA43" s="844"/>
      <c r="AB43" s="844"/>
      <c r="AC43" s="817"/>
    </row>
    <row r="44" spans="1:32" s="339" customFormat="1" ht="13.5" hidden="1" customHeight="1" thickBot="1" x14ac:dyDescent="0.45">
      <c r="A44" s="4556"/>
      <c r="B44" s="4559"/>
      <c r="C44" s="4562"/>
      <c r="D44" s="4566"/>
      <c r="E44" s="1169" t="s">
        <v>180</v>
      </c>
      <c r="F44" s="845"/>
      <c r="G44" s="846"/>
      <c r="H44" s="847"/>
      <c r="I44" s="847"/>
      <c r="J44" s="848"/>
      <c r="K44" s="849">
        <f>K43</f>
        <v>0</v>
      </c>
      <c r="L44" s="849">
        <f t="shared" ref="L44:AB44" si="7">L43</f>
        <v>0</v>
      </c>
      <c r="M44" s="849">
        <f t="shared" si="7"/>
        <v>0</v>
      </c>
      <c r="N44" s="849">
        <f t="shared" si="7"/>
        <v>0</v>
      </c>
      <c r="O44" s="849">
        <f t="shared" si="7"/>
        <v>0</v>
      </c>
      <c r="P44" s="849">
        <f t="shared" si="7"/>
        <v>0</v>
      </c>
      <c r="Q44" s="849">
        <f t="shared" si="7"/>
        <v>0</v>
      </c>
      <c r="R44" s="849">
        <f t="shared" si="7"/>
        <v>0</v>
      </c>
      <c r="S44" s="849">
        <f t="shared" si="7"/>
        <v>0</v>
      </c>
      <c r="T44" s="849">
        <f t="shared" si="7"/>
        <v>0</v>
      </c>
      <c r="U44" s="849">
        <f t="shared" si="7"/>
        <v>0</v>
      </c>
      <c r="V44" s="849">
        <f t="shared" si="7"/>
        <v>0</v>
      </c>
      <c r="W44" s="849">
        <f t="shared" si="7"/>
        <v>0</v>
      </c>
      <c r="X44" s="849">
        <f t="shared" si="7"/>
        <v>0</v>
      </c>
      <c r="Y44" s="849">
        <f t="shared" si="7"/>
        <v>0</v>
      </c>
      <c r="Z44" s="849">
        <f t="shared" si="7"/>
        <v>0</v>
      </c>
      <c r="AA44" s="849">
        <f t="shared" si="7"/>
        <v>0</v>
      </c>
      <c r="AB44" s="849">
        <f t="shared" si="7"/>
        <v>0</v>
      </c>
      <c r="AC44" s="817">
        <f t="shared" si="4"/>
        <v>0</v>
      </c>
    </row>
    <row r="45" spans="1:32" s="339" customFormat="1" ht="14.25" customHeight="1" thickBot="1" x14ac:dyDescent="0.4">
      <c r="A45" s="4556"/>
      <c r="B45" s="4559"/>
      <c r="C45" s="4562"/>
      <c r="D45" s="4566"/>
      <c r="E45" s="1170" t="s">
        <v>39</v>
      </c>
      <c r="F45" s="850"/>
      <c r="G45" s="851"/>
      <c r="H45" s="852"/>
      <c r="I45" s="852"/>
      <c r="J45" s="853"/>
      <c r="K45" s="854">
        <f t="shared" ref="K45:AB45" si="8">K35+K42+K44</f>
        <v>0</v>
      </c>
      <c r="L45" s="854">
        <f t="shared" si="8"/>
        <v>128</v>
      </c>
      <c r="M45" s="854">
        <f t="shared" si="8"/>
        <v>0</v>
      </c>
      <c r="N45" s="854">
        <f t="shared" si="8"/>
        <v>0</v>
      </c>
      <c r="O45" s="854">
        <f t="shared" si="8"/>
        <v>0</v>
      </c>
      <c r="P45" s="854">
        <f t="shared" si="8"/>
        <v>0</v>
      </c>
      <c r="Q45" s="854">
        <f t="shared" si="8"/>
        <v>0</v>
      </c>
      <c r="R45" s="854">
        <f t="shared" si="8"/>
        <v>0</v>
      </c>
      <c r="S45" s="854">
        <f t="shared" si="8"/>
        <v>0</v>
      </c>
      <c r="T45" s="854">
        <f t="shared" si="8"/>
        <v>0</v>
      </c>
      <c r="U45" s="854">
        <f t="shared" si="8"/>
        <v>4</v>
      </c>
      <c r="V45" s="854">
        <f t="shared" si="8"/>
        <v>0</v>
      </c>
      <c r="W45" s="854">
        <f t="shared" si="8"/>
        <v>18</v>
      </c>
      <c r="X45" s="854">
        <f t="shared" si="8"/>
        <v>0</v>
      </c>
      <c r="Y45" s="854">
        <f t="shared" si="8"/>
        <v>0</v>
      </c>
      <c r="Z45" s="854">
        <f t="shared" si="8"/>
        <v>0</v>
      </c>
      <c r="AA45" s="854">
        <f t="shared" si="8"/>
        <v>0</v>
      </c>
      <c r="AB45" s="854">
        <f t="shared" si="8"/>
        <v>0</v>
      </c>
      <c r="AC45" s="796">
        <f t="shared" si="4"/>
        <v>150</v>
      </c>
    </row>
    <row r="46" spans="1:32" s="339" customFormat="1" ht="15" customHeight="1" thickBot="1" x14ac:dyDescent="0.4">
      <c r="A46" s="4557"/>
      <c r="B46" s="4560"/>
      <c r="C46" s="4563"/>
      <c r="D46" s="4567"/>
      <c r="E46" s="1171" t="s">
        <v>40</v>
      </c>
      <c r="F46" s="855"/>
      <c r="G46" s="856"/>
      <c r="H46" s="857"/>
      <c r="I46" s="858"/>
      <c r="J46" s="859"/>
      <c r="K46" s="860">
        <f t="shared" ref="K46:AB46" si="9">K26+K45</f>
        <v>0</v>
      </c>
      <c r="L46" s="860">
        <f t="shared" si="9"/>
        <v>128</v>
      </c>
      <c r="M46" s="860">
        <f t="shared" si="9"/>
        <v>0</v>
      </c>
      <c r="N46" s="860">
        <f t="shared" si="9"/>
        <v>0</v>
      </c>
      <c r="O46" s="860">
        <f t="shared" si="9"/>
        <v>0</v>
      </c>
      <c r="P46" s="860">
        <f t="shared" si="9"/>
        <v>0</v>
      </c>
      <c r="Q46" s="860">
        <f t="shared" si="9"/>
        <v>0</v>
      </c>
      <c r="R46" s="860">
        <f t="shared" si="9"/>
        <v>0</v>
      </c>
      <c r="S46" s="860">
        <f t="shared" si="9"/>
        <v>0</v>
      </c>
      <c r="T46" s="860">
        <f t="shared" si="9"/>
        <v>0</v>
      </c>
      <c r="U46" s="860">
        <f t="shared" si="9"/>
        <v>4</v>
      </c>
      <c r="V46" s="860">
        <f t="shared" si="9"/>
        <v>0</v>
      </c>
      <c r="W46" s="860">
        <f t="shared" si="9"/>
        <v>18</v>
      </c>
      <c r="X46" s="860">
        <f t="shared" si="9"/>
        <v>0</v>
      </c>
      <c r="Y46" s="860">
        <f t="shared" si="9"/>
        <v>0</v>
      </c>
      <c r="Z46" s="860">
        <f t="shared" si="9"/>
        <v>0</v>
      </c>
      <c r="AA46" s="860">
        <f t="shared" si="9"/>
        <v>0</v>
      </c>
      <c r="AB46" s="860">
        <f t="shared" si="9"/>
        <v>0</v>
      </c>
      <c r="AC46" s="796">
        <f t="shared" si="4"/>
        <v>150</v>
      </c>
    </row>
    <row r="47" spans="1:32" s="384" customFormat="1" ht="15.75" customHeight="1" x14ac:dyDescent="0.4">
      <c r="A47" s="3993" t="s">
        <v>443</v>
      </c>
      <c r="B47" s="3993"/>
      <c r="C47" s="3993"/>
      <c r="D47" s="3993"/>
      <c r="E47" s="3993"/>
      <c r="F47" s="3993"/>
      <c r="G47" s="3993"/>
      <c r="H47" s="3993"/>
      <c r="I47" s="3993"/>
      <c r="J47" s="3993"/>
      <c r="K47" s="3993"/>
      <c r="L47" s="3993"/>
      <c r="M47" s="3993"/>
      <c r="N47" s="3993"/>
      <c r="O47" s="3993"/>
      <c r="P47" s="3993"/>
      <c r="Q47" s="3993"/>
      <c r="R47" s="3993"/>
      <c r="S47" s="3993"/>
      <c r="T47" s="3993"/>
      <c r="U47" s="3993"/>
      <c r="V47" s="3993"/>
      <c r="W47" s="3993"/>
      <c r="X47" s="3993"/>
      <c r="Y47" s="3993"/>
      <c r="Z47" s="3993"/>
      <c r="AA47" s="3993"/>
      <c r="AB47" s="3993"/>
      <c r="AC47" s="3993"/>
      <c r="AD47" s="383"/>
      <c r="AE47" s="383"/>
      <c r="AF47" s="383"/>
    </row>
    <row r="48" spans="1:32" s="384" customFormat="1" ht="13.15" x14ac:dyDescent="0.4">
      <c r="A48" s="382"/>
      <c r="AE48" s="383"/>
      <c r="AF48" s="383"/>
    </row>
    <row r="49" spans="1:32" s="346" customFormat="1" ht="15.75" customHeight="1" x14ac:dyDescent="0.4">
      <c r="A49" s="347"/>
      <c r="B49" s="27"/>
      <c r="C49" s="29"/>
      <c r="D49" s="29"/>
      <c r="E49" s="29"/>
      <c r="F49" s="29"/>
      <c r="G49" s="29"/>
      <c r="H49" s="29"/>
      <c r="I49" s="29"/>
      <c r="J49" s="27" t="s">
        <v>231</v>
      </c>
      <c r="K49" s="29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27"/>
      <c r="AE49" s="345"/>
      <c r="AF49" s="345"/>
    </row>
    <row r="50" spans="1:32" s="346" customFormat="1" ht="13.5" customHeight="1" x14ac:dyDescent="0.4">
      <c r="A50" s="347"/>
      <c r="B50" s="27"/>
      <c r="C50" s="29"/>
      <c r="D50" s="29"/>
      <c r="E50" s="294"/>
      <c r="F50" s="29"/>
      <c r="G50" s="29"/>
      <c r="H50" s="29"/>
      <c r="I50" s="29"/>
      <c r="J50" s="926"/>
      <c r="K50" s="29"/>
      <c r="M50" s="31"/>
      <c r="N50" s="31"/>
      <c r="O50" s="31"/>
      <c r="P50" s="31"/>
      <c r="Q50" s="79"/>
      <c r="R50" s="79"/>
      <c r="S50" s="79"/>
      <c r="T50" s="31"/>
      <c r="U50" s="31"/>
      <c r="V50" s="31"/>
      <c r="W50" s="27"/>
      <c r="AE50" s="345"/>
      <c r="AF50" s="345"/>
    </row>
    <row r="51" spans="1:32" s="346" customFormat="1" ht="12" customHeight="1" x14ac:dyDescent="0.4">
      <c r="A51" s="347"/>
      <c r="B51" s="82"/>
      <c r="C51" s="82"/>
      <c r="D51" s="82"/>
      <c r="E51" s="82"/>
      <c r="F51" s="82"/>
      <c r="G51" s="82"/>
      <c r="H51" s="82"/>
      <c r="I51" s="82"/>
      <c r="J51" s="160" t="s">
        <v>187</v>
      </c>
      <c r="K51" s="82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80"/>
      <c r="AE51" s="345"/>
      <c r="AF51" s="345"/>
    </row>
    <row r="52" spans="1:32" s="384" customFormat="1" ht="13.15" x14ac:dyDescent="0.4">
      <c r="A52" s="382"/>
      <c r="B52" s="382"/>
      <c r="C52" s="382"/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  <c r="R52" s="4540"/>
      <c r="S52" s="4540"/>
      <c r="T52" s="4540"/>
      <c r="U52" s="4540"/>
      <c r="V52" s="4540"/>
      <c r="W52" s="4540"/>
      <c r="X52" s="4540"/>
      <c r="Y52" s="4540"/>
      <c r="Z52" s="4540"/>
      <c r="AA52" s="4540"/>
      <c r="AB52" s="4540"/>
      <c r="AC52" s="382"/>
      <c r="AD52" s="383"/>
      <c r="AE52" s="383"/>
      <c r="AF52" s="383"/>
    </row>
    <row r="53" spans="1:32" s="346" customFormat="1" ht="9" customHeight="1" x14ac:dyDescent="0.4">
      <c r="A53" s="347"/>
      <c r="B53" s="347"/>
      <c r="C53" s="347"/>
      <c r="D53" s="347"/>
      <c r="E53" s="347"/>
      <c r="F53" s="347"/>
      <c r="G53" s="347"/>
      <c r="H53" s="347"/>
      <c r="I53" s="347"/>
      <c r="J53" s="347"/>
      <c r="K53" s="347"/>
      <c r="L53" s="347"/>
      <c r="M53" s="347"/>
      <c r="N53" s="347"/>
      <c r="O53" s="347"/>
      <c r="P53" s="347"/>
      <c r="Q53" s="347"/>
      <c r="R53" s="350"/>
      <c r="S53" s="350"/>
      <c r="T53" s="350"/>
      <c r="U53" s="350"/>
      <c r="V53" s="4346"/>
      <c r="W53" s="4346"/>
      <c r="X53" s="4346"/>
      <c r="Y53" s="4346"/>
      <c r="Z53" s="350"/>
      <c r="AA53" s="350"/>
      <c r="AB53" s="350"/>
      <c r="AC53" s="347"/>
      <c r="AD53" s="345"/>
      <c r="AE53" s="345"/>
      <c r="AF53" s="345"/>
    </row>
    <row r="54" spans="1:32" s="346" customFormat="1" ht="13.9" hidden="1" x14ac:dyDescent="0.4">
      <c r="A54" s="347"/>
      <c r="B54" s="347"/>
      <c r="C54" s="347"/>
      <c r="D54" s="347"/>
      <c r="E54" s="347"/>
      <c r="F54" s="347"/>
      <c r="G54" s="347"/>
      <c r="H54" s="347"/>
      <c r="I54" s="347"/>
      <c r="J54" s="347"/>
      <c r="K54" s="347"/>
      <c r="L54" s="347"/>
      <c r="M54" s="347"/>
      <c r="N54" s="347"/>
      <c r="O54" s="347"/>
      <c r="P54" s="347"/>
      <c r="Q54" s="347"/>
      <c r="R54" s="350"/>
      <c r="S54" s="350"/>
      <c r="T54" s="350"/>
      <c r="U54" s="350"/>
      <c r="V54" s="350"/>
      <c r="W54" s="350"/>
      <c r="X54" s="350"/>
      <c r="Y54" s="350"/>
      <c r="Z54" s="350"/>
      <c r="AA54" s="350"/>
      <c r="AB54" s="350"/>
      <c r="AC54" s="347"/>
      <c r="AD54" s="345"/>
      <c r="AE54" s="345"/>
      <c r="AF54" s="345"/>
    </row>
    <row r="55" spans="1:32" s="346" customFormat="1" ht="13.9" x14ac:dyDescent="0.4">
      <c r="R55" s="351"/>
      <c r="S55" s="352"/>
      <c r="T55" s="352"/>
      <c r="U55" s="4347"/>
      <c r="V55" s="4347"/>
      <c r="W55" s="4347"/>
      <c r="X55" s="4347"/>
      <c r="Y55" s="4347"/>
      <c r="Z55" s="4347"/>
      <c r="AA55" s="348"/>
      <c r="AB55" s="351"/>
      <c r="AD55" s="345"/>
      <c r="AE55" s="345"/>
      <c r="AF55" s="345"/>
    </row>
    <row r="56" spans="1:32" s="346" customFormat="1" ht="13.9" x14ac:dyDescent="0.4">
      <c r="A56" s="345"/>
      <c r="B56" s="345"/>
      <c r="C56" s="345"/>
    </row>
    <row r="57" spans="1:32" s="346" customFormat="1" ht="13.9" x14ac:dyDescent="0.4">
      <c r="A57" s="345"/>
      <c r="B57" s="345"/>
      <c r="C57" s="345"/>
    </row>
  </sheetData>
  <mergeCells count="28"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  <mergeCell ref="A5:AC5"/>
    <mergeCell ref="R52:AB52"/>
    <mergeCell ref="V53:Y53"/>
    <mergeCell ref="A6:A26"/>
    <mergeCell ref="B6:B26"/>
    <mergeCell ref="C6:C26"/>
    <mergeCell ref="D6:D26"/>
    <mergeCell ref="U55:Z55"/>
    <mergeCell ref="A27:AC27"/>
    <mergeCell ref="A28:A46"/>
    <mergeCell ref="B28:B46"/>
    <mergeCell ref="C28:C46"/>
    <mergeCell ref="D28:D46"/>
    <mergeCell ref="A47:AC47"/>
  </mergeCells>
  <conditionalFormatting sqref="K31:L31">
    <cfRule type="cellIs" dxfId="0" priority="1" stopIfTrue="1" operator="equal">
      <formula>0</formula>
    </cfRule>
  </conditionalFormatting>
  <pageMargins left="0.39370078740157483" right="0.39370078740157483" top="0.78740157480314965" bottom="0.39370078740157483" header="0.31496062992125984" footer="0.31496062992125984"/>
  <pageSetup paperSize="9" scale="80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AF66"/>
  <sheetViews>
    <sheetView topLeftCell="A4" zoomScale="80" zoomScaleNormal="80" zoomScalePageLayoutView="80" workbookViewId="0">
      <selection activeCell="C65" sqref="C65"/>
    </sheetView>
  </sheetViews>
  <sheetFormatPr defaultColWidth="9.1328125" defaultRowHeight="12.75" x14ac:dyDescent="0.35"/>
  <cols>
    <col min="1" max="1" width="3.1328125" style="352" customWidth="1"/>
    <col min="2" max="2" width="15.73046875" style="352" customWidth="1"/>
    <col min="3" max="3" width="11" style="352" customWidth="1"/>
    <col min="4" max="4" width="3.73046875" style="352" customWidth="1"/>
    <col min="5" max="5" width="39.1328125" style="352" customWidth="1"/>
    <col min="6" max="6" width="2.3984375" style="352" customWidth="1"/>
    <col min="7" max="7" width="4.59765625" style="352" customWidth="1"/>
    <col min="8" max="8" width="10.1328125" style="352" customWidth="1"/>
    <col min="9" max="9" width="4" style="352" customWidth="1"/>
    <col min="10" max="10" width="4.1328125" style="352" customWidth="1"/>
    <col min="11" max="11" width="4.265625" style="352" customWidth="1"/>
    <col min="12" max="12" width="4.73046875" style="352" customWidth="1"/>
    <col min="13" max="13" width="2.3984375" style="352" customWidth="1"/>
    <col min="14" max="14" width="3" style="352" customWidth="1"/>
    <col min="15" max="15" width="4" style="352" customWidth="1"/>
    <col min="16" max="16" width="2.86328125" style="352" customWidth="1"/>
    <col min="17" max="17" width="4" style="352" customWidth="1"/>
    <col min="18" max="18" width="2.86328125" style="352" customWidth="1"/>
    <col min="19" max="19" width="3.1328125" style="352" customWidth="1"/>
    <col min="20" max="20" width="3" style="352" customWidth="1"/>
    <col min="21" max="21" width="3.3984375" style="352" customWidth="1"/>
    <col min="22" max="22" width="2.59765625" style="352" customWidth="1"/>
    <col min="23" max="23" width="3.73046875" style="352" customWidth="1"/>
    <col min="24" max="24" width="3.1328125" style="352" customWidth="1"/>
    <col min="25" max="25" width="2.73046875" style="352" customWidth="1"/>
    <col min="26" max="26" width="3.86328125" style="352" customWidth="1"/>
    <col min="27" max="27" width="2.59765625" style="352" customWidth="1"/>
    <col min="28" max="28" width="3.59765625" style="352" customWidth="1"/>
    <col min="29" max="29" width="5.59765625" style="352" customWidth="1"/>
    <col min="30" max="16384" width="9.1328125" style="352"/>
  </cols>
  <sheetData>
    <row r="1" spans="1:32" s="389" customFormat="1" ht="13.5" customHeight="1" x14ac:dyDescent="0.35">
      <c r="A1" s="4516" t="s">
        <v>89</v>
      </c>
      <c r="B1" s="4516"/>
      <c r="C1" s="4516"/>
      <c r="D1" s="4516"/>
      <c r="E1" s="4516"/>
      <c r="F1" s="4516"/>
      <c r="G1" s="4516"/>
      <c r="H1" s="4516"/>
      <c r="I1" s="4516"/>
      <c r="J1" s="4516"/>
      <c r="K1" s="4516"/>
      <c r="L1" s="4516"/>
      <c r="M1" s="4516"/>
      <c r="N1" s="4516"/>
      <c r="O1" s="4516"/>
      <c r="P1" s="4516"/>
      <c r="Q1" s="4516"/>
      <c r="R1" s="4516"/>
      <c r="S1" s="4516"/>
      <c r="T1" s="4516"/>
      <c r="U1" s="4516"/>
      <c r="V1" s="4516"/>
      <c r="W1" s="4516"/>
      <c r="X1" s="4516"/>
      <c r="Y1" s="4516"/>
      <c r="Z1" s="4516"/>
      <c r="AA1" s="4516"/>
      <c r="AB1" s="4516"/>
      <c r="AC1" s="4516"/>
    </row>
    <row r="2" spans="1:32" s="332" customFormat="1" ht="12.75" customHeight="1" thickBot="1" x14ac:dyDescent="0.4">
      <c r="A2" s="4517" t="s">
        <v>380</v>
      </c>
      <c r="B2" s="4517"/>
      <c r="C2" s="4517"/>
      <c r="D2" s="4517"/>
      <c r="E2" s="4517"/>
      <c r="F2" s="4517"/>
      <c r="G2" s="4517"/>
      <c r="H2" s="4517"/>
      <c r="I2" s="4517"/>
      <c r="J2" s="4517"/>
      <c r="K2" s="4517"/>
      <c r="L2" s="4517"/>
      <c r="M2" s="4517"/>
      <c r="N2" s="4517"/>
      <c r="O2" s="4517"/>
      <c r="P2" s="4517"/>
      <c r="Q2" s="4517"/>
      <c r="R2" s="4517"/>
      <c r="S2" s="4517"/>
      <c r="T2" s="4517"/>
      <c r="U2" s="4517"/>
      <c r="V2" s="4517"/>
      <c r="W2" s="4517"/>
      <c r="X2" s="4517"/>
      <c r="Y2" s="4517"/>
      <c r="Z2" s="4517"/>
      <c r="AA2" s="4517"/>
      <c r="AB2" s="4517"/>
      <c r="AC2" s="4517"/>
    </row>
    <row r="3" spans="1:32" ht="14.25" customHeight="1" thickBot="1" x14ac:dyDescent="0.5">
      <c r="A3" s="4518" t="s">
        <v>8</v>
      </c>
      <c r="B3" s="4520" t="s">
        <v>9</v>
      </c>
      <c r="C3" s="4522" t="s">
        <v>10</v>
      </c>
      <c r="D3" s="4518" t="s">
        <v>11</v>
      </c>
      <c r="E3" s="4524" t="s">
        <v>7</v>
      </c>
      <c r="F3" s="4526" t="s">
        <v>0</v>
      </c>
      <c r="G3" s="4528" t="s">
        <v>3</v>
      </c>
      <c r="H3" s="4528" t="s">
        <v>12</v>
      </c>
      <c r="I3" s="4526" t="s">
        <v>1</v>
      </c>
      <c r="J3" s="4530" t="s">
        <v>13</v>
      </c>
      <c r="K3" s="4532" t="s">
        <v>14</v>
      </c>
      <c r="L3" s="4533"/>
      <c r="M3" s="4533"/>
      <c r="N3" s="4533"/>
      <c r="O3" s="4533"/>
      <c r="P3" s="4533"/>
      <c r="Q3" s="4533"/>
      <c r="R3" s="4533"/>
      <c r="S3" s="4533"/>
      <c r="T3" s="4533"/>
      <c r="U3" s="4533"/>
      <c r="V3" s="4533"/>
      <c r="W3" s="4533"/>
      <c r="X3" s="4533"/>
      <c r="Y3" s="4533"/>
      <c r="Z3" s="4533"/>
      <c r="AA3" s="4533"/>
      <c r="AB3" s="4534"/>
      <c r="AC3" s="4535" t="s">
        <v>15</v>
      </c>
      <c r="AD3" s="333"/>
      <c r="AE3" s="333"/>
      <c r="AF3" s="333"/>
    </row>
    <row r="4" spans="1:32" s="368" customFormat="1" ht="112.15" customHeight="1" thickBot="1" x14ac:dyDescent="0.35">
      <c r="A4" s="4519"/>
      <c r="B4" s="4521"/>
      <c r="C4" s="4523"/>
      <c r="D4" s="4519"/>
      <c r="E4" s="4525"/>
      <c r="F4" s="4527"/>
      <c r="G4" s="4529"/>
      <c r="H4" s="4529"/>
      <c r="I4" s="4527"/>
      <c r="J4" s="4531"/>
      <c r="K4" s="390" t="s">
        <v>16</v>
      </c>
      <c r="L4" s="390" t="s">
        <v>17</v>
      </c>
      <c r="M4" s="391" t="s">
        <v>18</v>
      </c>
      <c r="N4" s="390" t="s">
        <v>19</v>
      </c>
      <c r="O4" s="390" t="s">
        <v>20</v>
      </c>
      <c r="P4" s="390" t="s">
        <v>21</v>
      </c>
      <c r="Q4" s="390" t="s">
        <v>166</v>
      </c>
      <c r="R4" s="390" t="s">
        <v>109</v>
      </c>
      <c r="S4" s="390" t="s">
        <v>23</v>
      </c>
      <c r="T4" s="390" t="s">
        <v>24</v>
      </c>
      <c r="U4" s="391" t="s">
        <v>25</v>
      </c>
      <c r="V4" s="390" t="s">
        <v>26</v>
      </c>
      <c r="W4" s="390" t="s">
        <v>27</v>
      </c>
      <c r="X4" s="390" t="s">
        <v>28</v>
      </c>
      <c r="Y4" s="390" t="s">
        <v>29</v>
      </c>
      <c r="Z4" s="390" t="s">
        <v>30</v>
      </c>
      <c r="AA4" s="390" t="s">
        <v>31</v>
      </c>
      <c r="AB4" s="392" t="s">
        <v>32</v>
      </c>
      <c r="AC4" s="4536"/>
      <c r="AD4" s="369"/>
      <c r="AE4" s="369"/>
      <c r="AF4" s="369"/>
    </row>
    <row r="5" spans="1:32" s="340" customFormat="1" ht="11.25" hidden="1" customHeight="1" thickBot="1" x14ac:dyDescent="0.4">
      <c r="A5" s="4537" t="s">
        <v>33</v>
      </c>
      <c r="B5" s="4538"/>
      <c r="C5" s="4538"/>
      <c r="D5" s="4538"/>
      <c r="E5" s="4538"/>
      <c r="F5" s="4538"/>
      <c r="G5" s="4538"/>
      <c r="H5" s="4538"/>
      <c r="I5" s="4538"/>
      <c r="J5" s="4538"/>
      <c r="K5" s="4538"/>
      <c r="L5" s="4538"/>
      <c r="M5" s="4538"/>
      <c r="N5" s="4538"/>
      <c r="O5" s="4538"/>
      <c r="P5" s="4538"/>
      <c r="Q5" s="4538"/>
      <c r="R5" s="4538"/>
      <c r="S5" s="4538"/>
      <c r="T5" s="4538"/>
      <c r="U5" s="4538"/>
      <c r="V5" s="4538"/>
      <c r="W5" s="4538"/>
      <c r="X5" s="4538"/>
      <c r="Y5" s="4538"/>
      <c r="Z5" s="4538"/>
      <c r="AA5" s="4538"/>
      <c r="AB5" s="4538"/>
      <c r="AC5" s="4539"/>
      <c r="AD5" s="339"/>
      <c r="AE5" s="339"/>
      <c r="AF5" s="339"/>
    </row>
    <row r="6" spans="1:32" s="340" customFormat="1" ht="14.25" hidden="1" customHeight="1" thickBot="1" x14ac:dyDescent="0.45">
      <c r="A6" s="4541">
        <v>21</v>
      </c>
      <c r="B6" s="4544" t="s">
        <v>418</v>
      </c>
      <c r="C6" s="4547"/>
      <c r="D6" s="4550"/>
      <c r="E6" s="3618"/>
      <c r="F6" s="557"/>
      <c r="G6" s="557"/>
      <c r="H6" s="557"/>
      <c r="I6" s="557"/>
      <c r="J6" s="558"/>
      <c r="K6" s="559"/>
      <c r="L6" s="559"/>
      <c r="M6" s="559"/>
      <c r="N6" s="559"/>
      <c r="O6" s="559"/>
      <c r="P6" s="559"/>
      <c r="Q6" s="559"/>
      <c r="R6" s="559"/>
      <c r="S6" s="559"/>
      <c r="T6" s="559"/>
      <c r="U6" s="559"/>
      <c r="V6" s="559"/>
      <c r="W6" s="559"/>
      <c r="X6" s="559"/>
      <c r="Y6" s="559"/>
      <c r="Z6" s="559"/>
      <c r="AA6" s="559"/>
      <c r="AB6" s="559"/>
      <c r="AC6" s="563">
        <f>SUM(K6:AB6)</f>
        <v>0</v>
      </c>
      <c r="AD6" s="339"/>
      <c r="AE6" s="339"/>
      <c r="AF6" s="339"/>
    </row>
    <row r="7" spans="1:32" s="340" customFormat="1" ht="18" hidden="1" customHeight="1" thickBot="1" x14ac:dyDescent="0.45">
      <c r="A7" s="4542"/>
      <c r="B7" s="4545"/>
      <c r="C7" s="4548"/>
      <c r="D7" s="4550"/>
      <c r="E7" s="3618"/>
      <c r="F7" s="585"/>
      <c r="G7" s="586"/>
      <c r="H7" s="557"/>
      <c r="I7" s="585"/>
      <c r="J7" s="585"/>
      <c r="K7" s="561"/>
      <c r="L7" s="561"/>
      <c r="M7" s="561"/>
      <c r="N7" s="561"/>
      <c r="O7" s="561"/>
      <c r="P7" s="561"/>
      <c r="Q7" s="561"/>
      <c r="R7" s="561"/>
      <c r="S7" s="561"/>
      <c r="T7" s="561"/>
      <c r="U7" s="561"/>
      <c r="V7" s="561"/>
      <c r="W7" s="561"/>
      <c r="X7" s="561"/>
      <c r="Y7" s="561"/>
      <c r="Z7" s="561"/>
      <c r="AA7" s="561"/>
      <c r="AB7" s="561"/>
      <c r="AC7" s="563">
        <f>SUM(K7:AB7)</f>
        <v>0</v>
      </c>
      <c r="AD7" s="339"/>
      <c r="AE7" s="339"/>
      <c r="AF7" s="339"/>
    </row>
    <row r="8" spans="1:32" s="379" customFormat="1" ht="12.75" hidden="1" customHeight="1" thickBot="1" x14ac:dyDescent="0.45">
      <c r="A8" s="4542"/>
      <c r="B8" s="4545"/>
      <c r="C8" s="4548"/>
      <c r="D8" s="4550"/>
      <c r="E8" s="3618"/>
      <c r="F8" s="588"/>
      <c r="G8" s="589"/>
      <c r="H8" s="557"/>
      <c r="I8" s="591"/>
      <c r="J8" s="592"/>
      <c r="K8" s="580"/>
      <c r="L8" s="563"/>
      <c r="M8" s="563"/>
      <c r="N8" s="563"/>
      <c r="O8" s="563"/>
      <c r="P8" s="563"/>
      <c r="Q8" s="563"/>
      <c r="R8" s="563"/>
      <c r="S8" s="563"/>
      <c r="T8" s="563"/>
      <c r="U8" s="563"/>
      <c r="V8" s="563"/>
      <c r="W8" s="563"/>
      <c r="X8" s="563"/>
      <c r="Y8" s="563"/>
      <c r="Z8" s="563"/>
      <c r="AA8" s="563"/>
      <c r="AB8" s="563"/>
      <c r="AC8" s="563">
        <f>SUM(K8:AB8)</f>
        <v>0</v>
      </c>
      <c r="AD8" s="378"/>
      <c r="AE8" s="378"/>
      <c r="AF8" s="378"/>
    </row>
    <row r="9" spans="1:32" s="379" customFormat="1" ht="14.25" hidden="1" thickBot="1" x14ac:dyDescent="0.45">
      <c r="A9" s="4542"/>
      <c r="B9" s="4545"/>
      <c r="C9" s="4548"/>
      <c r="D9" s="4550"/>
      <c r="E9" s="3618"/>
      <c r="F9" s="1660"/>
      <c r="G9" s="405"/>
      <c r="H9" s="557"/>
      <c r="I9" s="996"/>
      <c r="J9" s="470"/>
      <c r="K9" s="1660"/>
      <c r="L9" s="1600"/>
      <c r="M9" s="1600"/>
      <c r="N9" s="1600"/>
      <c r="O9" s="1600"/>
      <c r="P9" s="404"/>
      <c r="Q9" s="1600"/>
      <c r="R9" s="1600"/>
      <c r="S9" s="1600"/>
      <c r="T9" s="1600"/>
      <c r="U9" s="404"/>
      <c r="V9" s="569"/>
      <c r="W9" s="2353"/>
      <c r="X9" s="407"/>
      <c r="Y9" s="407"/>
      <c r="Z9" s="407"/>
      <c r="AA9" s="407"/>
      <c r="AB9" s="407"/>
      <c r="AC9" s="2354">
        <f t="shared" ref="AC9:AC32" si="0">SUM(K9:AB9)</f>
        <v>0</v>
      </c>
      <c r="AD9" s="378"/>
      <c r="AE9" s="378"/>
      <c r="AF9" s="378"/>
    </row>
    <row r="10" spans="1:32" s="379" customFormat="1" ht="14.25" hidden="1" thickBot="1" x14ac:dyDescent="0.45">
      <c r="A10" s="4542"/>
      <c r="B10" s="4545"/>
      <c r="C10" s="4548"/>
      <c r="D10" s="4550"/>
      <c r="E10" s="2352"/>
      <c r="F10" s="1660"/>
      <c r="G10" s="405"/>
      <c r="H10" s="457"/>
      <c r="I10" s="996"/>
      <c r="J10" s="470"/>
      <c r="K10" s="1660"/>
      <c r="L10" s="1600"/>
      <c r="M10" s="1600"/>
      <c r="N10" s="1600"/>
      <c r="O10" s="1600"/>
      <c r="P10" s="404"/>
      <c r="Q10" s="1600"/>
      <c r="R10" s="1600"/>
      <c r="S10" s="1600"/>
      <c r="T10" s="1600"/>
      <c r="U10" s="404"/>
      <c r="V10" s="407"/>
      <c r="W10" s="407"/>
      <c r="X10" s="407"/>
      <c r="Y10" s="407"/>
      <c r="Z10" s="407"/>
      <c r="AA10" s="407"/>
      <c r="AB10" s="407"/>
      <c r="AC10" s="2354">
        <f t="shared" si="0"/>
        <v>0</v>
      </c>
      <c r="AD10" s="378"/>
      <c r="AE10" s="378"/>
      <c r="AF10" s="378"/>
    </row>
    <row r="11" spans="1:32" s="379" customFormat="1" ht="13.5" hidden="1" thickBot="1" x14ac:dyDescent="0.45">
      <c r="A11" s="4542"/>
      <c r="B11" s="4545"/>
      <c r="C11" s="4548"/>
      <c r="D11" s="4550"/>
      <c r="E11" s="2355"/>
      <c r="F11" s="2356"/>
      <c r="G11" s="1656"/>
      <c r="H11" s="2357"/>
      <c r="I11" s="2358"/>
      <c r="J11" s="2359"/>
      <c r="K11" s="2360"/>
      <c r="L11" s="569"/>
      <c r="M11" s="569"/>
      <c r="N11" s="569"/>
      <c r="O11" s="569"/>
      <c r="P11" s="569"/>
      <c r="Q11" s="569"/>
      <c r="R11" s="569"/>
      <c r="S11" s="569"/>
      <c r="T11" s="569"/>
      <c r="U11" s="569"/>
      <c r="V11" s="569"/>
      <c r="W11" s="2353"/>
      <c r="X11" s="407"/>
      <c r="Y11" s="407"/>
      <c r="Z11" s="407"/>
      <c r="AA11" s="407"/>
      <c r="AB11" s="407"/>
      <c r="AC11" s="2354">
        <f t="shared" si="0"/>
        <v>0</v>
      </c>
      <c r="AD11" s="378"/>
      <c r="AE11" s="378"/>
      <c r="AF11" s="378"/>
    </row>
    <row r="12" spans="1:32" s="379" customFormat="1" ht="15.75" hidden="1" customHeight="1" thickBot="1" x14ac:dyDescent="0.45">
      <c r="A12" s="4542"/>
      <c r="B12" s="4545"/>
      <c r="C12" s="4548"/>
      <c r="D12" s="4550"/>
      <c r="E12" s="2361"/>
      <c r="F12" s="2362"/>
      <c r="G12" s="2363"/>
      <c r="H12" s="2364"/>
      <c r="I12" s="2365"/>
      <c r="J12" s="2366"/>
      <c r="K12" s="2367"/>
      <c r="L12" s="2365"/>
      <c r="M12" s="2365"/>
      <c r="N12" s="2365"/>
      <c r="O12" s="2365"/>
      <c r="P12" s="2365"/>
      <c r="Q12" s="2365"/>
      <c r="R12" s="2365"/>
      <c r="S12" s="2365"/>
      <c r="T12" s="2365"/>
      <c r="U12" s="2365"/>
      <c r="V12" s="2365"/>
      <c r="W12" s="2368"/>
      <c r="X12" s="2369"/>
      <c r="Y12" s="2369"/>
      <c r="Z12" s="2369"/>
      <c r="AA12" s="2369"/>
      <c r="AB12" s="2369"/>
      <c r="AC12" s="2370">
        <f t="shared" si="0"/>
        <v>0</v>
      </c>
      <c r="AD12" s="378"/>
      <c r="AE12" s="378"/>
      <c r="AF12" s="378"/>
    </row>
    <row r="13" spans="1:32" s="378" customFormat="1" ht="15.75" hidden="1" customHeight="1" thickBot="1" x14ac:dyDescent="0.45">
      <c r="A13" s="4542"/>
      <c r="B13" s="4545"/>
      <c r="C13" s="4548"/>
      <c r="D13" s="4551"/>
      <c r="E13" s="3182" t="s">
        <v>38</v>
      </c>
      <c r="F13" s="3634"/>
      <c r="G13" s="3635"/>
      <c r="H13" s="3636"/>
      <c r="I13" s="3637"/>
      <c r="J13" s="3638"/>
      <c r="K13" s="3624">
        <f>SUM(K5:K12)</f>
        <v>0</v>
      </c>
      <c r="L13" s="3624">
        <f>SUM(L5:L12)</f>
        <v>0</v>
      </c>
      <c r="M13" s="3624">
        <f t="shared" ref="M13:AB13" si="1">SUM(M5:M12)</f>
        <v>0</v>
      </c>
      <c r="N13" s="3624">
        <f t="shared" si="1"/>
        <v>0</v>
      </c>
      <c r="O13" s="3624">
        <f t="shared" si="1"/>
        <v>0</v>
      </c>
      <c r="P13" s="3624">
        <f t="shared" si="1"/>
        <v>0</v>
      </c>
      <c r="Q13" s="3624">
        <f t="shared" si="1"/>
        <v>0</v>
      </c>
      <c r="R13" s="3624">
        <f t="shared" si="1"/>
        <v>0</v>
      </c>
      <c r="S13" s="3624">
        <f t="shared" si="1"/>
        <v>0</v>
      </c>
      <c r="T13" s="3624">
        <f t="shared" si="1"/>
        <v>0</v>
      </c>
      <c r="U13" s="3624">
        <f t="shared" si="1"/>
        <v>0</v>
      </c>
      <c r="V13" s="3624">
        <f t="shared" si="1"/>
        <v>0</v>
      </c>
      <c r="W13" s="3624">
        <f t="shared" si="1"/>
        <v>0</v>
      </c>
      <c r="X13" s="3624">
        <f t="shared" si="1"/>
        <v>0</v>
      </c>
      <c r="Y13" s="3624">
        <f t="shared" si="1"/>
        <v>0</v>
      </c>
      <c r="Z13" s="3624">
        <f t="shared" si="1"/>
        <v>0</v>
      </c>
      <c r="AA13" s="3624">
        <f t="shared" si="1"/>
        <v>0</v>
      </c>
      <c r="AB13" s="3624">
        <f t="shared" si="1"/>
        <v>0</v>
      </c>
      <c r="AC13" s="2374">
        <f t="shared" si="0"/>
        <v>0</v>
      </c>
    </row>
    <row r="14" spans="1:32" s="378" customFormat="1" ht="30" hidden="1" customHeight="1" thickBot="1" x14ac:dyDescent="0.45">
      <c r="A14" s="4542"/>
      <c r="B14" s="4545"/>
      <c r="C14" s="4548"/>
      <c r="D14" s="4551"/>
      <c r="E14" s="3629" t="s">
        <v>335</v>
      </c>
      <c r="F14" s="2394"/>
      <c r="G14" s="405"/>
      <c r="H14" s="2749"/>
      <c r="I14" s="996"/>
      <c r="J14" s="569"/>
      <c r="K14" s="3633"/>
      <c r="L14" s="3619"/>
      <c r="M14" s="3627"/>
      <c r="N14" s="3619"/>
      <c r="O14" s="3627"/>
      <c r="P14" s="3627"/>
      <c r="Q14" s="3627"/>
      <c r="R14" s="3627"/>
      <c r="S14" s="3627"/>
      <c r="T14" s="3627"/>
      <c r="U14" s="3619"/>
      <c r="V14" s="3627"/>
      <c r="W14" s="3627"/>
      <c r="X14" s="3627"/>
      <c r="Y14" s="3627"/>
      <c r="Z14" s="3627"/>
      <c r="AA14" s="3627"/>
      <c r="AB14" s="3628"/>
      <c r="AC14" s="3625">
        <f t="shared" si="0"/>
        <v>0</v>
      </c>
    </row>
    <row r="15" spans="1:32" s="378" customFormat="1" ht="15.75" hidden="1" customHeight="1" thickBot="1" x14ac:dyDescent="0.45">
      <c r="A15" s="4542"/>
      <c r="B15" s="4545"/>
      <c r="C15" s="4548"/>
      <c r="D15" s="4551"/>
      <c r="E15" s="3630" t="s">
        <v>97</v>
      </c>
      <c r="F15" s="2394"/>
      <c r="G15" s="405"/>
      <c r="H15" s="2749"/>
      <c r="I15" s="996"/>
      <c r="J15" s="569"/>
      <c r="K15" s="2392"/>
      <c r="L15" s="3620"/>
      <c r="M15" s="2354"/>
      <c r="N15" s="3620"/>
      <c r="O15" s="2354"/>
      <c r="P15" s="2354"/>
      <c r="Q15" s="2354"/>
      <c r="R15" s="2354"/>
      <c r="S15" s="2354"/>
      <c r="T15" s="2354"/>
      <c r="U15" s="3620"/>
      <c r="V15" s="2354"/>
      <c r="W15" s="2354"/>
      <c r="X15" s="2354"/>
      <c r="Y15" s="2354"/>
      <c r="Z15" s="2354"/>
      <c r="AA15" s="2354"/>
      <c r="AB15" s="3187"/>
      <c r="AC15" s="3625">
        <f t="shared" si="0"/>
        <v>0</v>
      </c>
    </row>
    <row r="16" spans="1:32" s="378" customFormat="1" ht="27" hidden="1" customHeight="1" thickBot="1" x14ac:dyDescent="0.45">
      <c r="A16" s="4542"/>
      <c r="B16" s="4545"/>
      <c r="C16" s="4548"/>
      <c r="D16" s="4551"/>
      <c r="E16" s="3630" t="s">
        <v>336</v>
      </c>
      <c r="F16" s="2394"/>
      <c r="G16" s="405"/>
      <c r="H16" s="2749"/>
      <c r="I16" s="996"/>
      <c r="J16" s="569"/>
      <c r="K16" s="2392"/>
      <c r="L16" s="3620"/>
      <c r="M16" s="2354"/>
      <c r="N16" s="3620"/>
      <c r="O16" s="2354"/>
      <c r="P16" s="2354"/>
      <c r="Q16" s="2354"/>
      <c r="R16" s="2354"/>
      <c r="S16" s="2354"/>
      <c r="T16" s="2354"/>
      <c r="U16" s="3620"/>
      <c r="V16" s="2354"/>
      <c r="W16" s="2354"/>
      <c r="X16" s="2354"/>
      <c r="Y16" s="2354"/>
      <c r="Z16" s="2354"/>
      <c r="AA16" s="2354"/>
      <c r="AB16" s="3187"/>
      <c r="AC16" s="3625">
        <f t="shared" si="0"/>
        <v>0</v>
      </c>
    </row>
    <row r="17" spans="1:32" s="378" customFormat="1" ht="27" hidden="1" customHeight="1" thickBot="1" x14ac:dyDescent="0.45">
      <c r="A17" s="4542"/>
      <c r="B17" s="4545"/>
      <c r="C17" s="4548"/>
      <c r="D17" s="4551"/>
      <c r="E17" s="3630" t="s">
        <v>357</v>
      </c>
      <c r="F17" s="2394"/>
      <c r="G17" s="405"/>
      <c r="H17" s="2749"/>
      <c r="I17" s="996"/>
      <c r="J17" s="569"/>
      <c r="K17" s="2392"/>
      <c r="L17" s="3620"/>
      <c r="M17" s="2354"/>
      <c r="N17" s="3621"/>
      <c r="O17" s="2354"/>
      <c r="P17" s="2354"/>
      <c r="Q17" s="2354"/>
      <c r="R17" s="2354"/>
      <c r="S17" s="2354"/>
      <c r="T17" s="2354"/>
      <c r="U17" s="3620"/>
      <c r="V17" s="2354"/>
      <c r="W17" s="2354"/>
      <c r="X17" s="2354"/>
      <c r="Y17" s="2354"/>
      <c r="Z17" s="2354"/>
      <c r="AA17" s="2354"/>
      <c r="AB17" s="3187"/>
      <c r="AC17" s="3625">
        <f t="shared" si="0"/>
        <v>0</v>
      </c>
    </row>
    <row r="18" spans="1:32" s="378" customFormat="1" ht="15.75" hidden="1" customHeight="1" thickBot="1" x14ac:dyDescent="0.45">
      <c r="A18" s="4542"/>
      <c r="B18" s="4545"/>
      <c r="C18" s="4548"/>
      <c r="D18" s="4551"/>
      <c r="E18" s="3630" t="s">
        <v>213</v>
      </c>
      <c r="F18" s="2394"/>
      <c r="G18" s="405"/>
      <c r="H18" s="2749"/>
      <c r="I18" s="996"/>
      <c r="J18" s="569"/>
      <c r="K18" s="2392"/>
      <c r="L18" s="3620"/>
      <c r="M18" s="2354"/>
      <c r="N18" s="3621"/>
      <c r="O18" s="2354"/>
      <c r="P18" s="2354"/>
      <c r="Q18" s="2354"/>
      <c r="R18" s="2354"/>
      <c r="S18" s="2354"/>
      <c r="T18" s="2354"/>
      <c r="U18" s="3620"/>
      <c r="V18" s="2354"/>
      <c r="W18" s="2354"/>
      <c r="X18" s="2354"/>
      <c r="Y18" s="2354"/>
      <c r="Z18" s="2354"/>
      <c r="AA18" s="2354"/>
      <c r="AB18" s="3187"/>
      <c r="AC18" s="3625">
        <f t="shared" si="0"/>
        <v>0</v>
      </c>
    </row>
    <row r="19" spans="1:32" s="378" customFormat="1" ht="15.75" hidden="1" customHeight="1" thickBot="1" x14ac:dyDescent="0.45">
      <c r="A19" s="4542"/>
      <c r="B19" s="4545"/>
      <c r="C19" s="4548"/>
      <c r="D19" s="4551"/>
      <c r="E19" s="3630" t="s">
        <v>208</v>
      </c>
      <c r="F19" s="2394"/>
      <c r="G19" s="405"/>
      <c r="H19" s="2749"/>
      <c r="I19" s="996"/>
      <c r="J19" s="569"/>
      <c r="K19" s="2392"/>
      <c r="L19" s="3620"/>
      <c r="M19" s="2354"/>
      <c r="N19" s="3620"/>
      <c r="O19" s="2354"/>
      <c r="P19" s="2354"/>
      <c r="Q19" s="2354"/>
      <c r="R19" s="2354"/>
      <c r="S19" s="2354"/>
      <c r="T19" s="2354"/>
      <c r="U19" s="3620"/>
      <c r="V19" s="2354"/>
      <c r="W19" s="2354"/>
      <c r="X19" s="2354"/>
      <c r="Y19" s="2354"/>
      <c r="Z19" s="2354"/>
      <c r="AA19" s="2354"/>
      <c r="AB19" s="3187"/>
      <c r="AC19" s="3625">
        <f t="shared" si="0"/>
        <v>0</v>
      </c>
    </row>
    <row r="20" spans="1:32" s="378" customFormat="1" ht="15.75" hidden="1" customHeight="1" thickBot="1" x14ac:dyDescent="0.45">
      <c r="A20" s="4542"/>
      <c r="B20" s="4545"/>
      <c r="C20" s="4548"/>
      <c r="D20" s="4551"/>
      <c r="E20" s="3630" t="s">
        <v>173</v>
      </c>
      <c r="F20" s="2394" t="s">
        <v>90</v>
      </c>
      <c r="G20" s="405" t="s">
        <v>110</v>
      </c>
      <c r="H20" s="2749"/>
      <c r="I20" s="996" t="s">
        <v>332</v>
      </c>
      <c r="J20" s="569">
        <v>65</v>
      </c>
      <c r="K20" s="2392"/>
      <c r="L20" s="3620"/>
      <c r="M20" s="2354"/>
      <c r="N20" s="3620"/>
      <c r="O20" s="2354"/>
      <c r="P20" s="2354"/>
      <c r="Q20" s="2354"/>
      <c r="R20" s="2354"/>
      <c r="S20" s="2354"/>
      <c r="T20" s="2354"/>
      <c r="U20" s="3620"/>
      <c r="V20" s="2354"/>
      <c r="W20" s="2354"/>
      <c r="X20" s="2354"/>
      <c r="Y20" s="2354"/>
      <c r="Z20" s="2354"/>
      <c r="AA20" s="2354"/>
      <c r="AB20" s="3187"/>
      <c r="AC20" s="3625">
        <f t="shared" si="0"/>
        <v>0</v>
      </c>
    </row>
    <row r="21" spans="1:32" s="378" customFormat="1" ht="15.75" hidden="1" customHeight="1" thickBot="1" x14ac:dyDescent="0.45">
      <c r="A21" s="4542"/>
      <c r="B21" s="4545"/>
      <c r="C21" s="4548"/>
      <c r="D21" s="4551"/>
      <c r="E21" s="3630" t="s">
        <v>173</v>
      </c>
      <c r="F21" s="2394" t="s">
        <v>90</v>
      </c>
      <c r="G21" s="405" t="s">
        <v>110</v>
      </c>
      <c r="H21" s="2749"/>
      <c r="I21" s="996" t="s">
        <v>332</v>
      </c>
      <c r="J21" s="569">
        <v>104</v>
      </c>
      <c r="K21" s="2392"/>
      <c r="L21" s="3620"/>
      <c r="M21" s="2354"/>
      <c r="N21" s="3620"/>
      <c r="O21" s="2354"/>
      <c r="P21" s="2354"/>
      <c r="Q21" s="2354"/>
      <c r="R21" s="2354"/>
      <c r="S21" s="2354"/>
      <c r="T21" s="2354"/>
      <c r="U21" s="3620"/>
      <c r="V21" s="2354"/>
      <c r="W21" s="2354"/>
      <c r="X21" s="2354"/>
      <c r="Y21" s="2354"/>
      <c r="Z21" s="2354"/>
      <c r="AA21" s="2354"/>
      <c r="AB21" s="3187"/>
      <c r="AC21" s="3625">
        <f t="shared" si="0"/>
        <v>0</v>
      </c>
    </row>
    <row r="22" spans="1:32" s="379" customFormat="1" ht="15" hidden="1" customHeight="1" thickBot="1" x14ac:dyDescent="0.45">
      <c r="A22" s="4542"/>
      <c r="B22" s="4545"/>
      <c r="C22" s="4548"/>
      <c r="D22" s="4550"/>
      <c r="E22" s="3631" t="s">
        <v>210</v>
      </c>
      <c r="F22" s="404" t="s">
        <v>90</v>
      </c>
      <c r="G22" s="405" t="s">
        <v>110</v>
      </c>
      <c r="H22" s="457"/>
      <c r="I22" s="996" t="s">
        <v>332</v>
      </c>
      <c r="J22" s="404">
        <v>104</v>
      </c>
      <c r="K22" s="2360"/>
      <c r="L22" s="3620"/>
      <c r="M22" s="407"/>
      <c r="N22" s="407"/>
      <c r="O22" s="407"/>
      <c r="P22" s="407"/>
      <c r="Q22" s="407"/>
      <c r="R22" s="407"/>
      <c r="S22" s="407"/>
      <c r="T22" s="407"/>
      <c r="U22" s="3620"/>
      <c r="V22" s="407"/>
      <c r="W22" s="407"/>
      <c r="X22" s="407"/>
      <c r="Y22" s="407"/>
      <c r="Z22" s="407"/>
      <c r="AA22" s="407"/>
      <c r="AB22" s="3123"/>
      <c r="AC22" s="3625">
        <f t="shared" si="0"/>
        <v>0</v>
      </c>
      <c r="AD22" s="378"/>
      <c r="AE22" s="378"/>
      <c r="AF22" s="378"/>
    </row>
    <row r="23" spans="1:32" s="379" customFormat="1" ht="24.6" hidden="1" customHeight="1" thickBot="1" x14ac:dyDescent="0.45">
      <c r="A23" s="4542"/>
      <c r="B23" s="4545"/>
      <c r="C23" s="4548"/>
      <c r="D23" s="4550"/>
      <c r="E23" s="3632"/>
      <c r="F23" s="404"/>
      <c r="G23" s="405"/>
      <c r="H23" s="457"/>
      <c r="I23" s="996"/>
      <c r="J23" s="404"/>
      <c r="K23" s="2360"/>
      <c r="L23" s="3620"/>
      <c r="M23" s="407"/>
      <c r="N23" s="407"/>
      <c r="O23" s="407"/>
      <c r="P23" s="407"/>
      <c r="Q23" s="407"/>
      <c r="R23" s="407"/>
      <c r="S23" s="407"/>
      <c r="T23" s="407"/>
      <c r="U23" s="1386"/>
      <c r="V23" s="407"/>
      <c r="W23" s="407"/>
      <c r="X23" s="407"/>
      <c r="Y23" s="407"/>
      <c r="Z23" s="407"/>
      <c r="AA23" s="407"/>
      <c r="AB23" s="3123"/>
      <c r="AC23" s="3625">
        <f t="shared" si="0"/>
        <v>0</v>
      </c>
      <c r="AD23" s="378"/>
      <c r="AE23" s="378"/>
      <c r="AF23" s="378"/>
    </row>
    <row r="24" spans="1:32" s="379" customFormat="1" ht="28.15" hidden="1" customHeight="1" thickBot="1" x14ac:dyDescent="0.45">
      <c r="A24" s="4542"/>
      <c r="B24" s="4545"/>
      <c r="C24" s="4548"/>
      <c r="D24" s="4550"/>
      <c r="E24" s="3622"/>
      <c r="F24" s="1660"/>
      <c r="G24" s="405"/>
      <c r="H24" s="457"/>
      <c r="I24" s="996"/>
      <c r="J24" s="1703"/>
      <c r="K24" s="2673"/>
      <c r="L24" s="569"/>
      <c r="M24" s="407"/>
      <c r="N24" s="407"/>
      <c r="O24" s="407"/>
      <c r="P24" s="407"/>
      <c r="Q24" s="407"/>
      <c r="R24" s="407"/>
      <c r="S24" s="407"/>
      <c r="T24" s="407"/>
      <c r="U24" s="167"/>
      <c r="V24" s="569"/>
      <c r="W24" s="407"/>
      <c r="X24" s="407"/>
      <c r="Y24" s="407"/>
      <c r="Z24" s="407"/>
      <c r="AA24" s="407"/>
      <c r="AB24" s="3123"/>
      <c r="AC24" s="2392">
        <f t="shared" si="0"/>
        <v>0</v>
      </c>
      <c r="AD24" s="378"/>
      <c r="AE24" s="378"/>
      <c r="AF24" s="378"/>
    </row>
    <row r="25" spans="1:32" s="379" customFormat="1" ht="18" hidden="1" customHeight="1" thickBot="1" x14ac:dyDescent="0.45">
      <c r="A25" s="4542"/>
      <c r="B25" s="4545"/>
      <c r="C25" s="4548"/>
      <c r="D25" s="4550"/>
      <c r="E25" s="3622"/>
      <c r="F25" s="76"/>
      <c r="G25" s="76"/>
      <c r="H25" s="76"/>
      <c r="I25" s="996"/>
      <c r="J25" s="144"/>
      <c r="K25" s="1681"/>
      <c r="L25" s="110"/>
      <c r="M25" s="111"/>
      <c r="N25" s="111"/>
      <c r="O25" s="111"/>
      <c r="P25" s="111"/>
      <c r="Q25" s="111"/>
      <c r="R25" s="404"/>
      <c r="S25" s="404"/>
      <c r="T25" s="407"/>
      <c r="U25" s="167"/>
      <c r="V25" s="569"/>
      <c r="W25" s="407"/>
      <c r="X25" s="407"/>
      <c r="Y25" s="407"/>
      <c r="Z25" s="407"/>
      <c r="AA25" s="407"/>
      <c r="AB25" s="3123"/>
      <c r="AC25" s="2392">
        <f t="shared" si="0"/>
        <v>0</v>
      </c>
      <c r="AD25" s="378"/>
      <c r="AE25" s="378"/>
      <c r="AF25" s="378"/>
    </row>
    <row r="26" spans="1:32" s="379" customFormat="1" ht="15.75" hidden="1" customHeight="1" thickBot="1" x14ac:dyDescent="0.45">
      <c r="A26" s="4542"/>
      <c r="B26" s="4545"/>
      <c r="C26" s="4548"/>
      <c r="D26" s="4550"/>
      <c r="E26" s="3623"/>
      <c r="F26" s="1660"/>
      <c r="G26" s="405"/>
      <c r="H26" s="457"/>
      <c r="I26" s="996"/>
      <c r="J26" s="1703"/>
      <c r="K26" s="2188"/>
      <c r="L26" s="147"/>
      <c r="M26" s="147"/>
      <c r="N26" s="147"/>
      <c r="O26" s="147"/>
      <c r="P26" s="147"/>
      <c r="Q26" s="147"/>
      <c r="R26" s="147"/>
      <c r="S26" s="147"/>
      <c r="T26" s="1132"/>
      <c r="U26" s="1983"/>
      <c r="V26" s="1129"/>
      <c r="W26" s="1132"/>
      <c r="X26" s="1132"/>
      <c r="Y26" s="1132"/>
      <c r="Z26" s="1132"/>
      <c r="AA26" s="1132"/>
      <c r="AB26" s="3224"/>
      <c r="AC26" s="3626">
        <f t="shared" si="0"/>
        <v>0</v>
      </c>
      <c r="AD26" s="378"/>
      <c r="AE26" s="378"/>
      <c r="AF26" s="378"/>
    </row>
    <row r="27" spans="1:32" s="378" customFormat="1" ht="13.5" hidden="1" customHeight="1" thickBot="1" x14ac:dyDescent="0.45">
      <c r="A27" s="4542"/>
      <c r="B27" s="4545"/>
      <c r="C27" s="4548"/>
      <c r="D27" s="4551"/>
      <c r="E27" s="3182" t="s">
        <v>161</v>
      </c>
      <c r="F27" s="1179"/>
      <c r="G27" s="1183"/>
      <c r="H27" s="1184"/>
      <c r="I27" s="1180"/>
      <c r="J27" s="1181"/>
      <c r="K27" s="3640">
        <f>SUM(K14:K26)</f>
        <v>0</v>
      </c>
      <c r="L27" s="3640">
        <f t="shared" ref="L27:AB27" si="2">SUM(L14:L26)</f>
        <v>0</v>
      </c>
      <c r="M27" s="3640">
        <f t="shared" si="2"/>
        <v>0</v>
      </c>
      <c r="N27" s="3640">
        <f t="shared" si="2"/>
        <v>0</v>
      </c>
      <c r="O27" s="3640">
        <f t="shared" si="2"/>
        <v>0</v>
      </c>
      <c r="P27" s="3640">
        <f t="shared" si="2"/>
        <v>0</v>
      </c>
      <c r="Q27" s="3640">
        <f t="shared" si="2"/>
        <v>0</v>
      </c>
      <c r="R27" s="3640">
        <f t="shared" si="2"/>
        <v>0</v>
      </c>
      <c r="S27" s="3640">
        <f t="shared" si="2"/>
        <v>0</v>
      </c>
      <c r="T27" s="3640">
        <f t="shared" si="2"/>
        <v>0</v>
      </c>
      <c r="U27" s="3640">
        <f t="shared" si="2"/>
        <v>0</v>
      </c>
      <c r="V27" s="3640">
        <f t="shared" si="2"/>
        <v>0</v>
      </c>
      <c r="W27" s="3640">
        <f t="shared" si="2"/>
        <v>0</v>
      </c>
      <c r="X27" s="3640">
        <f t="shared" si="2"/>
        <v>0</v>
      </c>
      <c r="Y27" s="3640">
        <f t="shared" si="2"/>
        <v>0</v>
      </c>
      <c r="Z27" s="3640">
        <f t="shared" si="2"/>
        <v>0</v>
      </c>
      <c r="AA27" s="3640">
        <f t="shared" si="2"/>
        <v>0</v>
      </c>
      <c r="AB27" s="3640">
        <f t="shared" si="2"/>
        <v>0</v>
      </c>
      <c r="AC27" s="2374">
        <f t="shared" si="0"/>
        <v>0</v>
      </c>
    </row>
    <row r="28" spans="1:32" s="379" customFormat="1" ht="18.75" hidden="1" customHeight="1" thickBot="1" x14ac:dyDescent="0.45">
      <c r="A28" s="4542"/>
      <c r="B28" s="4545"/>
      <c r="C28" s="4548"/>
      <c r="D28" s="4550"/>
      <c r="E28" s="3639"/>
      <c r="F28" s="2377"/>
      <c r="G28" s="2378"/>
      <c r="H28" s="2379"/>
      <c r="I28" s="1113"/>
      <c r="J28" s="1122"/>
      <c r="K28" s="2380"/>
      <c r="L28" s="2375"/>
      <c r="M28" s="2375"/>
      <c r="N28" s="2375"/>
      <c r="O28" s="2375"/>
      <c r="P28" s="2375"/>
      <c r="Q28" s="2375"/>
      <c r="R28" s="2375"/>
      <c r="S28" s="2375"/>
      <c r="T28" s="2375"/>
      <c r="U28" s="2375"/>
      <c r="V28" s="2375"/>
      <c r="W28" s="2375"/>
      <c r="X28" s="2375"/>
      <c r="Y28" s="2375"/>
      <c r="Z28" s="2375"/>
      <c r="AA28" s="2375"/>
      <c r="AB28" s="2375"/>
      <c r="AC28" s="2375">
        <f t="shared" si="0"/>
        <v>0</v>
      </c>
      <c r="AD28" s="378"/>
      <c r="AE28" s="378"/>
      <c r="AF28" s="378"/>
    </row>
    <row r="29" spans="1:32" s="379" customFormat="1" ht="16.5" hidden="1" customHeight="1" thickBot="1" x14ac:dyDescent="0.4">
      <c r="A29" s="4542"/>
      <c r="B29" s="4545"/>
      <c r="C29" s="4548"/>
      <c r="D29" s="4550"/>
      <c r="E29" s="1140"/>
      <c r="F29" s="2381"/>
      <c r="G29" s="2382"/>
      <c r="H29" s="2382"/>
      <c r="I29" s="2353"/>
      <c r="J29" s="2383"/>
      <c r="K29" s="2384"/>
      <c r="L29" s="2353"/>
      <c r="M29" s="2353"/>
      <c r="N29" s="2353"/>
      <c r="O29" s="2353"/>
      <c r="P29" s="2353"/>
      <c r="Q29" s="2353"/>
      <c r="R29" s="2353"/>
      <c r="S29" s="2353"/>
      <c r="T29" s="2353"/>
      <c r="U29" s="2353"/>
      <c r="V29" s="2353"/>
      <c r="W29" s="2353"/>
      <c r="X29" s="2353"/>
      <c r="Y29" s="2353"/>
      <c r="Z29" s="2353"/>
      <c r="AA29" s="2353"/>
      <c r="AB29" s="2353"/>
      <c r="AC29" s="2354">
        <f t="shared" si="0"/>
        <v>0</v>
      </c>
      <c r="AD29" s="378"/>
      <c r="AE29" s="378"/>
      <c r="AF29" s="378"/>
    </row>
    <row r="30" spans="1:32" s="379" customFormat="1" ht="15.75" hidden="1" customHeight="1" thickBot="1" x14ac:dyDescent="0.45">
      <c r="A30" s="4542"/>
      <c r="B30" s="4545"/>
      <c r="C30" s="4548"/>
      <c r="D30" s="4550"/>
      <c r="E30" s="1146"/>
      <c r="F30" s="2356"/>
      <c r="G30" s="2385"/>
      <c r="H30" s="2353"/>
      <c r="I30" s="569"/>
      <c r="J30" s="2359"/>
      <c r="K30" s="2360"/>
      <c r="L30" s="569"/>
      <c r="M30" s="569"/>
      <c r="N30" s="569"/>
      <c r="O30" s="569"/>
      <c r="P30" s="569"/>
      <c r="Q30" s="569"/>
      <c r="R30" s="569"/>
      <c r="S30" s="569"/>
      <c r="T30" s="569"/>
      <c r="U30" s="569"/>
      <c r="V30" s="569"/>
      <c r="W30" s="569"/>
      <c r="X30" s="2353"/>
      <c r="Y30" s="2354"/>
      <c r="Z30" s="2354"/>
      <c r="AA30" s="2354"/>
      <c r="AB30" s="2354"/>
      <c r="AC30" s="2354">
        <f t="shared" si="0"/>
        <v>0</v>
      </c>
      <c r="AD30" s="378"/>
      <c r="AE30" s="378"/>
      <c r="AF30" s="378"/>
    </row>
    <row r="31" spans="1:32" s="379" customFormat="1" ht="17.25" hidden="1" customHeight="1" thickBot="1" x14ac:dyDescent="0.4">
      <c r="A31" s="4542"/>
      <c r="B31" s="4545"/>
      <c r="C31" s="4548"/>
      <c r="D31" s="4550"/>
      <c r="E31" s="1153"/>
      <c r="F31" s="2386"/>
      <c r="G31" s="1115"/>
      <c r="H31" s="1115"/>
      <c r="I31" s="1115"/>
      <c r="J31" s="2387"/>
      <c r="K31" s="2388"/>
      <c r="L31" s="407"/>
      <c r="M31" s="407"/>
      <c r="N31" s="407"/>
      <c r="O31" s="407"/>
      <c r="P31" s="407"/>
      <c r="Q31" s="407"/>
      <c r="R31" s="407"/>
      <c r="S31" s="407"/>
      <c r="T31" s="407"/>
      <c r="U31" s="407"/>
      <c r="V31" s="407"/>
      <c r="W31" s="407"/>
      <c r="X31" s="407"/>
      <c r="Y31" s="407"/>
      <c r="Z31" s="407"/>
      <c r="AA31" s="407"/>
      <c r="AB31" s="407"/>
      <c r="AC31" s="2354">
        <f t="shared" si="0"/>
        <v>0</v>
      </c>
      <c r="AD31" s="378"/>
      <c r="AE31" s="378"/>
      <c r="AF31" s="378"/>
    </row>
    <row r="32" spans="1:32" s="378" customFormat="1" ht="12.75" hidden="1" customHeight="1" thickBot="1" x14ac:dyDescent="0.45">
      <c r="A32" s="4543"/>
      <c r="B32" s="4546"/>
      <c r="C32" s="4549"/>
      <c r="D32" s="4550"/>
      <c r="E32" s="1159" t="s">
        <v>152</v>
      </c>
      <c r="F32" s="2389"/>
      <c r="G32" s="2390"/>
      <c r="H32" s="2391"/>
      <c r="I32" s="1129"/>
      <c r="J32" s="1130"/>
      <c r="K32" s="2392">
        <f>K13+K27+K28</f>
        <v>0</v>
      </c>
      <c r="L32" s="2392">
        <f t="shared" ref="L32:AB32" si="3">L13+L27+L28</f>
        <v>0</v>
      </c>
      <c r="M32" s="2392">
        <f t="shared" si="3"/>
        <v>0</v>
      </c>
      <c r="N32" s="2392">
        <f t="shared" si="3"/>
        <v>0</v>
      </c>
      <c r="O32" s="2392">
        <f t="shared" si="3"/>
        <v>0</v>
      </c>
      <c r="P32" s="2392">
        <f t="shared" si="3"/>
        <v>0</v>
      </c>
      <c r="Q32" s="2392">
        <f t="shared" si="3"/>
        <v>0</v>
      </c>
      <c r="R32" s="2392">
        <f t="shared" si="3"/>
        <v>0</v>
      </c>
      <c r="S32" s="2392">
        <f t="shared" si="3"/>
        <v>0</v>
      </c>
      <c r="T32" s="2392">
        <f t="shared" si="3"/>
        <v>0</v>
      </c>
      <c r="U32" s="2392">
        <f t="shared" si="3"/>
        <v>0</v>
      </c>
      <c r="V32" s="2392">
        <f t="shared" si="3"/>
        <v>0</v>
      </c>
      <c r="W32" s="2392">
        <f t="shared" si="3"/>
        <v>0</v>
      </c>
      <c r="X32" s="2392">
        <f t="shared" si="3"/>
        <v>0</v>
      </c>
      <c r="Y32" s="2392">
        <f t="shared" si="3"/>
        <v>0</v>
      </c>
      <c r="Z32" s="2392">
        <f t="shared" si="3"/>
        <v>0</v>
      </c>
      <c r="AA32" s="2392">
        <f t="shared" si="3"/>
        <v>0</v>
      </c>
      <c r="AB32" s="2392">
        <f t="shared" si="3"/>
        <v>0</v>
      </c>
      <c r="AC32" s="2354">
        <f t="shared" si="0"/>
        <v>0</v>
      </c>
    </row>
    <row r="33" spans="1:29" s="340" customFormat="1" ht="16.149999999999999" customHeight="1" thickBot="1" x14ac:dyDescent="0.4">
      <c r="A33" s="4552" t="s">
        <v>178</v>
      </c>
      <c r="B33" s="4553"/>
      <c r="C33" s="4553"/>
      <c r="D33" s="4553"/>
      <c r="E33" s="4553"/>
      <c r="F33" s="4553"/>
      <c r="G33" s="4553"/>
      <c r="H33" s="4553"/>
      <c r="I33" s="4553"/>
      <c r="J33" s="4553"/>
      <c r="K33" s="4553"/>
      <c r="L33" s="4553"/>
      <c r="M33" s="4553"/>
      <c r="N33" s="4553"/>
      <c r="O33" s="4553"/>
      <c r="P33" s="4553"/>
      <c r="Q33" s="4553"/>
      <c r="R33" s="4553"/>
      <c r="S33" s="4553"/>
      <c r="T33" s="4553"/>
      <c r="U33" s="4553"/>
      <c r="V33" s="4553"/>
      <c r="W33" s="4553"/>
      <c r="X33" s="4553"/>
      <c r="Y33" s="4553"/>
      <c r="Z33" s="4553"/>
      <c r="AA33" s="4553"/>
      <c r="AB33" s="4553"/>
      <c r="AC33" s="4554"/>
    </row>
    <row r="34" spans="1:29" s="340" customFormat="1" ht="27" hidden="1" customHeight="1" thickBot="1" x14ac:dyDescent="0.45">
      <c r="A34" s="4555"/>
      <c r="B34" s="4558" t="s">
        <v>418</v>
      </c>
      <c r="C34" s="4561" t="s">
        <v>442</v>
      </c>
      <c r="D34" s="4591">
        <v>0.3</v>
      </c>
      <c r="E34" s="2393"/>
      <c r="F34" s="404"/>
      <c r="G34" s="405"/>
      <c r="H34" s="1691"/>
      <c r="I34" s="2394"/>
      <c r="J34" s="2394"/>
      <c r="K34" s="2395"/>
      <c r="L34" s="2395"/>
      <c r="M34" s="2395"/>
      <c r="N34" s="2395"/>
      <c r="O34" s="2395"/>
      <c r="P34" s="2395"/>
      <c r="Q34" s="2395"/>
      <c r="R34" s="2395"/>
      <c r="S34" s="2395"/>
      <c r="T34" s="2395"/>
      <c r="U34" s="2395"/>
      <c r="V34" s="2395"/>
      <c r="W34" s="2395"/>
      <c r="X34" s="2396"/>
      <c r="Y34" s="2397"/>
      <c r="Z34" s="2397"/>
      <c r="AA34" s="2397"/>
      <c r="AB34" s="2397"/>
      <c r="AC34" s="2397"/>
    </row>
    <row r="35" spans="1:29" s="340" customFormat="1" ht="27" hidden="1" customHeight="1" thickBot="1" x14ac:dyDescent="0.45">
      <c r="A35" s="4556"/>
      <c r="B35" s="4559"/>
      <c r="C35" s="4562"/>
      <c r="D35" s="4566"/>
      <c r="E35" s="2398"/>
      <c r="F35" s="463"/>
      <c r="G35" s="1732"/>
      <c r="H35" s="463"/>
      <c r="I35" s="2399"/>
      <c r="J35" s="2399"/>
      <c r="K35" s="2400"/>
      <c r="L35" s="2399"/>
      <c r="M35" s="2400"/>
      <c r="N35" s="2400"/>
      <c r="O35" s="2400"/>
      <c r="P35" s="2400"/>
      <c r="Q35" s="2400"/>
      <c r="R35" s="2400"/>
      <c r="S35" s="2400"/>
      <c r="T35" s="2400"/>
      <c r="U35" s="2399"/>
      <c r="V35" s="2400"/>
      <c r="W35" s="2401"/>
      <c r="X35" s="2402"/>
      <c r="Y35" s="2402"/>
      <c r="Z35" s="2402"/>
      <c r="AA35" s="2402"/>
      <c r="AB35" s="2402"/>
      <c r="AC35" s="2403"/>
    </row>
    <row r="36" spans="1:29" s="340" customFormat="1" ht="15.75" hidden="1" customHeight="1" thickBot="1" x14ac:dyDescent="0.45">
      <c r="A36" s="4556"/>
      <c r="B36" s="4559"/>
      <c r="C36" s="4562"/>
      <c r="D36" s="4566"/>
      <c r="E36" s="1413"/>
      <c r="F36" s="1414"/>
      <c r="G36" s="1414"/>
      <c r="H36" s="1414"/>
      <c r="I36" s="1414"/>
      <c r="J36" s="1415"/>
      <c r="K36" s="3641"/>
      <c r="L36" s="1094"/>
      <c r="M36" s="1093"/>
      <c r="N36" s="1093"/>
      <c r="O36" s="1093"/>
      <c r="P36" s="1094"/>
      <c r="Q36" s="1093"/>
      <c r="R36" s="1093"/>
      <c r="S36" s="1093"/>
      <c r="T36" s="1093"/>
      <c r="U36" s="1094"/>
      <c r="V36" s="3642"/>
      <c r="W36" s="3642"/>
      <c r="X36" s="3643"/>
      <c r="Y36" s="3644"/>
      <c r="Z36" s="3644"/>
      <c r="AA36" s="3644"/>
      <c r="AB36" s="3644"/>
      <c r="AC36" s="1172">
        <f>SUM(K36:AB36)</f>
        <v>0</v>
      </c>
    </row>
    <row r="37" spans="1:29" s="3336" customFormat="1" ht="15" customHeight="1" thickBot="1" x14ac:dyDescent="0.4">
      <c r="A37" s="4556"/>
      <c r="B37" s="4559"/>
      <c r="C37" s="4562"/>
      <c r="D37" s="4565"/>
      <c r="E37" s="2197" t="s">
        <v>76</v>
      </c>
      <c r="F37" s="76" t="s">
        <v>5</v>
      </c>
      <c r="G37" s="76" t="s">
        <v>94</v>
      </c>
      <c r="H37" s="76" t="s">
        <v>436</v>
      </c>
      <c r="I37" s="76" t="s">
        <v>36</v>
      </c>
      <c r="J37" s="152" t="s">
        <v>223</v>
      </c>
      <c r="K37" s="1684"/>
      <c r="L37" s="145">
        <v>48</v>
      </c>
      <c r="M37" s="316"/>
      <c r="N37" s="316"/>
      <c r="O37" s="316"/>
      <c r="P37" s="316"/>
      <c r="Q37" s="316"/>
      <c r="R37" s="316"/>
      <c r="S37" s="316"/>
      <c r="T37" s="316"/>
      <c r="U37" s="316">
        <v>3</v>
      </c>
      <c r="V37" s="1738"/>
      <c r="W37" s="1738"/>
      <c r="X37" s="1793"/>
      <c r="Y37" s="1608"/>
      <c r="Z37" s="1608"/>
      <c r="AA37" s="1608"/>
      <c r="AB37" s="817"/>
      <c r="AC37" s="1389">
        <f t="shared" ref="AC37" si="4">SUM(K37:AB37)</f>
        <v>51</v>
      </c>
    </row>
    <row r="38" spans="1:29" s="339" customFormat="1" ht="33.6" hidden="1" customHeight="1" thickBot="1" x14ac:dyDescent="0.4">
      <c r="A38" s="4556"/>
      <c r="B38" s="4559"/>
      <c r="C38" s="4562"/>
      <c r="D38" s="4565"/>
      <c r="E38" s="2873"/>
      <c r="F38" s="758"/>
      <c r="G38" s="758"/>
      <c r="H38" s="758"/>
      <c r="I38" s="758"/>
      <c r="J38" s="1897"/>
      <c r="K38" s="1248"/>
      <c r="L38" s="761"/>
      <c r="M38" s="457"/>
      <c r="N38" s="457"/>
      <c r="O38" s="457"/>
      <c r="P38" s="457"/>
      <c r="Q38" s="457"/>
      <c r="R38" s="457"/>
      <c r="S38" s="457"/>
      <c r="T38" s="457"/>
      <c r="U38" s="457"/>
      <c r="V38" s="457"/>
      <c r="W38" s="457"/>
      <c r="X38" s="457"/>
      <c r="Y38" s="476"/>
      <c r="Z38" s="476"/>
      <c r="AA38" s="476"/>
      <c r="AB38" s="1253"/>
      <c r="AC38" s="1389">
        <f>SUM(K38:AB38)</f>
        <v>0</v>
      </c>
    </row>
    <row r="39" spans="1:29" s="339" customFormat="1" ht="15.75" hidden="1" customHeight="1" thickBot="1" x14ac:dyDescent="0.4">
      <c r="A39" s="4556"/>
      <c r="B39" s="4559"/>
      <c r="C39" s="4562"/>
      <c r="D39" s="4565"/>
      <c r="E39" s="1285" t="s">
        <v>81</v>
      </c>
      <c r="F39" s="76"/>
      <c r="G39" s="76"/>
      <c r="H39" s="76"/>
      <c r="I39" s="76"/>
      <c r="J39" s="158"/>
      <c r="K39" s="1684"/>
      <c r="L39" s="911"/>
      <c r="M39" s="146"/>
      <c r="N39" s="146"/>
      <c r="O39" s="146"/>
      <c r="P39" s="145"/>
      <c r="Q39" s="146"/>
      <c r="R39" s="146"/>
      <c r="S39" s="146"/>
      <c r="T39" s="457"/>
      <c r="U39" s="457"/>
      <c r="V39" s="457"/>
      <c r="W39" s="1096"/>
      <c r="X39" s="457"/>
      <c r="Y39" s="476"/>
      <c r="Z39" s="476"/>
      <c r="AA39" s="476"/>
      <c r="AB39" s="1253"/>
      <c r="AC39" s="1389">
        <f>SUM(K39:AB39)</f>
        <v>0</v>
      </c>
    </row>
    <row r="40" spans="1:29" ht="14.25" hidden="1" thickBot="1" x14ac:dyDescent="0.4">
      <c r="A40" s="4556"/>
      <c r="B40" s="4559"/>
      <c r="C40" s="4562"/>
      <c r="D40" s="4565"/>
      <c r="E40" s="2476" t="s">
        <v>81</v>
      </c>
      <c r="F40" s="766"/>
      <c r="G40" s="766"/>
      <c r="H40" s="766"/>
      <c r="I40" s="766"/>
      <c r="J40" s="767"/>
      <c r="K40" s="2481"/>
      <c r="L40" s="1956"/>
      <c r="M40" s="1956"/>
      <c r="N40" s="1956"/>
      <c r="O40" s="1956"/>
      <c r="P40" s="1956"/>
      <c r="Q40" s="1956"/>
      <c r="R40" s="2482"/>
      <c r="S40" s="1956"/>
      <c r="T40" s="2482"/>
      <c r="U40" s="2482"/>
      <c r="V40" s="2482"/>
      <c r="W40" s="1956"/>
      <c r="X40" s="1666"/>
      <c r="Y40" s="2152"/>
      <c r="Z40" s="2152"/>
      <c r="AA40" s="2152"/>
      <c r="AB40" s="2153"/>
      <c r="AC40" s="1389">
        <f t="shared" ref="AC40:AC55" si="5">SUM(K40:AB40)</f>
        <v>0</v>
      </c>
    </row>
    <row r="41" spans="1:29" s="339" customFormat="1" ht="16.149999999999999" customHeight="1" thickBot="1" x14ac:dyDescent="0.45">
      <c r="A41" s="4556"/>
      <c r="B41" s="4559"/>
      <c r="C41" s="4562"/>
      <c r="D41" s="4566"/>
      <c r="E41" s="3668" t="s">
        <v>38</v>
      </c>
      <c r="F41" s="3669"/>
      <c r="G41" s="3670"/>
      <c r="H41" s="3671"/>
      <c r="I41" s="3671"/>
      <c r="J41" s="3672"/>
      <c r="K41" s="3674">
        <f>SUM(K37:K37)</f>
        <v>0</v>
      </c>
      <c r="L41" s="3646">
        <f t="shared" ref="L41:AB41" si="6">SUM(L36:L40)</f>
        <v>48</v>
      </c>
      <c r="M41" s="3646">
        <f t="shared" si="6"/>
        <v>0</v>
      </c>
      <c r="N41" s="3646">
        <f t="shared" si="6"/>
        <v>0</v>
      </c>
      <c r="O41" s="3646">
        <f t="shared" si="6"/>
        <v>0</v>
      </c>
      <c r="P41" s="3646">
        <f t="shared" si="6"/>
        <v>0</v>
      </c>
      <c r="Q41" s="3646">
        <f t="shared" si="6"/>
        <v>0</v>
      </c>
      <c r="R41" s="3646">
        <f t="shared" si="6"/>
        <v>0</v>
      </c>
      <c r="S41" s="3646">
        <f t="shared" si="6"/>
        <v>0</v>
      </c>
      <c r="T41" s="3646">
        <f t="shared" si="6"/>
        <v>0</v>
      </c>
      <c r="U41" s="3646">
        <f t="shared" si="6"/>
        <v>3</v>
      </c>
      <c r="V41" s="3646">
        <f t="shared" si="6"/>
        <v>0</v>
      </c>
      <c r="W41" s="3646">
        <f t="shared" si="6"/>
        <v>0</v>
      </c>
      <c r="X41" s="3646">
        <f t="shared" si="6"/>
        <v>0</v>
      </c>
      <c r="Y41" s="3646">
        <f t="shared" si="6"/>
        <v>0</v>
      </c>
      <c r="Z41" s="3646">
        <f t="shared" si="6"/>
        <v>0</v>
      </c>
      <c r="AA41" s="3646">
        <f t="shared" si="6"/>
        <v>0</v>
      </c>
      <c r="AB41" s="3646">
        <f t="shared" si="6"/>
        <v>0</v>
      </c>
      <c r="AC41" s="1864">
        <f t="shared" si="5"/>
        <v>51</v>
      </c>
    </row>
    <row r="42" spans="1:29" s="339" customFormat="1" ht="13.5" hidden="1" customHeight="1" thickBot="1" x14ac:dyDescent="0.45">
      <c r="A42" s="4556"/>
      <c r="B42" s="4559"/>
      <c r="C42" s="4562"/>
      <c r="D42" s="4566"/>
      <c r="E42" s="3632"/>
      <c r="F42" s="404"/>
      <c r="G42" s="405"/>
      <c r="H42" s="457"/>
      <c r="I42" s="996"/>
      <c r="J42" s="1703"/>
      <c r="K42" s="1113"/>
      <c r="L42" s="3664"/>
      <c r="M42" s="1124"/>
      <c r="N42" s="1124"/>
      <c r="O42" s="1124"/>
      <c r="P42" s="1124"/>
      <c r="Q42" s="1124"/>
      <c r="R42" s="1124"/>
      <c r="S42" s="1124"/>
      <c r="T42" s="1124"/>
      <c r="U42" s="2943"/>
      <c r="V42" s="826"/>
      <c r="W42" s="826"/>
      <c r="X42" s="826"/>
      <c r="Y42" s="826"/>
      <c r="Z42" s="826"/>
      <c r="AA42" s="826"/>
      <c r="AB42" s="826"/>
      <c r="AC42" s="2448">
        <f t="shared" si="5"/>
        <v>0</v>
      </c>
    </row>
    <row r="43" spans="1:29" s="339" customFormat="1" ht="13.5" hidden="1" customHeight="1" thickBot="1" x14ac:dyDescent="0.45">
      <c r="A43" s="4556"/>
      <c r="B43" s="4559"/>
      <c r="C43" s="4562"/>
      <c r="D43" s="4566"/>
      <c r="E43" s="3622"/>
      <c r="F43" s="1660"/>
      <c r="G43" s="405"/>
      <c r="H43" s="457"/>
      <c r="I43" s="996"/>
      <c r="J43" s="1703"/>
      <c r="K43" s="569"/>
      <c r="L43" s="569"/>
      <c r="M43" s="407"/>
      <c r="N43" s="407"/>
      <c r="O43" s="407"/>
      <c r="P43" s="407"/>
      <c r="Q43" s="407"/>
      <c r="R43" s="407"/>
      <c r="S43" s="407"/>
      <c r="T43" s="407"/>
      <c r="U43" s="167"/>
      <c r="V43" s="457"/>
      <c r="W43" s="457"/>
      <c r="X43" s="457"/>
      <c r="Y43" s="457"/>
      <c r="Z43" s="457"/>
      <c r="AA43" s="457"/>
      <c r="AB43" s="457"/>
      <c r="AC43" s="817">
        <f t="shared" si="5"/>
        <v>0</v>
      </c>
    </row>
    <row r="44" spans="1:29" s="339" customFormat="1" ht="13.5" hidden="1" customHeight="1" thickBot="1" x14ac:dyDescent="0.4">
      <c r="A44" s="4556"/>
      <c r="B44" s="4559"/>
      <c r="C44" s="4562"/>
      <c r="D44" s="4566"/>
      <c r="E44" s="2275"/>
      <c r="F44" s="1031"/>
      <c r="G44" s="758"/>
      <c r="H44" s="758"/>
      <c r="I44" s="758"/>
      <c r="J44" s="786"/>
      <c r="K44" s="2276"/>
      <c r="L44" s="787"/>
      <c r="M44" s="679"/>
      <c r="N44" s="679"/>
      <c r="O44" s="679"/>
      <c r="P44" s="679"/>
      <c r="Q44" s="679"/>
      <c r="R44" s="679"/>
      <c r="S44" s="679"/>
      <c r="T44" s="679"/>
      <c r="U44" s="1091"/>
      <c r="V44" s="457"/>
      <c r="W44" s="457"/>
      <c r="X44" s="457"/>
      <c r="Y44" s="457"/>
      <c r="Z44" s="457"/>
      <c r="AA44" s="457"/>
      <c r="AB44" s="457"/>
      <c r="AC44" s="817">
        <f t="shared" si="5"/>
        <v>0</v>
      </c>
    </row>
    <row r="45" spans="1:29" s="339" customFormat="1" ht="13.5" hidden="1" customHeight="1" thickBot="1" x14ac:dyDescent="0.4">
      <c r="A45" s="4556"/>
      <c r="B45" s="4559"/>
      <c r="C45" s="4562"/>
      <c r="D45" s="4566"/>
      <c r="M45" s="77"/>
      <c r="N45" s="77"/>
      <c r="O45" s="77"/>
      <c r="P45" s="77"/>
      <c r="Q45" s="77"/>
      <c r="R45" s="77"/>
      <c r="S45" s="77"/>
      <c r="T45" s="407"/>
      <c r="U45" s="167"/>
      <c r="V45" s="939"/>
      <c r="W45" s="939"/>
      <c r="X45" s="457"/>
      <c r="Y45" s="457"/>
      <c r="Z45" s="457"/>
      <c r="AA45" s="457"/>
      <c r="AB45" s="457"/>
      <c r="AC45" s="817">
        <f t="shared" si="5"/>
        <v>0</v>
      </c>
    </row>
    <row r="46" spans="1:29" s="340" customFormat="1" ht="15.75" customHeight="1" thickBot="1" x14ac:dyDescent="0.4">
      <c r="A46" s="4556"/>
      <c r="B46" s="4559"/>
      <c r="C46" s="4562"/>
      <c r="D46" s="4566"/>
      <c r="E46" s="1896" t="s">
        <v>81</v>
      </c>
      <c r="F46" s="758" t="s">
        <v>6</v>
      </c>
      <c r="G46" s="758" t="s">
        <v>110</v>
      </c>
      <c r="H46" s="758" t="s">
        <v>70</v>
      </c>
      <c r="I46" s="758" t="s">
        <v>73</v>
      </c>
      <c r="J46" s="759">
        <v>8</v>
      </c>
      <c r="K46" s="760"/>
      <c r="L46" s="761"/>
      <c r="M46" s="1092"/>
      <c r="N46" s="1092"/>
      <c r="O46" s="1092"/>
      <c r="P46" s="761"/>
      <c r="Q46" s="1092"/>
      <c r="R46" s="1092"/>
      <c r="S46" s="1092"/>
      <c r="T46" s="1092"/>
      <c r="U46" s="761"/>
      <c r="V46" s="1092"/>
      <c r="W46" s="763">
        <v>24</v>
      </c>
      <c r="X46" s="457"/>
      <c r="Y46" s="314"/>
      <c r="Z46" s="314"/>
      <c r="AA46" s="314"/>
      <c r="AB46" s="314"/>
      <c r="AC46" s="817">
        <f t="shared" si="5"/>
        <v>24</v>
      </c>
    </row>
    <row r="47" spans="1:29" s="340" customFormat="1" ht="15" customHeight="1" thickBot="1" x14ac:dyDescent="0.4">
      <c r="A47" s="4556"/>
      <c r="B47" s="4559"/>
      <c r="C47" s="4562"/>
      <c r="D47" s="4566"/>
      <c r="E47" s="1896" t="s">
        <v>81</v>
      </c>
      <c r="F47" s="758" t="s">
        <v>6</v>
      </c>
      <c r="G47" s="758" t="s">
        <v>110</v>
      </c>
      <c r="H47" s="758" t="s">
        <v>70</v>
      </c>
      <c r="I47" s="758" t="s">
        <v>37</v>
      </c>
      <c r="J47" s="1897">
        <v>5</v>
      </c>
      <c r="K47" s="1894"/>
      <c r="L47" s="1894"/>
      <c r="M47" s="1894"/>
      <c r="N47" s="1894"/>
      <c r="O47" s="1894"/>
      <c r="P47" s="1894"/>
      <c r="Q47" s="1894"/>
      <c r="R47" s="1895"/>
      <c r="S47" s="1894"/>
      <c r="T47" s="1895"/>
      <c r="U47" s="1895"/>
      <c r="V47" s="1895"/>
      <c r="W47" s="1894">
        <v>15</v>
      </c>
      <c r="X47" s="314"/>
      <c r="Y47" s="314"/>
      <c r="Z47" s="314"/>
      <c r="AA47" s="314"/>
      <c r="AB47" s="314"/>
      <c r="AC47" s="817">
        <f t="shared" si="5"/>
        <v>15</v>
      </c>
    </row>
    <row r="48" spans="1:29" s="339" customFormat="1" ht="15" customHeight="1" thickBot="1" x14ac:dyDescent="0.45">
      <c r="A48" s="4556"/>
      <c r="B48" s="4559"/>
      <c r="C48" s="4562"/>
      <c r="D48" s="4566"/>
      <c r="E48" s="1167" t="s">
        <v>150</v>
      </c>
      <c r="F48" s="845"/>
      <c r="G48" s="1175"/>
      <c r="H48" s="847"/>
      <c r="I48" s="847"/>
      <c r="J48" s="848"/>
      <c r="K48" s="3646">
        <f>SUM(K42:K47)</f>
        <v>0</v>
      </c>
      <c r="L48" s="3646">
        <f t="shared" ref="L48:AB48" si="7">SUM(L42:L47)</f>
        <v>0</v>
      </c>
      <c r="M48" s="3646">
        <f t="shared" si="7"/>
        <v>0</v>
      </c>
      <c r="N48" s="3646">
        <f t="shared" si="7"/>
        <v>0</v>
      </c>
      <c r="O48" s="3646">
        <f t="shared" si="7"/>
        <v>0</v>
      </c>
      <c r="P48" s="3646">
        <f t="shared" si="7"/>
        <v>0</v>
      </c>
      <c r="Q48" s="3646">
        <f t="shared" si="7"/>
        <v>0</v>
      </c>
      <c r="R48" s="3646">
        <f t="shared" si="7"/>
        <v>0</v>
      </c>
      <c r="S48" s="3646">
        <f t="shared" si="7"/>
        <v>0</v>
      </c>
      <c r="T48" s="3646">
        <f t="shared" si="7"/>
        <v>0</v>
      </c>
      <c r="U48" s="3646">
        <f t="shared" si="7"/>
        <v>0</v>
      </c>
      <c r="V48" s="3646">
        <f t="shared" si="7"/>
        <v>0</v>
      </c>
      <c r="W48" s="3646">
        <f t="shared" si="7"/>
        <v>39</v>
      </c>
      <c r="X48" s="3646">
        <f t="shared" si="7"/>
        <v>0</v>
      </c>
      <c r="Y48" s="3646">
        <f t="shared" si="7"/>
        <v>0</v>
      </c>
      <c r="Z48" s="3646">
        <f t="shared" si="7"/>
        <v>0</v>
      </c>
      <c r="AA48" s="3646">
        <f t="shared" si="7"/>
        <v>0</v>
      </c>
      <c r="AB48" s="3646">
        <f t="shared" si="7"/>
        <v>0</v>
      </c>
      <c r="AC48" s="817">
        <f t="shared" si="5"/>
        <v>39</v>
      </c>
    </row>
    <row r="49" spans="1:32" s="339" customFormat="1" ht="15.6" hidden="1" customHeight="1" thickBot="1" x14ac:dyDescent="0.45">
      <c r="A49" s="4556"/>
      <c r="B49" s="4559"/>
      <c r="C49" s="4562"/>
      <c r="D49" s="4566"/>
      <c r="E49" s="3647"/>
      <c r="F49" s="838"/>
      <c r="G49" s="839"/>
      <c r="H49" s="840"/>
      <c r="I49" s="840"/>
      <c r="J49" s="841"/>
      <c r="K49" s="842"/>
      <c r="L49" s="842"/>
      <c r="M49" s="842"/>
      <c r="N49" s="842"/>
      <c r="O49" s="842"/>
      <c r="P49" s="842"/>
      <c r="Q49" s="842"/>
      <c r="R49" s="842"/>
      <c r="S49" s="842"/>
      <c r="T49" s="842"/>
      <c r="U49" s="842"/>
      <c r="V49" s="842"/>
      <c r="W49" s="842"/>
      <c r="X49" s="842"/>
      <c r="Y49" s="842"/>
      <c r="Z49" s="842"/>
      <c r="AA49" s="842"/>
      <c r="AB49" s="842"/>
      <c r="AC49" s="817">
        <f t="shared" si="5"/>
        <v>0</v>
      </c>
    </row>
    <row r="50" spans="1:32" s="339" customFormat="1" ht="18.600000000000001" hidden="1" customHeight="1" thickBot="1" x14ac:dyDescent="0.45">
      <c r="A50" s="4556"/>
      <c r="B50" s="4559"/>
      <c r="C50" s="4562"/>
      <c r="D50" s="4566"/>
      <c r="E50" s="3648"/>
      <c r="F50" s="838"/>
      <c r="G50" s="839"/>
      <c r="H50" s="840"/>
      <c r="I50" s="840"/>
      <c r="J50" s="841"/>
      <c r="K50" s="842"/>
      <c r="L50" s="842"/>
      <c r="M50" s="842"/>
      <c r="N50" s="842"/>
      <c r="O50" s="842"/>
      <c r="P50" s="842"/>
      <c r="Q50" s="842"/>
      <c r="R50" s="842"/>
      <c r="S50" s="842"/>
      <c r="T50" s="842"/>
      <c r="U50" s="842"/>
      <c r="V50" s="842"/>
      <c r="W50" s="842"/>
      <c r="X50" s="842"/>
      <c r="Y50" s="842"/>
      <c r="Z50" s="842"/>
      <c r="AA50" s="842"/>
      <c r="AB50" s="842"/>
      <c r="AC50" s="817">
        <f t="shared" si="5"/>
        <v>0</v>
      </c>
    </row>
    <row r="51" spans="1:32" s="339" customFormat="1" ht="12.6" hidden="1" customHeight="1" thickBot="1" x14ac:dyDescent="0.45">
      <c r="A51" s="4556"/>
      <c r="B51" s="4559"/>
      <c r="C51" s="4562"/>
      <c r="D51" s="4566"/>
      <c r="E51" s="3648"/>
      <c r="F51" s="838"/>
      <c r="G51" s="839"/>
      <c r="H51" s="840"/>
      <c r="I51" s="840"/>
      <c r="J51" s="841"/>
      <c r="K51" s="842"/>
      <c r="L51" s="842"/>
      <c r="M51" s="842"/>
      <c r="N51" s="842"/>
      <c r="O51" s="842"/>
      <c r="P51" s="842"/>
      <c r="Q51" s="842"/>
      <c r="R51" s="842"/>
      <c r="S51" s="842"/>
      <c r="T51" s="842"/>
      <c r="U51" s="842"/>
      <c r="V51" s="842"/>
      <c r="W51" s="842"/>
      <c r="X51" s="842"/>
      <c r="Y51" s="842"/>
      <c r="Z51" s="842"/>
      <c r="AA51" s="842"/>
      <c r="AB51" s="842"/>
      <c r="AC51" s="817"/>
    </row>
    <row r="52" spans="1:32" s="340" customFormat="1" ht="13.15" hidden="1" customHeight="1" thickBot="1" x14ac:dyDescent="0.45">
      <c r="A52" s="4556"/>
      <c r="B52" s="4559"/>
      <c r="C52" s="4562"/>
      <c r="D52" s="4566"/>
      <c r="E52" s="3649"/>
      <c r="F52" s="838"/>
      <c r="G52" s="839"/>
      <c r="H52" s="840"/>
      <c r="I52" s="840"/>
      <c r="J52" s="841"/>
      <c r="K52" s="842"/>
      <c r="L52" s="843"/>
      <c r="M52" s="844"/>
      <c r="N52" s="843"/>
      <c r="O52" s="843"/>
      <c r="P52" s="843"/>
      <c r="Q52" s="843"/>
      <c r="R52" s="844"/>
      <c r="S52" s="844"/>
      <c r="T52" s="844"/>
      <c r="U52" s="843"/>
      <c r="V52" s="843"/>
      <c r="W52" s="844"/>
      <c r="X52" s="844"/>
      <c r="Y52" s="844"/>
      <c r="Z52" s="844"/>
      <c r="AA52" s="844"/>
      <c r="AB52" s="844"/>
      <c r="AC52" s="817">
        <f t="shared" si="5"/>
        <v>0</v>
      </c>
    </row>
    <row r="53" spans="1:32" s="339" customFormat="1" ht="13.5" customHeight="1" thickBot="1" x14ac:dyDescent="0.45">
      <c r="A53" s="4556"/>
      <c r="B53" s="4559"/>
      <c r="C53" s="4562"/>
      <c r="D53" s="4566"/>
      <c r="E53" s="3650" t="s">
        <v>426</v>
      </c>
      <c r="F53" s="845"/>
      <c r="G53" s="846"/>
      <c r="H53" s="847"/>
      <c r="I53" s="847"/>
      <c r="J53" s="848"/>
      <c r="K53" s="849">
        <f>SUM(K49:K52)</f>
        <v>0</v>
      </c>
      <c r="L53" s="849">
        <f t="shared" ref="L53:AB53" si="8">SUM(L49:L52)</f>
        <v>0</v>
      </c>
      <c r="M53" s="849">
        <f t="shared" si="8"/>
        <v>0</v>
      </c>
      <c r="N53" s="849">
        <f t="shared" si="8"/>
        <v>0</v>
      </c>
      <c r="O53" s="849">
        <f t="shared" si="8"/>
        <v>0</v>
      </c>
      <c r="P53" s="849">
        <f t="shared" si="8"/>
        <v>0</v>
      </c>
      <c r="Q53" s="849">
        <f t="shared" si="8"/>
        <v>0</v>
      </c>
      <c r="R53" s="849">
        <f t="shared" si="8"/>
        <v>0</v>
      </c>
      <c r="S53" s="849">
        <f t="shared" si="8"/>
        <v>0</v>
      </c>
      <c r="T53" s="849">
        <f t="shared" si="8"/>
        <v>0</v>
      </c>
      <c r="U53" s="849">
        <f t="shared" si="8"/>
        <v>0</v>
      </c>
      <c r="V53" s="849">
        <f t="shared" si="8"/>
        <v>0</v>
      </c>
      <c r="W53" s="849">
        <f t="shared" si="8"/>
        <v>0</v>
      </c>
      <c r="X53" s="849">
        <f t="shared" si="8"/>
        <v>0</v>
      </c>
      <c r="Y53" s="849">
        <f t="shared" si="8"/>
        <v>0</v>
      </c>
      <c r="Z53" s="849">
        <f t="shared" si="8"/>
        <v>0</v>
      </c>
      <c r="AA53" s="849">
        <f t="shared" si="8"/>
        <v>0</v>
      </c>
      <c r="AB53" s="849">
        <f t="shared" si="8"/>
        <v>0</v>
      </c>
      <c r="AC53" s="817">
        <f t="shared" si="5"/>
        <v>0</v>
      </c>
    </row>
    <row r="54" spans="1:32" s="339" customFormat="1" ht="14.25" customHeight="1" thickBot="1" x14ac:dyDescent="0.45">
      <c r="A54" s="4556"/>
      <c r="B54" s="4559"/>
      <c r="C54" s="4562"/>
      <c r="D54" s="4566"/>
      <c r="E54" s="1170" t="s">
        <v>39</v>
      </c>
      <c r="F54" s="469"/>
      <c r="G54" s="460"/>
      <c r="H54" s="459"/>
      <c r="I54" s="459"/>
      <c r="J54" s="824"/>
      <c r="K54" s="825">
        <f>K41+K48+K53</f>
        <v>0</v>
      </c>
      <c r="L54" s="825">
        <f t="shared" ref="L54:AB54" si="9">L41+L48+L53</f>
        <v>48</v>
      </c>
      <c r="M54" s="825">
        <f t="shared" si="9"/>
        <v>0</v>
      </c>
      <c r="N54" s="825">
        <f t="shared" si="9"/>
        <v>0</v>
      </c>
      <c r="O54" s="825">
        <f t="shared" si="9"/>
        <v>0</v>
      </c>
      <c r="P54" s="825">
        <f t="shared" si="9"/>
        <v>0</v>
      </c>
      <c r="Q54" s="825">
        <f t="shared" si="9"/>
        <v>0</v>
      </c>
      <c r="R54" s="825">
        <f t="shared" si="9"/>
        <v>0</v>
      </c>
      <c r="S54" s="825">
        <f t="shared" si="9"/>
        <v>0</v>
      </c>
      <c r="T54" s="825">
        <f t="shared" si="9"/>
        <v>0</v>
      </c>
      <c r="U54" s="825">
        <f t="shared" si="9"/>
        <v>3</v>
      </c>
      <c r="V54" s="825">
        <f t="shared" si="9"/>
        <v>0</v>
      </c>
      <c r="W54" s="825">
        <f t="shared" si="9"/>
        <v>39</v>
      </c>
      <c r="X54" s="825">
        <f t="shared" si="9"/>
        <v>0</v>
      </c>
      <c r="Y54" s="825">
        <f t="shared" si="9"/>
        <v>0</v>
      </c>
      <c r="Z54" s="825">
        <f t="shared" si="9"/>
        <v>0</v>
      </c>
      <c r="AA54" s="825">
        <f t="shared" si="9"/>
        <v>0</v>
      </c>
      <c r="AB54" s="825">
        <f t="shared" si="9"/>
        <v>0</v>
      </c>
      <c r="AC54" s="817">
        <f t="shared" si="5"/>
        <v>90</v>
      </c>
    </row>
    <row r="55" spans="1:32" s="339" customFormat="1" ht="15" customHeight="1" thickBot="1" x14ac:dyDescent="0.45">
      <c r="A55" s="4557"/>
      <c r="B55" s="4560"/>
      <c r="C55" s="4563"/>
      <c r="D55" s="4567"/>
      <c r="E55" s="1171" t="s">
        <v>40</v>
      </c>
      <c r="F55" s="1176"/>
      <c r="G55" s="994"/>
      <c r="H55" s="995"/>
      <c r="I55" s="433"/>
      <c r="J55" s="1177"/>
      <c r="K55" s="1178">
        <f t="shared" ref="K55:AB55" si="10">K32+K54</f>
        <v>0</v>
      </c>
      <c r="L55" s="1178">
        <f t="shared" si="10"/>
        <v>48</v>
      </c>
      <c r="M55" s="1178">
        <f t="shared" si="10"/>
        <v>0</v>
      </c>
      <c r="N55" s="1178">
        <f t="shared" si="10"/>
        <v>0</v>
      </c>
      <c r="O55" s="1178">
        <f t="shared" si="10"/>
        <v>0</v>
      </c>
      <c r="P55" s="1178">
        <f t="shared" si="10"/>
        <v>0</v>
      </c>
      <c r="Q55" s="1178">
        <f t="shared" si="10"/>
        <v>0</v>
      </c>
      <c r="R55" s="1178">
        <f t="shared" si="10"/>
        <v>0</v>
      </c>
      <c r="S55" s="1178">
        <f t="shared" si="10"/>
        <v>0</v>
      </c>
      <c r="T55" s="1178">
        <f t="shared" si="10"/>
        <v>0</v>
      </c>
      <c r="U55" s="1178">
        <f t="shared" si="10"/>
        <v>3</v>
      </c>
      <c r="V55" s="1178">
        <f t="shared" si="10"/>
        <v>0</v>
      </c>
      <c r="W55" s="1178">
        <f t="shared" si="10"/>
        <v>39</v>
      </c>
      <c r="X55" s="1178">
        <f t="shared" si="10"/>
        <v>0</v>
      </c>
      <c r="Y55" s="1178">
        <f t="shared" si="10"/>
        <v>0</v>
      </c>
      <c r="Z55" s="1178">
        <f t="shared" si="10"/>
        <v>0</v>
      </c>
      <c r="AA55" s="1178">
        <f t="shared" si="10"/>
        <v>0</v>
      </c>
      <c r="AB55" s="1178">
        <f t="shared" si="10"/>
        <v>0</v>
      </c>
      <c r="AC55" s="817">
        <f t="shared" si="5"/>
        <v>90</v>
      </c>
    </row>
    <row r="56" spans="1:32" s="384" customFormat="1" ht="15.75" customHeight="1" x14ac:dyDescent="0.4">
      <c r="A56" s="3993" t="s">
        <v>443</v>
      </c>
      <c r="B56" s="3993"/>
      <c r="C56" s="3993"/>
      <c r="D56" s="3993"/>
      <c r="E56" s="3993"/>
      <c r="F56" s="3993"/>
      <c r="G56" s="3993"/>
      <c r="H56" s="3993"/>
      <c r="I56" s="3993"/>
      <c r="J56" s="3993"/>
      <c r="K56" s="3993"/>
      <c r="L56" s="3993"/>
      <c r="M56" s="3993"/>
      <c r="N56" s="3993"/>
      <c r="O56" s="3993"/>
      <c r="P56" s="3993"/>
      <c r="Q56" s="3993"/>
      <c r="R56" s="3993"/>
      <c r="S56" s="3993"/>
      <c r="T56" s="3993"/>
      <c r="U56" s="3993"/>
      <c r="V56" s="3993"/>
      <c r="W56" s="3993"/>
      <c r="X56" s="3993"/>
      <c r="Y56" s="3993"/>
      <c r="Z56" s="3993"/>
      <c r="AA56" s="3993"/>
      <c r="AB56" s="3993"/>
      <c r="AC56" s="3993"/>
      <c r="AD56" s="383"/>
      <c r="AE56" s="383"/>
      <c r="AF56" s="383"/>
    </row>
    <row r="57" spans="1:32" s="384" customFormat="1" ht="13.15" x14ac:dyDescent="0.4">
      <c r="A57" s="382"/>
      <c r="AE57" s="383"/>
      <c r="AF57" s="383"/>
    </row>
    <row r="58" spans="1:32" s="346" customFormat="1" ht="15.75" customHeight="1" x14ac:dyDescent="0.4">
      <c r="A58" s="347"/>
      <c r="B58" s="27"/>
      <c r="C58" s="29"/>
      <c r="D58" s="29"/>
      <c r="E58" s="29"/>
      <c r="F58" s="29"/>
      <c r="G58" s="29"/>
      <c r="H58" s="29"/>
      <c r="I58" s="29"/>
      <c r="J58" s="27" t="s">
        <v>231</v>
      </c>
      <c r="K58" s="29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27"/>
      <c r="AE58" s="345"/>
      <c r="AF58" s="345"/>
    </row>
    <row r="59" spans="1:32" s="346" customFormat="1" ht="13.5" customHeight="1" x14ac:dyDescent="0.4">
      <c r="A59" s="347"/>
      <c r="B59" s="27"/>
      <c r="C59" s="29"/>
      <c r="D59" s="29"/>
      <c r="E59" s="294"/>
      <c r="F59" s="29"/>
      <c r="G59" s="29"/>
      <c r="H59" s="29"/>
      <c r="I59" s="29"/>
      <c r="J59" s="926"/>
      <c r="K59" s="29"/>
      <c r="M59" s="31"/>
      <c r="N59" s="31"/>
      <c r="O59" s="31"/>
      <c r="P59" s="31"/>
      <c r="Q59" s="79"/>
      <c r="R59" s="79"/>
      <c r="S59" s="79"/>
      <c r="T59" s="31"/>
      <c r="U59" s="31"/>
      <c r="V59" s="31"/>
      <c r="W59" s="27"/>
      <c r="AE59" s="345"/>
      <c r="AF59" s="345"/>
    </row>
    <row r="60" spans="1:32" s="346" customFormat="1" ht="12" customHeight="1" x14ac:dyDescent="0.4">
      <c r="A60" s="347"/>
      <c r="B60" s="82"/>
      <c r="C60" s="82"/>
      <c r="D60" s="82"/>
      <c r="E60" s="82"/>
      <c r="F60" s="82"/>
      <c r="G60" s="82"/>
      <c r="H60" s="82"/>
      <c r="I60" s="82"/>
      <c r="J60" s="160" t="s">
        <v>187</v>
      </c>
      <c r="K60" s="82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80"/>
      <c r="AE60" s="345"/>
      <c r="AF60" s="345"/>
    </row>
    <row r="61" spans="1:32" s="384" customFormat="1" ht="13.15" x14ac:dyDescent="0.4">
      <c r="A61" s="382"/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4540"/>
      <c r="S61" s="4540"/>
      <c r="T61" s="4540"/>
      <c r="U61" s="4540"/>
      <c r="V61" s="4540"/>
      <c r="W61" s="4540"/>
      <c r="X61" s="4540"/>
      <c r="Y61" s="4540"/>
      <c r="Z61" s="4540"/>
      <c r="AA61" s="4540"/>
      <c r="AB61" s="4540"/>
      <c r="AC61" s="382"/>
      <c r="AD61" s="383"/>
      <c r="AE61" s="383"/>
      <c r="AF61" s="383"/>
    </row>
    <row r="62" spans="1:32" s="346" customFormat="1" ht="9" customHeight="1" x14ac:dyDescent="0.4">
      <c r="A62" s="347"/>
      <c r="B62" s="347"/>
      <c r="C62" s="347"/>
      <c r="D62" s="347"/>
      <c r="E62" s="347"/>
      <c r="F62" s="347"/>
      <c r="G62" s="347"/>
      <c r="H62" s="347"/>
      <c r="I62" s="347"/>
      <c r="J62" s="347"/>
      <c r="K62" s="347"/>
      <c r="L62" s="347"/>
      <c r="M62" s="347"/>
      <c r="N62" s="347"/>
      <c r="O62" s="347"/>
      <c r="P62" s="347"/>
      <c r="Q62" s="347"/>
      <c r="R62" s="350"/>
      <c r="S62" s="350"/>
      <c r="T62" s="350"/>
      <c r="U62" s="350"/>
      <c r="V62" s="4346"/>
      <c r="W62" s="4346"/>
      <c r="X62" s="4346"/>
      <c r="Y62" s="4346"/>
      <c r="Z62" s="350"/>
      <c r="AA62" s="350"/>
      <c r="AB62" s="350"/>
      <c r="AC62" s="347"/>
      <c r="AD62" s="345"/>
      <c r="AE62" s="345"/>
      <c r="AF62" s="345"/>
    </row>
    <row r="63" spans="1:32" s="346" customFormat="1" ht="13.9" hidden="1" x14ac:dyDescent="0.4">
      <c r="A63" s="347"/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47"/>
      <c r="P63" s="347"/>
      <c r="Q63" s="347"/>
      <c r="R63" s="350"/>
      <c r="S63" s="350"/>
      <c r="T63" s="350"/>
      <c r="U63" s="350"/>
      <c r="V63" s="350"/>
      <c r="W63" s="350"/>
      <c r="X63" s="350"/>
      <c r="Y63" s="350"/>
      <c r="Z63" s="350"/>
      <c r="AA63" s="350"/>
      <c r="AB63" s="350"/>
      <c r="AC63" s="347"/>
      <c r="AD63" s="345"/>
      <c r="AE63" s="345"/>
      <c r="AF63" s="345"/>
    </row>
    <row r="64" spans="1:32" s="346" customFormat="1" ht="13.9" x14ac:dyDescent="0.4">
      <c r="B64" s="346" t="s">
        <v>448</v>
      </c>
      <c r="R64" s="351"/>
      <c r="S64" s="352"/>
      <c r="T64" s="352"/>
      <c r="U64" s="4347"/>
      <c r="V64" s="4347"/>
      <c r="W64" s="4347"/>
      <c r="X64" s="4347"/>
      <c r="Y64" s="4347"/>
      <c r="Z64" s="4347"/>
      <c r="AA64" s="348"/>
      <c r="AB64" s="351"/>
      <c r="AD64" s="345"/>
      <c r="AE64" s="345"/>
      <c r="AF64" s="345"/>
    </row>
    <row r="65" spans="1:3" s="346" customFormat="1" ht="13.9" x14ac:dyDescent="0.4">
      <c r="A65" s="345"/>
      <c r="B65" s="345"/>
      <c r="C65" s="345"/>
    </row>
    <row r="66" spans="1:3" s="346" customFormat="1" ht="13.9" x14ac:dyDescent="0.4">
      <c r="A66" s="345"/>
      <c r="B66" s="345"/>
      <c r="C66" s="345"/>
    </row>
  </sheetData>
  <mergeCells count="28">
    <mergeCell ref="U64:Z64"/>
    <mergeCell ref="A33:AC33"/>
    <mergeCell ref="A34:A55"/>
    <mergeCell ref="B34:B55"/>
    <mergeCell ref="C34:C55"/>
    <mergeCell ref="D34:D55"/>
    <mergeCell ref="A56:AC56"/>
    <mergeCell ref="A5:AC5"/>
    <mergeCell ref="R61:AB61"/>
    <mergeCell ref="V62:Y62"/>
    <mergeCell ref="A6:A32"/>
    <mergeCell ref="B6:B32"/>
    <mergeCell ref="C6:C32"/>
    <mergeCell ref="D6:D32"/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</mergeCells>
  <pageMargins left="0.19685039370078741" right="0.19685039370078741" top="0.59055118110236227" bottom="0.39370078740157483" header="0.31496062992125984" footer="0.31496062992125984"/>
  <pageSetup paperSize="9" scale="8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A1:AF66"/>
  <sheetViews>
    <sheetView topLeftCell="A4" zoomScale="80" zoomScaleNormal="80" zoomScalePageLayoutView="80" workbookViewId="0">
      <selection activeCell="B34" sqref="B34:B55"/>
    </sheetView>
  </sheetViews>
  <sheetFormatPr defaultColWidth="9.1328125" defaultRowHeight="12.75" x14ac:dyDescent="0.35"/>
  <cols>
    <col min="1" max="1" width="3.1328125" style="352" customWidth="1"/>
    <col min="2" max="2" width="15.73046875" style="352" customWidth="1"/>
    <col min="3" max="3" width="11" style="352" customWidth="1"/>
    <col min="4" max="4" width="3.73046875" style="352" customWidth="1"/>
    <col min="5" max="5" width="39.1328125" style="352" customWidth="1"/>
    <col min="6" max="6" width="2.3984375" style="352" customWidth="1"/>
    <col min="7" max="7" width="4.59765625" style="352" customWidth="1"/>
    <col min="8" max="8" width="10.1328125" style="352" customWidth="1"/>
    <col min="9" max="9" width="4" style="352" customWidth="1"/>
    <col min="10" max="10" width="4.1328125" style="352" customWidth="1"/>
    <col min="11" max="11" width="4.265625" style="352" customWidth="1"/>
    <col min="12" max="12" width="4.73046875" style="352" customWidth="1"/>
    <col min="13" max="13" width="2.3984375" style="352" customWidth="1"/>
    <col min="14" max="14" width="3" style="352" customWidth="1"/>
    <col min="15" max="15" width="4" style="352" customWidth="1"/>
    <col min="16" max="16" width="2.86328125" style="352" customWidth="1"/>
    <col min="17" max="17" width="4" style="352" customWidth="1"/>
    <col min="18" max="18" width="2.86328125" style="352" customWidth="1"/>
    <col min="19" max="19" width="3.1328125" style="352" customWidth="1"/>
    <col min="20" max="20" width="3" style="352" customWidth="1"/>
    <col min="21" max="21" width="3.3984375" style="352" customWidth="1"/>
    <col min="22" max="22" width="2.59765625" style="352" customWidth="1"/>
    <col min="23" max="23" width="3.73046875" style="352" customWidth="1"/>
    <col min="24" max="24" width="3.1328125" style="352" customWidth="1"/>
    <col min="25" max="25" width="2.73046875" style="352" customWidth="1"/>
    <col min="26" max="26" width="3.86328125" style="352" customWidth="1"/>
    <col min="27" max="27" width="2.59765625" style="352" customWidth="1"/>
    <col min="28" max="28" width="3.59765625" style="352" customWidth="1"/>
    <col min="29" max="29" width="5.59765625" style="352" customWidth="1"/>
    <col min="30" max="16384" width="9.1328125" style="352"/>
  </cols>
  <sheetData>
    <row r="1" spans="1:32" s="389" customFormat="1" ht="13.5" customHeight="1" x14ac:dyDescent="0.35">
      <c r="A1" s="4516" t="s">
        <v>89</v>
      </c>
      <c r="B1" s="4516"/>
      <c r="C1" s="4516"/>
      <c r="D1" s="4516"/>
      <c r="E1" s="4516"/>
      <c r="F1" s="4516"/>
      <c r="G1" s="4516"/>
      <c r="H1" s="4516"/>
      <c r="I1" s="4516"/>
      <c r="J1" s="4516"/>
      <c r="K1" s="4516"/>
      <c r="L1" s="4516"/>
      <c r="M1" s="4516"/>
      <c r="N1" s="4516"/>
      <c r="O1" s="4516"/>
      <c r="P1" s="4516"/>
      <c r="Q1" s="4516"/>
      <c r="R1" s="4516"/>
      <c r="S1" s="4516"/>
      <c r="T1" s="4516"/>
      <c r="U1" s="4516"/>
      <c r="V1" s="4516"/>
      <c r="W1" s="4516"/>
      <c r="X1" s="4516"/>
      <c r="Y1" s="4516"/>
      <c r="Z1" s="4516"/>
      <c r="AA1" s="4516"/>
      <c r="AB1" s="4516"/>
      <c r="AC1" s="4516"/>
    </row>
    <row r="2" spans="1:32" s="332" customFormat="1" ht="12.75" customHeight="1" thickBot="1" x14ac:dyDescent="0.4">
      <c r="A2" s="4517" t="s">
        <v>380</v>
      </c>
      <c r="B2" s="4517"/>
      <c r="C2" s="4517"/>
      <c r="D2" s="4517"/>
      <c r="E2" s="4517"/>
      <c r="F2" s="4517"/>
      <c r="G2" s="4517"/>
      <c r="H2" s="4517"/>
      <c r="I2" s="4517"/>
      <c r="J2" s="4517"/>
      <c r="K2" s="4517"/>
      <c r="L2" s="4517"/>
      <c r="M2" s="4517"/>
      <c r="N2" s="4517"/>
      <c r="O2" s="4517"/>
      <c r="P2" s="4517"/>
      <c r="Q2" s="4517"/>
      <c r="R2" s="4517"/>
      <c r="S2" s="4517"/>
      <c r="T2" s="4517"/>
      <c r="U2" s="4517"/>
      <c r="V2" s="4517"/>
      <c r="W2" s="4517"/>
      <c r="X2" s="4517"/>
      <c r="Y2" s="4517"/>
      <c r="Z2" s="4517"/>
      <c r="AA2" s="4517"/>
      <c r="AB2" s="4517"/>
      <c r="AC2" s="4517"/>
    </row>
    <row r="3" spans="1:32" ht="14.25" customHeight="1" thickBot="1" x14ac:dyDescent="0.5">
      <c r="A3" s="4518" t="s">
        <v>8</v>
      </c>
      <c r="B3" s="4520" t="s">
        <v>9</v>
      </c>
      <c r="C3" s="4522" t="s">
        <v>10</v>
      </c>
      <c r="D3" s="4518" t="s">
        <v>11</v>
      </c>
      <c r="E3" s="4524" t="s">
        <v>7</v>
      </c>
      <c r="F3" s="4526" t="s">
        <v>0</v>
      </c>
      <c r="G3" s="4528" t="s">
        <v>3</v>
      </c>
      <c r="H3" s="4528" t="s">
        <v>12</v>
      </c>
      <c r="I3" s="4526" t="s">
        <v>1</v>
      </c>
      <c r="J3" s="4530" t="s">
        <v>13</v>
      </c>
      <c r="K3" s="4532" t="s">
        <v>14</v>
      </c>
      <c r="L3" s="4533"/>
      <c r="M3" s="4533"/>
      <c r="N3" s="4533"/>
      <c r="O3" s="4533"/>
      <c r="P3" s="4533"/>
      <c r="Q3" s="4533"/>
      <c r="R3" s="4533"/>
      <c r="S3" s="4533"/>
      <c r="T3" s="4533"/>
      <c r="U3" s="4533"/>
      <c r="V3" s="4533"/>
      <c r="W3" s="4533"/>
      <c r="X3" s="4533"/>
      <c r="Y3" s="4533"/>
      <c r="Z3" s="4533"/>
      <c r="AA3" s="4533"/>
      <c r="AB3" s="4534"/>
      <c r="AC3" s="4535" t="s">
        <v>15</v>
      </c>
      <c r="AD3" s="333"/>
      <c r="AE3" s="333"/>
      <c r="AF3" s="333"/>
    </row>
    <row r="4" spans="1:32" s="368" customFormat="1" ht="112.15" customHeight="1" thickBot="1" x14ac:dyDescent="0.35">
      <c r="A4" s="4519"/>
      <c r="B4" s="4521"/>
      <c r="C4" s="4523"/>
      <c r="D4" s="4519"/>
      <c r="E4" s="4525"/>
      <c r="F4" s="4527"/>
      <c r="G4" s="4529"/>
      <c r="H4" s="4529"/>
      <c r="I4" s="4527"/>
      <c r="J4" s="4531"/>
      <c r="K4" s="390" t="s">
        <v>16</v>
      </c>
      <c r="L4" s="390" t="s">
        <v>17</v>
      </c>
      <c r="M4" s="391" t="s">
        <v>18</v>
      </c>
      <c r="N4" s="390" t="s">
        <v>19</v>
      </c>
      <c r="O4" s="390" t="s">
        <v>20</v>
      </c>
      <c r="P4" s="390" t="s">
        <v>21</v>
      </c>
      <c r="Q4" s="390" t="s">
        <v>166</v>
      </c>
      <c r="R4" s="390" t="s">
        <v>109</v>
      </c>
      <c r="S4" s="390" t="s">
        <v>23</v>
      </c>
      <c r="T4" s="390" t="s">
        <v>24</v>
      </c>
      <c r="U4" s="391" t="s">
        <v>25</v>
      </c>
      <c r="V4" s="390" t="s">
        <v>26</v>
      </c>
      <c r="W4" s="390" t="s">
        <v>27</v>
      </c>
      <c r="X4" s="390" t="s">
        <v>28</v>
      </c>
      <c r="Y4" s="390" t="s">
        <v>29</v>
      </c>
      <c r="Z4" s="390" t="s">
        <v>30</v>
      </c>
      <c r="AA4" s="390" t="s">
        <v>31</v>
      </c>
      <c r="AB4" s="392" t="s">
        <v>32</v>
      </c>
      <c r="AC4" s="4536"/>
      <c r="AD4" s="369"/>
      <c r="AE4" s="369"/>
      <c r="AF4" s="369"/>
    </row>
    <row r="5" spans="1:32" s="340" customFormat="1" ht="11.25" hidden="1" customHeight="1" thickBot="1" x14ac:dyDescent="0.4">
      <c r="A5" s="4537" t="s">
        <v>33</v>
      </c>
      <c r="B5" s="4538"/>
      <c r="C5" s="4538"/>
      <c r="D5" s="4538"/>
      <c r="E5" s="4538"/>
      <c r="F5" s="4538"/>
      <c r="G5" s="4538"/>
      <c r="H5" s="4538"/>
      <c r="I5" s="4538"/>
      <c r="J5" s="4538"/>
      <c r="K5" s="4538"/>
      <c r="L5" s="4538"/>
      <c r="M5" s="4538"/>
      <c r="N5" s="4538"/>
      <c r="O5" s="4538"/>
      <c r="P5" s="4538"/>
      <c r="Q5" s="4538"/>
      <c r="R5" s="4538"/>
      <c r="S5" s="4538"/>
      <c r="T5" s="4538"/>
      <c r="U5" s="4538"/>
      <c r="V5" s="4538"/>
      <c r="W5" s="4538"/>
      <c r="X5" s="4538"/>
      <c r="Y5" s="4538"/>
      <c r="Z5" s="4538"/>
      <c r="AA5" s="4538"/>
      <c r="AB5" s="4538"/>
      <c r="AC5" s="4539"/>
      <c r="AD5" s="339"/>
      <c r="AE5" s="339"/>
      <c r="AF5" s="339"/>
    </row>
    <row r="6" spans="1:32" s="340" customFormat="1" ht="14.25" hidden="1" customHeight="1" thickBot="1" x14ac:dyDescent="0.45">
      <c r="A6" s="4541">
        <v>21</v>
      </c>
      <c r="B6" s="4544" t="s">
        <v>418</v>
      </c>
      <c r="C6" s="4547"/>
      <c r="D6" s="4550"/>
      <c r="E6" s="3618"/>
      <c r="F6" s="557"/>
      <c r="G6" s="557"/>
      <c r="H6" s="557"/>
      <c r="I6" s="557"/>
      <c r="J6" s="558"/>
      <c r="K6" s="559"/>
      <c r="L6" s="559"/>
      <c r="M6" s="559"/>
      <c r="N6" s="559"/>
      <c r="O6" s="559"/>
      <c r="P6" s="559"/>
      <c r="Q6" s="559"/>
      <c r="R6" s="559"/>
      <c r="S6" s="559"/>
      <c r="T6" s="559"/>
      <c r="U6" s="559"/>
      <c r="V6" s="559"/>
      <c r="W6" s="559"/>
      <c r="X6" s="559"/>
      <c r="Y6" s="559"/>
      <c r="Z6" s="559"/>
      <c r="AA6" s="559"/>
      <c r="AB6" s="559"/>
      <c r="AC6" s="563">
        <f>SUM(K6:AB6)</f>
        <v>0</v>
      </c>
      <c r="AD6" s="339"/>
      <c r="AE6" s="339"/>
      <c r="AF6" s="339"/>
    </row>
    <row r="7" spans="1:32" s="340" customFormat="1" ht="18" hidden="1" customHeight="1" thickBot="1" x14ac:dyDescent="0.45">
      <c r="A7" s="4542"/>
      <c r="B7" s="4545"/>
      <c r="C7" s="4548"/>
      <c r="D7" s="4550"/>
      <c r="E7" s="3618"/>
      <c r="F7" s="585"/>
      <c r="G7" s="586"/>
      <c r="H7" s="557"/>
      <c r="I7" s="585"/>
      <c r="J7" s="585"/>
      <c r="K7" s="561"/>
      <c r="L7" s="561"/>
      <c r="M7" s="561"/>
      <c r="N7" s="561"/>
      <c r="O7" s="561"/>
      <c r="P7" s="561"/>
      <c r="Q7" s="561"/>
      <c r="R7" s="561"/>
      <c r="S7" s="561"/>
      <c r="T7" s="561"/>
      <c r="U7" s="561"/>
      <c r="V7" s="561"/>
      <c r="W7" s="561"/>
      <c r="X7" s="561"/>
      <c r="Y7" s="561"/>
      <c r="Z7" s="561"/>
      <c r="AA7" s="561"/>
      <c r="AB7" s="561"/>
      <c r="AC7" s="563">
        <f>SUM(K7:AB7)</f>
        <v>0</v>
      </c>
      <c r="AD7" s="339"/>
      <c r="AE7" s="339"/>
      <c r="AF7" s="339"/>
    </row>
    <row r="8" spans="1:32" s="379" customFormat="1" ht="12.75" hidden="1" customHeight="1" thickBot="1" x14ac:dyDescent="0.45">
      <c r="A8" s="4542"/>
      <c r="B8" s="4545"/>
      <c r="C8" s="4548"/>
      <c r="D8" s="4550"/>
      <c r="E8" s="3618"/>
      <c r="F8" s="588"/>
      <c r="G8" s="589"/>
      <c r="H8" s="557"/>
      <c r="I8" s="591"/>
      <c r="J8" s="592"/>
      <c r="K8" s="580"/>
      <c r="L8" s="563"/>
      <c r="M8" s="563"/>
      <c r="N8" s="563"/>
      <c r="O8" s="563"/>
      <c r="P8" s="563"/>
      <c r="Q8" s="563"/>
      <c r="R8" s="563"/>
      <c r="S8" s="563"/>
      <c r="T8" s="563"/>
      <c r="U8" s="563"/>
      <c r="V8" s="563"/>
      <c r="W8" s="563"/>
      <c r="X8" s="563"/>
      <c r="Y8" s="563"/>
      <c r="Z8" s="563"/>
      <c r="AA8" s="563"/>
      <c r="AB8" s="563"/>
      <c r="AC8" s="563">
        <f>SUM(K8:AB8)</f>
        <v>0</v>
      </c>
      <c r="AD8" s="378"/>
      <c r="AE8" s="378"/>
      <c r="AF8" s="378"/>
    </row>
    <row r="9" spans="1:32" s="379" customFormat="1" ht="14.25" hidden="1" thickBot="1" x14ac:dyDescent="0.45">
      <c r="A9" s="4542"/>
      <c r="B9" s="4545"/>
      <c r="C9" s="4548"/>
      <c r="D9" s="4550"/>
      <c r="E9" s="3618"/>
      <c r="F9" s="1660"/>
      <c r="G9" s="405"/>
      <c r="H9" s="557"/>
      <c r="I9" s="996"/>
      <c r="J9" s="470"/>
      <c r="K9" s="1660"/>
      <c r="L9" s="1600"/>
      <c r="M9" s="1600"/>
      <c r="N9" s="1600"/>
      <c r="O9" s="1600"/>
      <c r="P9" s="404"/>
      <c r="Q9" s="1600"/>
      <c r="R9" s="1600"/>
      <c r="S9" s="1600"/>
      <c r="T9" s="1600"/>
      <c r="U9" s="404"/>
      <c r="V9" s="569"/>
      <c r="W9" s="2353"/>
      <c r="X9" s="407"/>
      <c r="Y9" s="407"/>
      <c r="Z9" s="407"/>
      <c r="AA9" s="407"/>
      <c r="AB9" s="407"/>
      <c r="AC9" s="2354">
        <f t="shared" ref="AC9:AC32" si="0">SUM(K9:AB9)</f>
        <v>0</v>
      </c>
      <c r="AD9" s="378"/>
      <c r="AE9" s="378"/>
      <c r="AF9" s="378"/>
    </row>
    <row r="10" spans="1:32" s="379" customFormat="1" ht="14.25" hidden="1" thickBot="1" x14ac:dyDescent="0.45">
      <c r="A10" s="4542"/>
      <c r="B10" s="4545"/>
      <c r="C10" s="4548"/>
      <c r="D10" s="4550"/>
      <c r="E10" s="2352"/>
      <c r="F10" s="1660"/>
      <c r="G10" s="405"/>
      <c r="H10" s="457"/>
      <c r="I10" s="996"/>
      <c r="J10" s="470"/>
      <c r="K10" s="1660"/>
      <c r="L10" s="1600"/>
      <c r="M10" s="1600"/>
      <c r="N10" s="1600"/>
      <c r="O10" s="1600"/>
      <c r="P10" s="404"/>
      <c r="Q10" s="1600"/>
      <c r="R10" s="1600"/>
      <c r="S10" s="1600"/>
      <c r="T10" s="1600"/>
      <c r="U10" s="404"/>
      <c r="V10" s="407"/>
      <c r="W10" s="407"/>
      <c r="X10" s="407"/>
      <c r="Y10" s="407"/>
      <c r="Z10" s="407"/>
      <c r="AA10" s="407"/>
      <c r="AB10" s="407"/>
      <c r="AC10" s="2354">
        <f t="shared" si="0"/>
        <v>0</v>
      </c>
      <c r="AD10" s="378"/>
      <c r="AE10" s="378"/>
      <c r="AF10" s="378"/>
    </row>
    <row r="11" spans="1:32" s="379" customFormat="1" ht="13.5" hidden="1" thickBot="1" x14ac:dyDescent="0.45">
      <c r="A11" s="4542"/>
      <c r="B11" s="4545"/>
      <c r="C11" s="4548"/>
      <c r="D11" s="4550"/>
      <c r="E11" s="2355"/>
      <c r="F11" s="2356"/>
      <c r="G11" s="1656"/>
      <c r="H11" s="2357"/>
      <c r="I11" s="2358"/>
      <c r="J11" s="2359"/>
      <c r="K11" s="2360"/>
      <c r="L11" s="569"/>
      <c r="M11" s="569"/>
      <c r="N11" s="569"/>
      <c r="O11" s="569"/>
      <c r="P11" s="569"/>
      <c r="Q11" s="569"/>
      <c r="R11" s="569"/>
      <c r="S11" s="569"/>
      <c r="T11" s="569"/>
      <c r="U11" s="569"/>
      <c r="V11" s="569"/>
      <c r="W11" s="2353"/>
      <c r="X11" s="407"/>
      <c r="Y11" s="407"/>
      <c r="Z11" s="407"/>
      <c r="AA11" s="407"/>
      <c r="AB11" s="407"/>
      <c r="AC11" s="2354">
        <f t="shared" si="0"/>
        <v>0</v>
      </c>
      <c r="AD11" s="378"/>
      <c r="AE11" s="378"/>
      <c r="AF11" s="378"/>
    </row>
    <row r="12" spans="1:32" s="379" customFormat="1" ht="15.75" hidden="1" customHeight="1" thickBot="1" x14ac:dyDescent="0.45">
      <c r="A12" s="4542"/>
      <c r="B12" s="4545"/>
      <c r="C12" s="4548"/>
      <c r="D12" s="4550"/>
      <c r="E12" s="2361"/>
      <c r="F12" s="2362"/>
      <c r="G12" s="2363"/>
      <c r="H12" s="2364"/>
      <c r="I12" s="2365"/>
      <c r="J12" s="2366"/>
      <c r="K12" s="2367"/>
      <c r="L12" s="2365"/>
      <c r="M12" s="2365"/>
      <c r="N12" s="2365"/>
      <c r="O12" s="2365"/>
      <c r="P12" s="2365"/>
      <c r="Q12" s="2365"/>
      <c r="R12" s="2365"/>
      <c r="S12" s="2365"/>
      <c r="T12" s="2365"/>
      <c r="U12" s="2365"/>
      <c r="V12" s="2365"/>
      <c r="W12" s="2368"/>
      <c r="X12" s="2369"/>
      <c r="Y12" s="2369"/>
      <c r="Z12" s="2369"/>
      <c r="AA12" s="2369"/>
      <c r="AB12" s="2369"/>
      <c r="AC12" s="2370">
        <f t="shared" si="0"/>
        <v>0</v>
      </c>
      <c r="AD12" s="378"/>
      <c r="AE12" s="378"/>
      <c r="AF12" s="378"/>
    </row>
    <row r="13" spans="1:32" s="378" customFormat="1" ht="15.75" hidden="1" customHeight="1" thickBot="1" x14ac:dyDescent="0.45">
      <c r="A13" s="4542"/>
      <c r="B13" s="4545"/>
      <c r="C13" s="4548"/>
      <c r="D13" s="4551"/>
      <c r="E13" s="3182" t="s">
        <v>38</v>
      </c>
      <c r="F13" s="3634"/>
      <c r="G13" s="3635"/>
      <c r="H13" s="3636"/>
      <c r="I13" s="3637"/>
      <c r="J13" s="3638"/>
      <c r="K13" s="3624">
        <f>SUM(K5:K12)</f>
        <v>0</v>
      </c>
      <c r="L13" s="3624">
        <f>SUM(L5:L12)</f>
        <v>0</v>
      </c>
      <c r="M13" s="3624">
        <f t="shared" ref="M13:AB13" si="1">SUM(M5:M12)</f>
        <v>0</v>
      </c>
      <c r="N13" s="3624">
        <f t="shared" si="1"/>
        <v>0</v>
      </c>
      <c r="O13" s="3624">
        <f t="shared" si="1"/>
        <v>0</v>
      </c>
      <c r="P13" s="3624">
        <f t="shared" si="1"/>
        <v>0</v>
      </c>
      <c r="Q13" s="3624">
        <f t="shared" si="1"/>
        <v>0</v>
      </c>
      <c r="R13" s="3624">
        <f t="shared" si="1"/>
        <v>0</v>
      </c>
      <c r="S13" s="3624">
        <f t="shared" si="1"/>
        <v>0</v>
      </c>
      <c r="T13" s="3624">
        <f t="shared" si="1"/>
        <v>0</v>
      </c>
      <c r="U13" s="3624">
        <f t="shared" si="1"/>
        <v>0</v>
      </c>
      <c r="V13" s="3624">
        <f t="shared" si="1"/>
        <v>0</v>
      </c>
      <c r="W13" s="3624">
        <f t="shared" si="1"/>
        <v>0</v>
      </c>
      <c r="X13" s="3624">
        <f t="shared" si="1"/>
        <v>0</v>
      </c>
      <c r="Y13" s="3624">
        <f t="shared" si="1"/>
        <v>0</v>
      </c>
      <c r="Z13" s="3624">
        <f t="shared" si="1"/>
        <v>0</v>
      </c>
      <c r="AA13" s="3624">
        <f t="shared" si="1"/>
        <v>0</v>
      </c>
      <c r="AB13" s="3624">
        <f t="shared" si="1"/>
        <v>0</v>
      </c>
      <c r="AC13" s="2374">
        <f t="shared" si="0"/>
        <v>0</v>
      </c>
    </row>
    <row r="14" spans="1:32" s="378" customFormat="1" ht="30" hidden="1" customHeight="1" thickBot="1" x14ac:dyDescent="0.45">
      <c r="A14" s="4542"/>
      <c r="B14" s="4545"/>
      <c r="C14" s="4548"/>
      <c r="D14" s="4551"/>
      <c r="E14" s="3629" t="s">
        <v>335</v>
      </c>
      <c r="F14" s="2394"/>
      <c r="G14" s="405"/>
      <c r="H14" s="2749"/>
      <c r="I14" s="996"/>
      <c r="J14" s="569"/>
      <c r="K14" s="3633"/>
      <c r="L14" s="3619"/>
      <c r="M14" s="3627"/>
      <c r="N14" s="3619"/>
      <c r="O14" s="3627"/>
      <c r="P14" s="3627"/>
      <c r="Q14" s="3627"/>
      <c r="R14" s="3627"/>
      <c r="S14" s="3627"/>
      <c r="T14" s="3627"/>
      <c r="U14" s="3619"/>
      <c r="V14" s="3627"/>
      <c r="W14" s="3627"/>
      <c r="X14" s="3627"/>
      <c r="Y14" s="3627"/>
      <c r="Z14" s="3627"/>
      <c r="AA14" s="3627"/>
      <c r="AB14" s="3628"/>
      <c r="AC14" s="3625">
        <f t="shared" si="0"/>
        <v>0</v>
      </c>
    </row>
    <row r="15" spans="1:32" s="378" customFormat="1" ht="15.75" hidden="1" customHeight="1" thickBot="1" x14ac:dyDescent="0.45">
      <c r="A15" s="4542"/>
      <c r="B15" s="4545"/>
      <c r="C15" s="4548"/>
      <c r="D15" s="4551"/>
      <c r="E15" s="3630" t="s">
        <v>97</v>
      </c>
      <c r="F15" s="2394"/>
      <c r="G15" s="405"/>
      <c r="H15" s="2749"/>
      <c r="I15" s="996"/>
      <c r="J15" s="569"/>
      <c r="K15" s="2392"/>
      <c r="L15" s="3620"/>
      <c r="M15" s="2354"/>
      <c r="N15" s="3620"/>
      <c r="O15" s="2354"/>
      <c r="P15" s="2354"/>
      <c r="Q15" s="2354"/>
      <c r="R15" s="2354"/>
      <c r="S15" s="2354"/>
      <c r="T15" s="2354"/>
      <c r="U15" s="3620"/>
      <c r="V15" s="2354"/>
      <c r="W15" s="2354"/>
      <c r="X15" s="2354"/>
      <c r="Y15" s="2354"/>
      <c r="Z15" s="2354"/>
      <c r="AA15" s="2354"/>
      <c r="AB15" s="3187"/>
      <c r="AC15" s="3625">
        <f t="shared" si="0"/>
        <v>0</v>
      </c>
    </row>
    <row r="16" spans="1:32" s="378" customFormat="1" ht="27" hidden="1" customHeight="1" thickBot="1" x14ac:dyDescent="0.45">
      <c r="A16" s="4542"/>
      <c r="B16" s="4545"/>
      <c r="C16" s="4548"/>
      <c r="D16" s="4551"/>
      <c r="E16" s="3630" t="s">
        <v>336</v>
      </c>
      <c r="F16" s="2394"/>
      <c r="G16" s="405"/>
      <c r="H16" s="2749"/>
      <c r="I16" s="996"/>
      <c r="J16" s="569"/>
      <c r="K16" s="2392"/>
      <c r="L16" s="3620"/>
      <c r="M16" s="2354"/>
      <c r="N16" s="3620"/>
      <c r="O16" s="2354"/>
      <c r="P16" s="2354"/>
      <c r="Q16" s="2354"/>
      <c r="R16" s="2354"/>
      <c r="S16" s="2354"/>
      <c r="T16" s="2354"/>
      <c r="U16" s="3620"/>
      <c r="V16" s="2354"/>
      <c r="W16" s="2354"/>
      <c r="X16" s="2354"/>
      <c r="Y16" s="2354"/>
      <c r="Z16" s="2354"/>
      <c r="AA16" s="2354"/>
      <c r="AB16" s="3187"/>
      <c r="AC16" s="3625">
        <f t="shared" si="0"/>
        <v>0</v>
      </c>
    </row>
    <row r="17" spans="1:32" s="378" customFormat="1" ht="27" hidden="1" customHeight="1" thickBot="1" x14ac:dyDescent="0.45">
      <c r="A17" s="4542"/>
      <c r="B17" s="4545"/>
      <c r="C17" s="4548"/>
      <c r="D17" s="4551"/>
      <c r="E17" s="3630" t="s">
        <v>357</v>
      </c>
      <c r="F17" s="2394"/>
      <c r="G17" s="405"/>
      <c r="H17" s="2749"/>
      <c r="I17" s="996"/>
      <c r="J17" s="569"/>
      <c r="K17" s="2392"/>
      <c r="L17" s="3620"/>
      <c r="M17" s="2354"/>
      <c r="N17" s="3621"/>
      <c r="O17" s="2354"/>
      <c r="P17" s="2354"/>
      <c r="Q17" s="2354"/>
      <c r="R17" s="2354"/>
      <c r="S17" s="2354"/>
      <c r="T17" s="2354"/>
      <c r="U17" s="3620"/>
      <c r="V17" s="2354"/>
      <c r="W17" s="2354"/>
      <c r="X17" s="2354"/>
      <c r="Y17" s="2354"/>
      <c r="Z17" s="2354"/>
      <c r="AA17" s="2354"/>
      <c r="AB17" s="3187"/>
      <c r="AC17" s="3625">
        <f t="shared" si="0"/>
        <v>0</v>
      </c>
    </row>
    <row r="18" spans="1:32" s="378" customFormat="1" ht="15.75" hidden="1" customHeight="1" thickBot="1" x14ac:dyDescent="0.45">
      <c r="A18" s="4542"/>
      <c r="B18" s="4545"/>
      <c r="C18" s="4548"/>
      <c r="D18" s="4551"/>
      <c r="E18" s="3630" t="s">
        <v>213</v>
      </c>
      <c r="F18" s="2394"/>
      <c r="G18" s="405"/>
      <c r="H18" s="2749"/>
      <c r="I18" s="996"/>
      <c r="J18" s="569"/>
      <c r="K18" s="2392"/>
      <c r="L18" s="3620"/>
      <c r="M18" s="2354"/>
      <c r="N18" s="3621"/>
      <c r="O18" s="2354"/>
      <c r="P18" s="2354"/>
      <c r="Q18" s="2354"/>
      <c r="R18" s="2354"/>
      <c r="S18" s="2354"/>
      <c r="T18" s="2354"/>
      <c r="U18" s="3620"/>
      <c r="V18" s="2354"/>
      <c r="W18" s="2354"/>
      <c r="X18" s="2354"/>
      <c r="Y18" s="2354"/>
      <c r="Z18" s="2354"/>
      <c r="AA18" s="2354"/>
      <c r="AB18" s="3187"/>
      <c r="AC18" s="3625">
        <f t="shared" si="0"/>
        <v>0</v>
      </c>
    </row>
    <row r="19" spans="1:32" s="378" customFormat="1" ht="15.75" hidden="1" customHeight="1" thickBot="1" x14ac:dyDescent="0.45">
      <c r="A19" s="4542"/>
      <c r="B19" s="4545"/>
      <c r="C19" s="4548"/>
      <c r="D19" s="4551"/>
      <c r="E19" s="3630" t="s">
        <v>208</v>
      </c>
      <c r="F19" s="2394"/>
      <c r="G19" s="405"/>
      <c r="H19" s="2749"/>
      <c r="I19" s="996"/>
      <c r="J19" s="569"/>
      <c r="K19" s="2392"/>
      <c r="L19" s="3620"/>
      <c r="M19" s="2354"/>
      <c r="N19" s="3620"/>
      <c r="O19" s="2354"/>
      <c r="P19" s="2354"/>
      <c r="Q19" s="2354"/>
      <c r="R19" s="2354"/>
      <c r="S19" s="2354"/>
      <c r="T19" s="2354"/>
      <c r="U19" s="3620"/>
      <c r="V19" s="2354"/>
      <c r="W19" s="2354"/>
      <c r="X19" s="2354"/>
      <c r="Y19" s="2354"/>
      <c r="Z19" s="2354"/>
      <c r="AA19" s="2354"/>
      <c r="AB19" s="3187"/>
      <c r="AC19" s="3625">
        <f t="shared" si="0"/>
        <v>0</v>
      </c>
    </row>
    <row r="20" spans="1:32" s="378" customFormat="1" ht="15.75" hidden="1" customHeight="1" thickBot="1" x14ac:dyDescent="0.45">
      <c r="A20" s="4542"/>
      <c r="B20" s="4545"/>
      <c r="C20" s="4548"/>
      <c r="D20" s="4551"/>
      <c r="E20" s="3630" t="s">
        <v>173</v>
      </c>
      <c r="F20" s="2394" t="s">
        <v>90</v>
      </c>
      <c r="G20" s="405" t="s">
        <v>110</v>
      </c>
      <c r="H20" s="2749"/>
      <c r="I20" s="996" t="s">
        <v>332</v>
      </c>
      <c r="J20" s="569">
        <v>65</v>
      </c>
      <c r="K20" s="2392"/>
      <c r="L20" s="3620"/>
      <c r="M20" s="2354"/>
      <c r="N20" s="3620"/>
      <c r="O20" s="2354"/>
      <c r="P20" s="2354"/>
      <c r="Q20" s="2354"/>
      <c r="R20" s="2354"/>
      <c r="S20" s="2354"/>
      <c r="T20" s="2354"/>
      <c r="U20" s="3620"/>
      <c r="V20" s="2354"/>
      <c r="W20" s="2354"/>
      <c r="X20" s="2354"/>
      <c r="Y20" s="2354"/>
      <c r="Z20" s="2354"/>
      <c r="AA20" s="2354"/>
      <c r="AB20" s="3187"/>
      <c r="AC20" s="3625">
        <f t="shared" si="0"/>
        <v>0</v>
      </c>
    </row>
    <row r="21" spans="1:32" s="378" customFormat="1" ht="15.75" hidden="1" customHeight="1" thickBot="1" x14ac:dyDescent="0.45">
      <c r="A21" s="4542"/>
      <c r="B21" s="4545"/>
      <c r="C21" s="4548"/>
      <c r="D21" s="4551"/>
      <c r="E21" s="3630" t="s">
        <v>173</v>
      </c>
      <c r="F21" s="2394" t="s">
        <v>90</v>
      </c>
      <c r="G21" s="405" t="s">
        <v>110</v>
      </c>
      <c r="H21" s="2749"/>
      <c r="I21" s="996" t="s">
        <v>332</v>
      </c>
      <c r="J21" s="569">
        <v>104</v>
      </c>
      <c r="K21" s="2392"/>
      <c r="L21" s="3620"/>
      <c r="M21" s="2354"/>
      <c r="N21" s="3620"/>
      <c r="O21" s="2354"/>
      <c r="P21" s="2354"/>
      <c r="Q21" s="2354"/>
      <c r="R21" s="2354"/>
      <c r="S21" s="2354"/>
      <c r="T21" s="2354"/>
      <c r="U21" s="3620"/>
      <c r="V21" s="2354"/>
      <c r="W21" s="2354"/>
      <c r="X21" s="2354"/>
      <c r="Y21" s="2354"/>
      <c r="Z21" s="2354"/>
      <c r="AA21" s="2354"/>
      <c r="AB21" s="3187"/>
      <c r="AC21" s="3625">
        <f t="shared" si="0"/>
        <v>0</v>
      </c>
    </row>
    <row r="22" spans="1:32" s="379" customFormat="1" ht="15" hidden="1" customHeight="1" thickBot="1" x14ac:dyDescent="0.45">
      <c r="A22" s="4542"/>
      <c r="B22" s="4545"/>
      <c r="C22" s="4548"/>
      <c r="D22" s="4550"/>
      <c r="E22" s="3631" t="s">
        <v>210</v>
      </c>
      <c r="F22" s="404" t="s">
        <v>90</v>
      </c>
      <c r="G22" s="405" t="s">
        <v>110</v>
      </c>
      <c r="H22" s="457"/>
      <c r="I22" s="996" t="s">
        <v>332</v>
      </c>
      <c r="J22" s="404">
        <v>104</v>
      </c>
      <c r="K22" s="2360"/>
      <c r="L22" s="3620"/>
      <c r="M22" s="407"/>
      <c r="N22" s="407"/>
      <c r="O22" s="407"/>
      <c r="P22" s="407"/>
      <c r="Q22" s="407"/>
      <c r="R22" s="407"/>
      <c r="S22" s="407"/>
      <c r="T22" s="407"/>
      <c r="U22" s="3620"/>
      <c r="V22" s="407"/>
      <c r="W22" s="407"/>
      <c r="X22" s="407"/>
      <c r="Y22" s="407"/>
      <c r="Z22" s="407"/>
      <c r="AA22" s="407"/>
      <c r="AB22" s="3123"/>
      <c r="AC22" s="3625">
        <f t="shared" si="0"/>
        <v>0</v>
      </c>
      <c r="AD22" s="378"/>
      <c r="AE22" s="378"/>
      <c r="AF22" s="378"/>
    </row>
    <row r="23" spans="1:32" s="379" customFormat="1" ht="24.6" hidden="1" customHeight="1" thickBot="1" x14ac:dyDescent="0.45">
      <c r="A23" s="4542"/>
      <c r="B23" s="4545"/>
      <c r="C23" s="4548"/>
      <c r="D23" s="4550"/>
      <c r="E23" s="3632"/>
      <c r="F23" s="404"/>
      <c r="G23" s="405"/>
      <c r="H23" s="457"/>
      <c r="I23" s="996"/>
      <c r="J23" s="404"/>
      <c r="K23" s="2360"/>
      <c r="L23" s="3620"/>
      <c r="M23" s="407"/>
      <c r="N23" s="407"/>
      <c r="O23" s="407"/>
      <c r="P23" s="407"/>
      <c r="Q23" s="407"/>
      <c r="R23" s="407"/>
      <c r="S23" s="407"/>
      <c r="T23" s="407"/>
      <c r="U23" s="1386"/>
      <c r="V23" s="407"/>
      <c r="W23" s="407"/>
      <c r="X23" s="407"/>
      <c r="Y23" s="407"/>
      <c r="Z23" s="407"/>
      <c r="AA23" s="407"/>
      <c r="AB23" s="3123"/>
      <c r="AC23" s="3625">
        <f t="shared" si="0"/>
        <v>0</v>
      </c>
      <c r="AD23" s="378"/>
      <c r="AE23" s="378"/>
      <c r="AF23" s="378"/>
    </row>
    <row r="24" spans="1:32" s="379" customFormat="1" ht="28.15" hidden="1" customHeight="1" thickBot="1" x14ac:dyDescent="0.45">
      <c r="A24" s="4542"/>
      <c r="B24" s="4545"/>
      <c r="C24" s="4548"/>
      <c r="D24" s="4550"/>
      <c r="E24" s="3622"/>
      <c r="F24" s="1660"/>
      <c r="G24" s="405"/>
      <c r="H24" s="457"/>
      <c r="I24" s="996"/>
      <c r="J24" s="1703"/>
      <c r="K24" s="2673"/>
      <c r="L24" s="569"/>
      <c r="M24" s="407"/>
      <c r="N24" s="407"/>
      <c r="O24" s="407"/>
      <c r="P24" s="407"/>
      <c r="Q24" s="407"/>
      <c r="R24" s="407"/>
      <c r="S24" s="407"/>
      <c r="T24" s="407"/>
      <c r="U24" s="167"/>
      <c r="V24" s="569"/>
      <c r="W24" s="407"/>
      <c r="X24" s="407"/>
      <c r="Y24" s="407"/>
      <c r="Z24" s="407"/>
      <c r="AA24" s="407"/>
      <c r="AB24" s="3123"/>
      <c r="AC24" s="2392">
        <f t="shared" si="0"/>
        <v>0</v>
      </c>
      <c r="AD24" s="378"/>
      <c r="AE24" s="378"/>
      <c r="AF24" s="378"/>
    </row>
    <row r="25" spans="1:32" s="379" customFormat="1" ht="18" hidden="1" customHeight="1" thickBot="1" x14ac:dyDescent="0.45">
      <c r="A25" s="4542"/>
      <c r="B25" s="4545"/>
      <c r="C25" s="4548"/>
      <c r="D25" s="4550"/>
      <c r="E25" s="3622"/>
      <c r="F25" s="76"/>
      <c r="G25" s="76"/>
      <c r="H25" s="76"/>
      <c r="I25" s="996"/>
      <c r="J25" s="144"/>
      <c r="K25" s="1681"/>
      <c r="L25" s="110"/>
      <c r="M25" s="111"/>
      <c r="N25" s="111"/>
      <c r="O25" s="111"/>
      <c r="P25" s="111"/>
      <c r="Q25" s="111"/>
      <c r="R25" s="404"/>
      <c r="S25" s="404"/>
      <c r="T25" s="407"/>
      <c r="U25" s="167"/>
      <c r="V25" s="569"/>
      <c r="W25" s="407"/>
      <c r="X25" s="407"/>
      <c r="Y25" s="407"/>
      <c r="Z25" s="407"/>
      <c r="AA25" s="407"/>
      <c r="AB25" s="3123"/>
      <c r="AC25" s="2392">
        <f t="shared" si="0"/>
        <v>0</v>
      </c>
      <c r="AD25" s="378"/>
      <c r="AE25" s="378"/>
      <c r="AF25" s="378"/>
    </row>
    <row r="26" spans="1:32" s="379" customFormat="1" ht="15.75" hidden="1" customHeight="1" thickBot="1" x14ac:dyDescent="0.45">
      <c r="A26" s="4542"/>
      <c r="B26" s="4545"/>
      <c r="C26" s="4548"/>
      <c r="D26" s="4550"/>
      <c r="E26" s="3623"/>
      <c r="F26" s="1660"/>
      <c r="G26" s="405"/>
      <c r="H26" s="457"/>
      <c r="I26" s="996"/>
      <c r="J26" s="1703"/>
      <c r="K26" s="2188"/>
      <c r="L26" s="147"/>
      <c r="M26" s="147"/>
      <c r="N26" s="147"/>
      <c r="O26" s="147"/>
      <c r="P26" s="147"/>
      <c r="Q26" s="147"/>
      <c r="R26" s="147"/>
      <c r="S26" s="147"/>
      <c r="T26" s="1132"/>
      <c r="U26" s="1983"/>
      <c r="V26" s="1129"/>
      <c r="W26" s="1132"/>
      <c r="X26" s="1132"/>
      <c r="Y26" s="1132"/>
      <c r="Z26" s="1132"/>
      <c r="AA26" s="1132"/>
      <c r="AB26" s="3224"/>
      <c r="AC26" s="3626">
        <f t="shared" si="0"/>
        <v>0</v>
      </c>
      <c r="AD26" s="378"/>
      <c r="AE26" s="378"/>
      <c r="AF26" s="378"/>
    </row>
    <row r="27" spans="1:32" s="378" customFormat="1" ht="13.5" hidden="1" customHeight="1" thickBot="1" x14ac:dyDescent="0.45">
      <c r="A27" s="4542"/>
      <c r="B27" s="4545"/>
      <c r="C27" s="4548"/>
      <c r="D27" s="4551"/>
      <c r="E27" s="3182" t="s">
        <v>161</v>
      </c>
      <c r="F27" s="1179"/>
      <c r="G27" s="1183"/>
      <c r="H27" s="1184"/>
      <c r="I27" s="1180"/>
      <c r="J27" s="1181"/>
      <c r="K27" s="3640">
        <f>SUM(K14:K26)</f>
        <v>0</v>
      </c>
      <c r="L27" s="3640">
        <f t="shared" ref="L27:AB27" si="2">SUM(L14:L26)</f>
        <v>0</v>
      </c>
      <c r="M27" s="3640">
        <f t="shared" si="2"/>
        <v>0</v>
      </c>
      <c r="N27" s="3640">
        <f t="shared" si="2"/>
        <v>0</v>
      </c>
      <c r="O27" s="3640">
        <f t="shared" si="2"/>
        <v>0</v>
      </c>
      <c r="P27" s="3640">
        <f t="shared" si="2"/>
        <v>0</v>
      </c>
      <c r="Q27" s="3640">
        <f t="shared" si="2"/>
        <v>0</v>
      </c>
      <c r="R27" s="3640">
        <f t="shared" si="2"/>
        <v>0</v>
      </c>
      <c r="S27" s="3640">
        <f t="shared" si="2"/>
        <v>0</v>
      </c>
      <c r="T27" s="3640">
        <f t="shared" si="2"/>
        <v>0</v>
      </c>
      <c r="U27" s="3640">
        <f t="shared" si="2"/>
        <v>0</v>
      </c>
      <c r="V27" s="3640">
        <f t="shared" si="2"/>
        <v>0</v>
      </c>
      <c r="W27" s="3640">
        <f t="shared" si="2"/>
        <v>0</v>
      </c>
      <c r="X27" s="3640">
        <f t="shared" si="2"/>
        <v>0</v>
      </c>
      <c r="Y27" s="3640">
        <f t="shared" si="2"/>
        <v>0</v>
      </c>
      <c r="Z27" s="3640">
        <f t="shared" si="2"/>
        <v>0</v>
      </c>
      <c r="AA27" s="3640">
        <f t="shared" si="2"/>
        <v>0</v>
      </c>
      <c r="AB27" s="3640">
        <f t="shared" si="2"/>
        <v>0</v>
      </c>
      <c r="AC27" s="2374">
        <f t="shared" si="0"/>
        <v>0</v>
      </c>
    </row>
    <row r="28" spans="1:32" s="379" customFormat="1" ht="18.75" hidden="1" customHeight="1" thickBot="1" x14ac:dyDescent="0.45">
      <c r="A28" s="4542"/>
      <c r="B28" s="4545"/>
      <c r="C28" s="4548"/>
      <c r="D28" s="4550"/>
      <c r="E28" s="3639"/>
      <c r="F28" s="2377"/>
      <c r="G28" s="2378"/>
      <c r="H28" s="2379"/>
      <c r="I28" s="1113"/>
      <c r="J28" s="1122"/>
      <c r="K28" s="2380"/>
      <c r="L28" s="2375"/>
      <c r="M28" s="2375"/>
      <c r="N28" s="2375"/>
      <c r="O28" s="2375"/>
      <c r="P28" s="2375"/>
      <c r="Q28" s="2375"/>
      <c r="R28" s="2375"/>
      <c r="S28" s="2375"/>
      <c r="T28" s="2375"/>
      <c r="U28" s="2375"/>
      <c r="V28" s="2375"/>
      <c r="W28" s="2375"/>
      <c r="X28" s="2375"/>
      <c r="Y28" s="2375"/>
      <c r="Z28" s="2375"/>
      <c r="AA28" s="2375"/>
      <c r="AB28" s="2375"/>
      <c r="AC28" s="2375">
        <f t="shared" si="0"/>
        <v>0</v>
      </c>
      <c r="AD28" s="378"/>
      <c r="AE28" s="378"/>
      <c r="AF28" s="378"/>
    </row>
    <row r="29" spans="1:32" s="379" customFormat="1" ht="16.5" hidden="1" customHeight="1" thickBot="1" x14ac:dyDescent="0.4">
      <c r="A29" s="4542"/>
      <c r="B29" s="4545"/>
      <c r="C29" s="4548"/>
      <c r="D29" s="4550"/>
      <c r="E29" s="1140"/>
      <c r="F29" s="2381"/>
      <c r="G29" s="2382"/>
      <c r="H29" s="2382"/>
      <c r="I29" s="2353"/>
      <c r="J29" s="2383"/>
      <c r="K29" s="2384"/>
      <c r="L29" s="2353"/>
      <c r="M29" s="2353"/>
      <c r="N29" s="2353"/>
      <c r="O29" s="2353"/>
      <c r="P29" s="2353"/>
      <c r="Q29" s="2353"/>
      <c r="R29" s="2353"/>
      <c r="S29" s="2353"/>
      <c r="T29" s="2353"/>
      <c r="U29" s="2353"/>
      <c r="V29" s="2353"/>
      <c r="W29" s="2353"/>
      <c r="X29" s="2353"/>
      <c r="Y29" s="2353"/>
      <c r="Z29" s="2353"/>
      <c r="AA29" s="2353"/>
      <c r="AB29" s="2353"/>
      <c r="AC29" s="2354">
        <f t="shared" si="0"/>
        <v>0</v>
      </c>
      <c r="AD29" s="378"/>
      <c r="AE29" s="378"/>
      <c r="AF29" s="378"/>
    </row>
    <row r="30" spans="1:32" s="379" customFormat="1" ht="15.75" hidden="1" customHeight="1" thickBot="1" x14ac:dyDescent="0.45">
      <c r="A30" s="4542"/>
      <c r="B30" s="4545"/>
      <c r="C30" s="4548"/>
      <c r="D30" s="4550"/>
      <c r="E30" s="1146"/>
      <c r="F30" s="2356"/>
      <c r="G30" s="2385"/>
      <c r="H30" s="2353"/>
      <c r="I30" s="569"/>
      <c r="J30" s="2359"/>
      <c r="K30" s="2360"/>
      <c r="L30" s="569"/>
      <c r="M30" s="569"/>
      <c r="N30" s="569"/>
      <c r="O30" s="569"/>
      <c r="P30" s="569"/>
      <c r="Q30" s="569"/>
      <c r="R30" s="569"/>
      <c r="S30" s="569"/>
      <c r="T30" s="569"/>
      <c r="U30" s="569"/>
      <c r="V30" s="569"/>
      <c r="W30" s="569"/>
      <c r="X30" s="2353"/>
      <c r="Y30" s="2354"/>
      <c r="Z30" s="2354"/>
      <c r="AA30" s="2354"/>
      <c r="AB30" s="2354"/>
      <c r="AC30" s="2354">
        <f t="shared" si="0"/>
        <v>0</v>
      </c>
      <c r="AD30" s="378"/>
      <c r="AE30" s="378"/>
      <c r="AF30" s="378"/>
    </row>
    <row r="31" spans="1:32" s="379" customFormat="1" ht="17.25" hidden="1" customHeight="1" thickBot="1" x14ac:dyDescent="0.4">
      <c r="A31" s="4542"/>
      <c r="B31" s="4545"/>
      <c r="C31" s="4548"/>
      <c r="D31" s="4550"/>
      <c r="E31" s="1153"/>
      <c r="F31" s="2386"/>
      <c r="G31" s="1115"/>
      <c r="H31" s="1115"/>
      <c r="I31" s="1115"/>
      <c r="J31" s="2387"/>
      <c r="K31" s="2388"/>
      <c r="L31" s="407"/>
      <c r="M31" s="407"/>
      <c r="N31" s="407"/>
      <c r="O31" s="407"/>
      <c r="P31" s="407"/>
      <c r="Q31" s="407"/>
      <c r="R31" s="407"/>
      <c r="S31" s="407"/>
      <c r="T31" s="407"/>
      <c r="U31" s="407"/>
      <c r="V31" s="407"/>
      <c r="W31" s="407"/>
      <c r="X31" s="407"/>
      <c r="Y31" s="407"/>
      <c r="Z31" s="407"/>
      <c r="AA31" s="407"/>
      <c r="AB31" s="407"/>
      <c r="AC31" s="2354">
        <f t="shared" si="0"/>
        <v>0</v>
      </c>
      <c r="AD31" s="378"/>
      <c r="AE31" s="378"/>
      <c r="AF31" s="378"/>
    </row>
    <row r="32" spans="1:32" s="378" customFormat="1" ht="12.75" hidden="1" customHeight="1" thickBot="1" x14ac:dyDescent="0.45">
      <c r="A32" s="4543"/>
      <c r="B32" s="4546"/>
      <c r="C32" s="4549"/>
      <c r="D32" s="4550"/>
      <c r="E32" s="1159" t="s">
        <v>152</v>
      </c>
      <c r="F32" s="2389"/>
      <c r="G32" s="2390"/>
      <c r="H32" s="2391"/>
      <c r="I32" s="1129"/>
      <c r="J32" s="1130"/>
      <c r="K32" s="2392">
        <f>K13+K27+K28</f>
        <v>0</v>
      </c>
      <c r="L32" s="2392">
        <f t="shared" ref="L32:AB32" si="3">L13+L27+L28</f>
        <v>0</v>
      </c>
      <c r="M32" s="2392">
        <f t="shared" si="3"/>
        <v>0</v>
      </c>
      <c r="N32" s="2392">
        <f t="shared" si="3"/>
        <v>0</v>
      </c>
      <c r="O32" s="2392">
        <f t="shared" si="3"/>
        <v>0</v>
      </c>
      <c r="P32" s="2392">
        <f t="shared" si="3"/>
        <v>0</v>
      </c>
      <c r="Q32" s="2392">
        <f t="shared" si="3"/>
        <v>0</v>
      </c>
      <c r="R32" s="2392">
        <f t="shared" si="3"/>
        <v>0</v>
      </c>
      <c r="S32" s="2392">
        <f t="shared" si="3"/>
        <v>0</v>
      </c>
      <c r="T32" s="2392">
        <f t="shared" si="3"/>
        <v>0</v>
      </c>
      <c r="U32" s="2392">
        <f t="shared" si="3"/>
        <v>0</v>
      </c>
      <c r="V32" s="2392">
        <f t="shared" si="3"/>
        <v>0</v>
      </c>
      <c r="W32" s="2392">
        <f t="shared" si="3"/>
        <v>0</v>
      </c>
      <c r="X32" s="2392">
        <f t="shared" si="3"/>
        <v>0</v>
      </c>
      <c r="Y32" s="2392">
        <f t="shared" si="3"/>
        <v>0</v>
      </c>
      <c r="Z32" s="2392">
        <f t="shared" si="3"/>
        <v>0</v>
      </c>
      <c r="AA32" s="2392">
        <f t="shared" si="3"/>
        <v>0</v>
      </c>
      <c r="AB32" s="2392">
        <f t="shared" si="3"/>
        <v>0</v>
      </c>
      <c r="AC32" s="2354">
        <f t="shared" si="0"/>
        <v>0</v>
      </c>
    </row>
    <row r="33" spans="1:29" s="340" customFormat="1" ht="16.149999999999999" customHeight="1" thickBot="1" x14ac:dyDescent="0.4">
      <c r="A33" s="4552" t="s">
        <v>178</v>
      </c>
      <c r="B33" s="4553"/>
      <c r="C33" s="4553"/>
      <c r="D33" s="4553"/>
      <c r="E33" s="4553"/>
      <c r="F33" s="4553"/>
      <c r="G33" s="4553"/>
      <c r="H33" s="4553"/>
      <c r="I33" s="4553"/>
      <c r="J33" s="4553"/>
      <c r="K33" s="4553"/>
      <c r="L33" s="4553"/>
      <c r="M33" s="4553"/>
      <c r="N33" s="4553"/>
      <c r="O33" s="4553"/>
      <c r="P33" s="4553"/>
      <c r="Q33" s="4553"/>
      <c r="R33" s="4553"/>
      <c r="S33" s="4553"/>
      <c r="T33" s="4553"/>
      <c r="U33" s="4553"/>
      <c r="V33" s="4553"/>
      <c r="W33" s="4553"/>
      <c r="X33" s="4553"/>
      <c r="Y33" s="4553"/>
      <c r="Z33" s="4553"/>
      <c r="AA33" s="4553"/>
      <c r="AB33" s="4553"/>
      <c r="AC33" s="4554"/>
    </row>
    <row r="34" spans="1:29" s="340" customFormat="1" ht="27" hidden="1" customHeight="1" thickBot="1" x14ac:dyDescent="0.45">
      <c r="A34" s="4555"/>
      <c r="B34" s="4558" t="s">
        <v>447</v>
      </c>
      <c r="C34" s="4561" t="s">
        <v>442</v>
      </c>
      <c r="D34" s="4591">
        <v>0.25</v>
      </c>
      <c r="E34" s="2393"/>
      <c r="F34" s="404"/>
      <c r="G34" s="405"/>
      <c r="H34" s="1691"/>
      <c r="I34" s="2394"/>
      <c r="J34" s="2394"/>
      <c r="K34" s="2395"/>
      <c r="L34" s="2395"/>
      <c r="M34" s="2395"/>
      <c r="N34" s="2395"/>
      <c r="O34" s="2395"/>
      <c r="P34" s="2395"/>
      <c r="Q34" s="2395"/>
      <c r="R34" s="2395"/>
      <c r="S34" s="2395"/>
      <c r="T34" s="2395"/>
      <c r="U34" s="2395"/>
      <c r="V34" s="2395"/>
      <c r="W34" s="2395"/>
      <c r="X34" s="2396"/>
      <c r="Y34" s="2397"/>
      <c r="Z34" s="2397"/>
      <c r="AA34" s="2397"/>
      <c r="AB34" s="2397"/>
      <c r="AC34" s="2397"/>
    </row>
    <row r="35" spans="1:29" s="340" customFormat="1" ht="27" hidden="1" customHeight="1" thickBot="1" x14ac:dyDescent="0.45">
      <c r="A35" s="4556"/>
      <c r="B35" s="4559"/>
      <c r="C35" s="4562"/>
      <c r="D35" s="4566"/>
      <c r="E35" s="2398"/>
      <c r="F35" s="463"/>
      <c r="G35" s="1732"/>
      <c r="H35" s="463"/>
      <c r="I35" s="2399"/>
      <c r="J35" s="2399"/>
      <c r="K35" s="2400"/>
      <c r="L35" s="2399"/>
      <c r="M35" s="2400"/>
      <c r="N35" s="2400"/>
      <c r="O35" s="2400"/>
      <c r="P35" s="2400"/>
      <c r="Q35" s="2400"/>
      <c r="R35" s="2400"/>
      <c r="S35" s="2400"/>
      <c r="T35" s="2400"/>
      <c r="U35" s="2399"/>
      <c r="V35" s="2400"/>
      <c r="W35" s="2401"/>
      <c r="X35" s="2402"/>
      <c r="Y35" s="2402"/>
      <c r="Z35" s="2402"/>
      <c r="AA35" s="2402"/>
      <c r="AB35" s="2402"/>
      <c r="AC35" s="2403"/>
    </row>
    <row r="36" spans="1:29" s="340" customFormat="1" ht="15.75" hidden="1" customHeight="1" thickBot="1" x14ac:dyDescent="0.45">
      <c r="A36" s="4556"/>
      <c r="B36" s="4559"/>
      <c r="C36" s="4562"/>
      <c r="D36" s="4566"/>
      <c r="E36" s="1413"/>
      <c r="F36" s="1414"/>
      <c r="G36" s="1414"/>
      <c r="H36" s="1414"/>
      <c r="I36" s="1414"/>
      <c r="J36" s="1415"/>
      <c r="K36" s="3641"/>
      <c r="L36" s="1094"/>
      <c r="M36" s="1093"/>
      <c r="N36" s="1093"/>
      <c r="O36" s="1093"/>
      <c r="P36" s="1094"/>
      <c r="Q36" s="1093"/>
      <c r="R36" s="1093"/>
      <c r="S36" s="1093"/>
      <c r="T36" s="1093"/>
      <c r="U36" s="1094"/>
      <c r="V36" s="3642"/>
      <c r="W36" s="3642"/>
      <c r="X36" s="3643"/>
      <c r="Y36" s="3644"/>
      <c r="Z36" s="3644"/>
      <c r="AA36" s="3644"/>
      <c r="AB36" s="3644"/>
      <c r="AC36" s="1172">
        <f>SUM(K36:AB36)</f>
        <v>0</v>
      </c>
    </row>
    <row r="37" spans="1:29" s="3336" customFormat="1" ht="15" customHeight="1" thickBot="1" x14ac:dyDescent="0.4">
      <c r="A37" s="4556"/>
      <c r="B37" s="4559"/>
      <c r="C37" s="4562"/>
      <c r="D37" s="4565"/>
      <c r="E37" s="2197" t="s">
        <v>76</v>
      </c>
      <c r="F37" s="76" t="s">
        <v>5</v>
      </c>
      <c r="G37" s="76" t="s">
        <v>94</v>
      </c>
      <c r="H37" s="76" t="s">
        <v>436</v>
      </c>
      <c r="I37" s="76" t="s">
        <v>36</v>
      </c>
      <c r="J37" s="152" t="s">
        <v>223</v>
      </c>
      <c r="K37" s="1684"/>
      <c r="L37" s="145">
        <v>48</v>
      </c>
      <c r="M37" s="316"/>
      <c r="N37" s="316"/>
      <c r="O37" s="316"/>
      <c r="P37" s="316"/>
      <c r="Q37" s="316"/>
      <c r="R37" s="316"/>
      <c r="S37" s="316"/>
      <c r="T37" s="316"/>
      <c r="U37" s="316">
        <v>3</v>
      </c>
      <c r="V37" s="1738"/>
      <c r="W37" s="1738"/>
      <c r="X37" s="1793"/>
      <c r="Y37" s="1608"/>
      <c r="Z37" s="1608"/>
      <c r="AA37" s="1608"/>
      <c r="AB37" s="817"/>
      <c r="AC37" s="1389">
        <f t="shared" ref="AC37" si="4">SUM(K37:AB37)</f>
        <v>51</v>
      </c>
    </row>
    <row r="38" spans="1:29" s="339" customFormat="1" ht="33.6" hidden="1" customHeight="1" thickBot="1" x14ac:dyDescent="0.4">
      <c r="A38" s="4556"/>
      <c r="B38" s="4559"/>
      <c r="C38" s="4562"/>
      <c r="D38" s="4565"/>
      <c r="E38" s="2873"/>
      <c r="F38" s="758"/>
      <c r="G38" s="758"/>
      <c r="H38" s="758"/>
      <c r="I38" s="758"/>
      <c r="J38" s="1897"/>
      <c r="K38" s="1248"/>
      <c r="L38" s="761"/>
      <c r="M38" s="457"/>
      <c r="N38" s="457"/>
      <c r="O38" s="457"/>
      <c r="P38" s="457"/>
      <c r="Q38" s="457"/>
      <c r="R38" s="457"/>
      <c r="S38" s="457"/>
      <c r="T38" s="457"/>
      <c r="U38" s="457"/>
      <c r="V38" s="457"/>
      <c r="W38" s="457"/>
      <c r="X38" s="457"/>
      <c r="Y38" s="476"/>
      <c r="Z38" s="476"/>
      <c r="AA38" s="476"/>
      <c r="AB38" s="1253"/>
      <c r="AC38" s="1389">
        <f>SUM(K38:AB38)</f>
        <v>0</v>
      </c>
    </row>
    <row r="39" spans="1:29" s="339" customFormat="1" ht="15.75" hidden="1" customHeight="1" thickBot="1" x14ac:dyDescent="0.4">
      <c r="A39" s="4556"/>
      <c r="B39" s="4559"/>
      <c r="C39" s="4562"/>
      <c r="D39" s="4565"/>
      <c r="E39" s="1285" t="s">
        <v>81</v>
      </c>
      <c r="F39" s="76"/>
      <c r="G39" s="76"/>
      <c r="H39" s="76"/>
      <c r="I39" s="76"/>
      <c r="J39" s="158"/>
      <c r="K39" s="1684"/>
      <c r="L39" s="911"/>
      <c r="M39" s="146"/>
      <c r="N39" s="146"/>
      <c r="O39" s="146"/>
      <c r="P39" s="145"/>
      <c r="Q39" s="146"/>
      <c r="R39" s="146"/>
      <c r="S39" s="146"/>
      <c r="T39" s="457"/>
      <c r="U39" s="457"/>
      <c r="V39" s="457"/>
      <c r="W39" s="1096"/>
      <c r="X39" s="457"/>
      <c r="Y39" s="476"/>
      <c r="Z39" s="476"/>
      <c r="AA39" s="476"/>
      <c r="AB39" s="1253"/>
      <c r="AC39" s="1389">
        <f>SUM(K39:AB39)</f>
        <v>0</v>
      </c>
    </row>
    <row r="40" spans="1:29" ht="14.25" hidden="1" thickBot="1" x14ac:dyDescent="0.4">
      <c r="A40" s="4556"/>
      <c r="B40" s="4559"/>
      <c r="C40" s="4562"/>
      <c r="D40" s="4565"/>
      <c r="E40" s="2476" t="s">
        <v>81</v>
      </c>
      <c r="F40" s="766"/>
      <c r="G40" s="766"/>
      <c r="H40" s="766"/>
      <c r="I40" s="766"/>
      <c r="J40" s="767"/>
      <c r="K40" s="2481"/>
      <c r="L40" s="1956"/>
      <c r="M40" s="1956"/>
      <c r="N40" s="1956"/>
      <c r="O40" s="1956"/>
      <c r="P40" s="1956"/>
      <c r="Q40" s="1956"/>
      <c r="R40" s="2482"/>
      <c r="S40" s="1956"/>
      <c r="T40" s="2482"/>
      <c r="U40" s="2482"/>
      <c r="V40" s="2482"/>
      <c r="W40" s="1956"/>
      <c r="X40" s="1666"/>
      <c r="Y40" s="2152"/>
      <c r="Z40" s="2152"/>
      <c r="AA40" s="2152"/>
      <c r="AB40" s="2153"/>
      <c r="AC40" s="1389">
        <f t="shared" ref="AC40:AC55" si="5">SUM(K40:AB40)</f>
        <v>0</v>
      </c>
    </row>
    <row r="41" spans="1:29" s="339" customFormat="1" ht="16.149999999999999" customHeight="1" thickBot="1" x14ac:dyDescent="0.45">
      <c r="A41" s="4556"/>
      <c r="B41" s="4559"/>
      <c r="C41" s="4562"/>
      <c r="D41" s="4566"/>
      <c r="E41" s="3668" t="s">
        <v>38</v>
      </c>
      <c r="F41" s="3669"/>
      <c r="G41" s="3670"/>
      <c r="H41" s="3671"/>
      <c r="I41" s="3671"/>
      <c r="J41" s="3672"/>
      <c r="K41" s="3674">
        <f>SUM(K37:K37)</f>
        <v>0</v>
      </c>
      <c r="L41" s="3646">
        <f t="shared" ref="L41:AB41" si="6">SUM(L36:L40)</f>
        <v>48</v>
      </c>
      <c r="M41" s="3646">
        <f t="shared" si="6"/>
        <v>0</v>
      </c>
      <c r="N41" s="3646">
        <f t="shared" si="6"/>
        <v>0</v>
      </c>
      <c r="O41" s="3646">
        <f t="shared" si="6"/>
        <v>0</v>
      </c>
      <c r="P41" s="3646">
        <f t="shared" si="6"/>
        <v>0</v>
      </c>
      <c r="Q41" s="3646">
        <f t="shared" si="6"/>
        <v>0</v>
      </c>
      <c r="R41" s="3646">
        <f t="shared" si="6"/>
        <v>0</v>
      </c>
      <c r="S41" s="3646">
        <f t="shared" si="6"/>
        <v>0</v>
      </c>
      <c r="T41" s="3646">
        <f t="shared" si="6"/>
        <v>0</v>
      </c>
      <c r="U41" s="3646">
        <f t="shared" si="6"/>
        <v>3</v>
      </c>
      <c r="V41" s="3646">
        <f t="shared" si="6"/>
        <v>0</v>
      </c>
      <c r="W41" s="3646">
        <f t="shared" si="6"/>
        <v>0</v>
      </c>
      <c r="X41" s="3646">
        <f t="shared" si="6"/>
        <v>0</v>
      </c>
      <c r="Y41" s="3646">
        <f t="shared" si="6"/>
        <v>0</v>
      </c>
      <c r="Z41" s="3646">
        <f t="shared" si="6"/>
        <v>0</v>
      </c>
      <c r="AA41" s="3646">
        <f t="shared" si="6"/>
        <v>0</v>
      </c>
      <c r="AB41" s="3646">
        <f t="shared" si="6"/>
        <v>0</v>
      </c>
      <c r="AC41" s="1864">
        <f t="shared" si="5"/>
        <v>51</v>
      </c>
    </row>
    <row r="42" spans="1:29" s="339" customFormat="1" ht="13.5" hidden="1" customHeight="1" thickBot="1" x14ac:dyDescent="0.45">
      <c r="A42" s="4556"/>
      <c r="B42" s="4559"/>
      <c r="C42" s="4562"/>
      <c r="D42" s="4566"/>
      <c r="E42" s="3632"/>
      <c r="F42" s="404"/>
      <c r="G42" s="405"/>
      <c r="H42" s="457"/>
      <c r="I42" s="996"/>
      <c r="J42" s="1703"/>
      <c r="K42" s="1113"/>
      <c r="L42" s="3664"/>
      <c r="M42" s="1124"/>
      <c r="N42" s="1124"/>
      <c r="O42" s="1124"/>
      <c r="P42" s="1124"/>
      <c r="Q42" s="1124"/>
      <c r="R42" s="1124"/>
      <c r="S42" s="1124"/>
      <c r="T42" s="1124"/>
      <c r="U42" s="2943"/>
      <c r="V42" s="826"/>
      <c r="W42" s="826"/>
      <c r="X42" s="826"/>
      <c r="Y42" s="826"/>
      <c r="Z42" s="826"/>
      <c r="AA42" s="826"/>
      <c r="AB42" s="826"/>
      <c r="AC42" s="2448">
        <f t="shared" si="5"/>
        <v>0</v>
      </c>
    </row>
    <row r="43" spans="1:29" s="339" customFormat="1" ht="13.5" hidden="1" customHeight="1" thickBot="1" x14ac:dyDescent="0.45">
      <c r="A43" s="4556"/>
      <c r="B43" s="4559"/>
      <c r="C43" s="4562"/>
      <c r="D43" s="4566"/>
      <c r="E43" s="3622"/>
      <c r="F43" s="1660"/>
      <c r="G43" s="405"/>
      <c r="H43" s="457"/>
      <c r="I43" s="996"/>
      <c r="J43" s="1703"/>
      <c r="K43" s="569"/>
      <c r="L43" s="569"/>
      <c r="M43" s="407"/>
      <c r="N43" s="407"/>
      <c r="O43" s="407"/>
      <c r="P43" s="407"/>
      <c r="Q43" s="407"/>
      <c r="R43" s="407"/>
      <c r="S43" s="407"/>
      <c r="T43" s="407"/>
      <c r="U43" s="167"/>
      <c r="V43" s="457"/>
      <c r="W43" s="457"/>
      <c r="X43" s="457"/>
      <c r="Y43" s="457"/>
      <c r="Z43" s="457"/>
      <c r="AA43" s="457"/>
      <c r="AB43" s="457"/>
      <c r="AC43" s="817">
        <f t="shared" si="5"/>
        <v>0</v>
      </c>
    </row>
    <row r="44" spans="1:29" s="339" customFormat="1" ht="13.5" hidden="1" customHeight="1" thickBot="1" x14ac:dyDescent="0.4">
      <c r="A44" s="4556"/>
      <c r="B44" s="4559"/>
      <c r="C44" s="4562"/>
      <c r="D44" s="4566"/>
      <c r="E44" s="2275"/>
      <c r="F44" s="1031"/>
      <c r="G44" s="758"/>
      <c r="H44" s="758"/>
      <c r="I44" s="758"/>
      <c r="J44" s="786"/>
      <c r="K44" s="2276"/>
      <c r="L44" s="787"/>
      <c r="M44" s="679"/>
      <c r="N44" s="679"/>
      <c r="O44" s="679"/>
      <c r="P44" s="679"/>
      <c r="Q44" s="679"/>
      <c r="R44" s="679"/>
      <c r="S44" s="679"/>
      <c r="T44" s="679"/>
      <c r="U44" s="1091"/>
      <c r="V44" s="457"/>
      <c r="W44" s="457"/>
      <c r="X44" s="457"/>
      <c r="Y44" s="457"/>
      <c r="Z44" s="457"/>
      <c r="AA44" s="457"/>
      <c r="AB44" s="457"/>
      <c r="AC44" s="817">
        <f t="shared" si="5"/>
        <v>0</v>
      </c>
    </row>
    <row r="45" spans="1:29" s="339" customFormat="1" ht="13.5" hidden="1" customHeight="1" thickBot="1" x14ac:dyDescent="0.4">
      <c r="A45" s="4556"/>
      <c r="B45" s="4559"/>
      <c r="C45" s="4562"/>
      <c r="D45" s="4566"/>
      <c r="M45" s="77"/>
      <c r="N45" s="77"/>
      <c r="O45" s="77"/>
      <c r="P45" s="77"/>
      <c r="Q45" s="77"/>
      <c r="R45" s="77"/>
      <c r="S45" s="77"/>
      <c r="T45" s="407"/>
      <c r="U45" s="167"/>
      <c r="V45" s="939"/>
      <c r="W45" s="939"/>
      <c r="X45" s="457"/>
      <c r="Y45" s="457"/>
      <c r="Z45" s="457"/>
      <c r="AA45" s="457"/>
      <c r="AB45" s="457"/>
      <c r="AC45" s="817">
        <f t="shared" si="5"/>
        <v>0</v>
      </c>
    </row>
    <row r="46" spans="1:29" s="340" customFormat="1" ht="15.75" customHeight="1" thickBot="1" x14ac:dyDescent="0.4">
      <c r="A46" s="4556"/>
      <c r="B46" s="4559"/>
      <c r="C46" s="4562"/>
      <c r="D46" s="4566"/>
      <c r="E46" s="1896" t="s">
        <v>81</v>
      </c>
      <c r="F46" s="758" t="s">
        <v>6</v>
      </c>
      <c r="G46" s="758" t="s">
        <v>110</v>
      </c>
      <c r="H46" s="758" t="s">
        <v>70</v>
      </c>
      <c r="I46" s="758" t="s">
        <v>73</v>
      </c>
      <c r="J46" s="759">
        <v>2</v>
      </c>
      <c r="K46" s="760"/>
      <c r="L46" s="761"/>
      <c r="M46" s="1092"/>
      <c r="N46" s="1092"/>
      <c r="O46" s="1092"/>
      <c r="P46" s="761"/>
      <c r="Q46" s="1092"/>
      <c r="R46" s="1092"/>
      <c r="S46" s="1092"/>
      <c r="T46" s="1092"/>
      <c r="U46" s="761"/>
      <c r="V46" s="1092"/>
      <c r="W46" s="763">
        <v>6</v>
      </c>
      <c r="X46" s="457"/>
      <c r="Y46" s="314"/>
      <c r="Z46" s="314"/>
      <c r="AA46" s="314"/>
      <c r="AB46" s="314"/>
      <c r="AC46" s="817">
        <f t="shared" si="5"/>
        <v>6</v>
      </c>
    </row>
    <row r="47" spans="1:29" s="340" customFormat="1" ht="15" customHeight="1" thickBot="1" x14ac:dyDescent="0.4">
      <c r="A47" s="4556"/>
      <c r="B47" s="4559"/>
      <c r="C47" s="4562"/>
      <c r="D47" s="4566"/>
      <c r="E47" s="1896" t="s">
        <v>81</v>
      </c>
      <c r="F47" s="758" t="s">
        <v>6</v>
      </c>
      <c r="G47" s="758" t="s">
        <v>110</v>
      </c>
      <c r="H47" s="758" t="s">
        <v>70</v>
      </c>
      <c r="I47" s="758" t="s">
        <v>37</v>
      </c>
      <c r="J47" s="1897">
        <v>5</v>
      </c>
      <c r="K47" s="1894"/>
      <c r="L47" s="1894"/>
      <c r="M47" s="1894"/>
      <c r="N47" s="1894"/>
      <c r="O47" s="1894"/>
      <c r="P47" s="1894"/>
      <c r="Q47" s="1894"/>
      <c r="R47" s="1895"/>
      <c r="S47" s="1894"/>
      <c r="T47" s="1895"/>
      <c r="U47" s="1895"/>
      <c r="V47" s="1895"/>
      <c r="W47" s="1894">
        <v>15</v>
      </c>
      <c r="X47" s="314"/>
      <c r="Y47" s="314"/>
      <c r="Z47" s="314"/>
      <c r="AA47" s="314"/>
      <c r="AB47" s="314"/>
      <c r="AC47" s="817">
        <f t="shared" si="5"/>
        <v>15</v>
      </c>
    </row>
    <row r="48" spans="1:29" s="339" customFormat="1" ht="15" customHeight="1" thickBot="1" x14ac:dyDescent="0.45">
      <c r="A48" s="4556"/>
      <c r="B48" s="4559"/>
      <c r="C48" s="4562"/>
      <c r="D48" s="4566"/>
      <c r="E48" s="1167" t="s">
        <v>150</v>
      </c>
      <c r="F48" s="845"/>
      <c r="G48" s="1175"/>
      <c r="H48" s="847"/>
      <c r="I48" s="847"/>
      <c r="J48" s="848"/>
      <c r="K48" s="3646">
        <f>SUM(K42:K47)</f>
        <v>0</v>
      </c>
      <c r="L48" s="3646">
        <f t="shared" ref="L48:AB48" si="7">SUM(L42:L47)</f>
        <v>0</v>
      </c>
      <c r="M48" s="3646">
        <f t="shared" si="7"/>
        <v>0</v>
      </c>
      <c r="N48" s="3646">
        <f t="shared" si="7"/>
        <v>0</v>
      </c>
      <c r="O48" s="3646">
        <f t="shared" si="7"/>
        <v>0</v>
      </c>
      <c r="P48" s="3646">
        <f t="shared" si="7"/>
        <v>0</v>
      </c>
      <c r="Q48" s="3646">
        <f t="shared" si="7"/>
        <v>0</v>
      </c>
      <c r="R48" s="3646">
        <f t="shared" si="7"/>
        <v>0</v>
      </c>
      <c r="S48" s="3646">
        <f t="shared" si="7"/>
        <v>0</v>
      </c>
      <c r="T48" s="3646">
        <f t="shared" si="7"/>
        <v>0</v>
      </c>
      <c r="U48" s="3646">
        <f t="shared" si="7"/>
        <v>0</v>
      </c>
      <c r="V48" s="3646">
        <f t="shared" si="7"/>
        <v>0</v>
      </c>
      <c r="W48" s="3646">
        <f t="shared" si="7"/>
        <v>21</v>
      </c>
      <c r="X48" s="3646">
        <f t="shared" si="7"/>
        <v>0</v>
      </c>
      <c r="Y48" s="3646">
        <f t="shared" si="7"/>
        <v>0</v>
      </c>
      <c r="Z48" s="3646">
        <f t="shared" si="7"/>
        <v>0</v>
      </c>
      <c r="AA48" s="3646">
        <f t="shared" si="7"/>
        <v>0</v>
      </c>
      <c r="AB48" s="3646">
        <f t="shared" si="7"/>
        <v>0</v>
      </c>
      <c r="AC48" s="817">
        <f t="shared" si="5"/>
        <v>21</v>
      </c>
    </row>
    <row r="49" spans="1:32" s="339" customFormat="1" ht="15.6" hidden="1" customHeight="1" thickBot="1" x14ac:dyDescent="0.45">
      <c r="A49" s="4556"/>
      <c r="B49" s="4559"/>
      <c r="C49" s="4562"/>
      <c r="D49" s="4566"/>
      <c r="E49" s="3647"/>
      <c r="F49" s="838"/>
      <c r="G49" s="839"/>
      <c r="H49" s="840"/>
      <c r="I49" s="840"/>
      <c r="J49" s="841"/>
      <c r="K49" s="842"/>
      <c r="L49" s="842"/>
      <c r="M49" s="842"/>
      <c r="N49" s="842"/>
      <c r="O49" s="842"/>
      <c r="P49" s="842"/>
      <c r="Q49" s="842"/>
      <c r="R49" s="842"/>
      <c r="S49" s="842"/>
      <c r="T49" s="842"/>
      <c r="U49" s="842"/>
      <c r="V49" s="842"/>
      <c r="W49" s="842"/>
      <c r="X49" s="842"/>
      <c r="Y49" s="842"/>
      <c r="Z49" s="842"/>
      <c r="AA49" s="842"/>
      <c r="AB49" s="842"/>
      <c r="AC49" s="817">
        <f t="shared" si="5"/>
        <v>0</v>
      </c>
    </row>
    <row r="50" spans="1:32" s="339" customFormat="1" ht="18.600000000000001" hidden="1" customHeight="1" thickBot="1" x14ac:dyDescent="0.45">
      <c r="A50" s="4556"/>
      <c r="B50" s="4559"/>
      <c r="C50" s="4562"/>
      <c r="D50" s="4566"/>
      <c r="E50" s="3648"/>
      <c r="F50" s="838"/>
      <c r="G50" s="839"/>
      <c r="H50" s="840"/>
      <c r="I50" s="840"/>
      <c r="J50" s="841"/>
      <c r="K50" s="842"/>
      <c r="L50" s="842"/>
      <c r="M50" s="842"/>
      <c r="N50" s="842"/>
      <c r="O50" s="842"/>
      <c r="P50" s="842"/>
      <c r="Q50" s="842"/>
      <c r="R50" s="842"/>
      <c r="S50" s="842"/>
      <c r="T50" s="842"/>
      <c r="U50" s="842"/>
      <c r="V50" s="842"/>
      <c r="W50" s="842"/>
      <c r="X50" s="842"/>
      <c r="Y50" s="842"/>
      <c r="Z50" s="842"/>
      <c r="AA50" s="842"/>
      <c r="AB50" s="842"/>
      <c r="AC50" s="817">
        <f t="shared" si="5"/>
        <v>0</v>
      </c>
    </row>
    <row r="51" spans="1:32" s="339" customFormat="1" ht="12.6" hidden="1" customHeight="1" thickBot="1" x14ac:dyDescent="0.45">
      <c r="A51" s="4556"/>
      <c r="B51" s="4559"/>
      <c r="C51" s="4562"/>
      <c r="D51" s="4566"/>
      <c r="E51" s="3648"/>
      <c r="F51" s="838"/>
      <c r="G51" s="839"/>
      <c r="H51" s="840"/>
      <c r="I51" s="840"/>
      <c r="J51" s="841"/>
      <c r="K51" s="842"/>
      <c r="L51" s="842"/>
      <c r="M51" s="842"/>
      <c r="N51" s="842"/>
      <c r="O51" s="842"/>
      <c r="P51" s="842"/>
      <c r="Q51" s="842"/>
      <c r="R51" s="842"/>
      <c r="S51" s="842"/>
      <c r="T51" s="842"/>
      <c r="U51" s="842"/>
      <c r="V51" s="842"/>
      <c r="W51" s="842"/>
      <c r="X51" s="842"/>
      <c r="Y51" s="842"/>
      <c r="Z51" s="842"/>
      <c r="AA51" s="842"/>
      <c r="AB51" s="842"/>
      <c r="AC51" s="817"/>
    </row>
    <row r="52" spans="1:32" s="340" customFormat="1" ht="13.15" hidden="1" customHeight="1" thickBot="1" x14ac:dyDescent="0.45">
      <c r="A52" s="4556"/>
      <c r="B52" s="4559"/>
      <c r="C52" s="4562"/>
      <c r="D52" s="4566"/>
      <c r="E52" s="3649"/>
      <c r="F52" s="838"/>
      <c r="G52" s="839"/>
      <c r="H52" s="840"/>
      <c r="I52" s="840"/>
      <c r="J52" s="841"/>
      <c r="K52" s="842"/>
      <c r="L52" s="843"/>
      <c r="M52" s="844"/>
      <c r="N52" s="843"/>
      <c r="O52" s="843"/>
      <c r="P52" s="843"/>
      <c r="Q52" s="843"/>
      <c r="R52" s="844"/>
      <c r="S52" s="844"/>
      <c r="T52" s="844"/>
      <c r="U52" s="843"/>
      <c r="V52" s="843"/>
      <c r="W52" s="844"/>
      <c r="X52" s="844"/>
      <c r="Y52" s="844"/>
      <c r="Z52" s="844"/>
      <c r="AA52" s="844"/>
      <c r="AB52" s="844"/>
      <c r="AC52" s="817">
        <f t="shared" si="5"/>
        <v>0</v>
      </c>
    </row>
    <row r="53" spans="1:32" s="339" customFormat="1" ht="13.5" customHeight="1" thickBot="1" x14ac:dyDescent="0.45">
      <c r="A53" s="4556"/>
      <c r="B53" s="4559"/>
      <c r="C53" s="4562"/>
      <c r="D53" s="4566"/>
      <c r="E53" s="3650" t="s">
        <v>426</v>
      </c>
      <c r="F53" s="845"/>
      <c r="G53" s="846"/>
      <c r="H53" s="847"/>
      <c r="I53" s="847"/>
      <c r="J53" s="848"/>
      <c r="K53" s="849">
        <f>SUM(K49:K52)</f>
        <v>0</v>
      </c>
      <c r="L53" s="849">
        <f t="shared" ref="L53:AB53" si="8">SUM(L49:L52)</f>
        <v>0</v>
      </c>
      <c r="M53" s="849">
        <f t="shared" si="8"/>
        <v>0</v>
      </c>
      <c r="N53" s="849">
        <f t="shared" si="8"/>
        <v>0</v>
      </c>
      <c r="O53" s="849">
        <f t="shared" si="8"/>
        <v>0</v>
      </c>
      <c r="P53" s="849">
        <f t="shared" si="8"/>
        <v>0</v>
      </c>
      <c r="Q53" s="849">
        <f t="shared" si="8"/>
        <v>0</v>
      </c>
      <c r="R53" s="849">
        <f t="shared" si="8"/>
        <v>0</v>
      </c>
      <c r="S53" s="849">
        <f t="shared" si="8"/>
        <v>0</v>
      </c>
      <c r="T53" s="849">
        <f t="shared" si="8"/>
        <v>0</v>
      </c>
      <c r="U53" s="849">
        <f t="shared" si="8"/>
        <v>0</v>
      </c>
      <c r="V53" s="849">
        <f t="shared" si="8"/>
        <v>0</v>
      </c>
      <c r="W53" s="849">
        <f t="shared" si="8"/>
        <v>0</v>
      </c>
      <c r="X53" s="849">
        <f t="shared" si="8"/>
        <v>0</v>
      </c>
      <c r="Y53" s="849">
        <f t="shared" si="8"/>
        <v>0</v>
      </c>
      <c r="Z53" s="849">
        <f t="shared" si="8"/>
        <v>0</v>
      </c>
      <c r="AA53" s="849">
        <f t="shared" si="8"/>
        <v>0</v>
      </c>
      <c r="AB53" s="849">
        <f t="shared" si="8"/>
        <v>0</v>
      </c>
      <c r="AC53" s="817">
        <f t="shared" si="5"/>
        <v>0</v>
      </c>
    </row>
    <row r="54" spans="1:32" s="339" customFormat="1" ht="14.25" customHeight="1" thickBot="1" x14ac:dyDescent="0.45">
      <c r="A54" s="4556"/>
      <c r="B54" s="4559"/>
      <c r="C54" s="4562"/>
      <c r="D54" s="4566"/>
      <c r="E54" s="1170" t="s">
        <v>39</v>
      </c>
      <c r="F54" s="469"/>
      <c r="G54" s="460"/>
      <c r="H54" s="459"/>
      <c r="I54" s="459"/>
      <c r="J54" s="824"/>
      <c r="K54" s="825">
        <f>K41+K48+K53</f>
        <v>0</v>
      </c>
      <c r="L54" s="825">
        <f t="shared" ref="L54:AB54" si="9">L41+L48+L53</f>
        <v>48</v>
      </c>
      <c r="M54" s="825">
        <f t="shared" si="9"/>
        <v>0</v>
      </c>
      <c r="N54" s="825">
        <f t="shared" si="9"/>
        <v>0</v>
      </c>
      <c r="O54" s="825">
        <f t="shared" si="9"/>
        <v>0</v>
      </c>
      <c r="P54" s="825">
        <f t="shared" si="9"/>
        <v>0</v>
      </c>
      <c r="Q54" s="825">
        <f t="shared" si="9"/>
        <v>0</v>
      </c>
      <c r="R54" s="825">
        <f t="shared" si="9"/>
        <v>0</v>
      </c>
      <c r="S54" s="825">
        <f t="shared" si="9"/>
        <v>0</v>
      </c>
      <c r="T54" s="825">
        <f t="shared" si="9"/>
        <v>0</v>
      </c>
      <c r="U54" s="825">
        <f t="shared" si="9"/>
        <v>3</v>
      </c>
      <c r="V54" s="825">
        <f t="shared" si="9"/>
        <v>0</v>
      </c>
      <c r="W54" s="825">
        <f t="shared" si="9"/>
        <v>21</v>
      </c>
      <c r="X54" s="825">
        <f t="shared" si="9"/>
        <v>0</v>
      </c>
      <c r="Y54" s="825">
        <f t="shared" si="9"/>
        <v>0</v>
      </c>
      <c r="Z54" s="825">
        <f t="shared" si="9"/>
        <v>0</v>
      </c>
      <c r="AA54" s="825">
        <f t="shared" si="9"/>
        <v>0</v>
      </c>
      <c r="AB54" s="825">
        <f t="shared" si="9"/>
        <v>0</v>
      </c>
      <c r="AC54" s="817">
        <f t="shared" si="5"/>
        <v>72</v>
      </c>
    </row>
    <row r="55" spans="1:32" s="339" customFormat="1" ht="15" customHeight="1" thickBot="1" x14ac:dyDescent="0.45">
      <c r="A55" s="4557"/>
      <c r="B55" s="4560"/>
      <c r="C55" s="4563"/>
      <c r="D55" s="4567"/>
      <c r="E55" s="1171" t="s">
        <v>40</v>
      </c>
      <c r="F55" s="1176"/>
      <c r="G55" s="994"/>
      <c r="H55" s="995"/>
      <c r="I55" s="433"/>
      <c r="J55" s="1177"/>
      <c r="K55" s="1178">
        <f t="shared" ref="K55:AB55" si="10">K32+K54</f>
        <v>0</v>
      </c>
      <c r="L55" s="1178">
        <f t="shared" si="10"/>
        <v>48</v>
      </c>
      <c r="M55" s="1178">
        <f t="shared" si="10"/>
        <v>0</v>
      </c>
      <c r="N55" s="1178">
        <f t="shared" si="10"/>
        <v>0</v>
      </c>
      <c r="O55" s="1178">
        <f t="shared" si="10"/>
        <v>0</v>
      </c>
      <c r="P55" s="1178">
        <f t="shared" si="10"/>
        <v>0</v>
      </c>
      <c r="Q55" s="1178">
        <f t="shared" si="10"/>
        <v>0</v>
      </c>
      <c r="R55" s="1178">
        <f t="shared" si="10"/>
        <v>0</v>
      </c>
      <c r="S55" s="1178">
        <f t="shared" si="10"/>
        <v>0</v>
      </c>
      <c r="T55" s="1178">
        <f t="shared" si="10"/>
        <v>0</v>
      </c>
      <c r="U55" s="1178">
        <f t="shared" si="10"/>
        <v>3</v>
      </c>
      <c r="V55" s="1178">
        <f t="shared" si="10"/>
        <v>0</v>
      </c>
      <c r="W55" s="1178">
        <f t="shared" si="10"/>
        <v>21</v>
      </c>
      <c r="X55" s="1178">
        <f t="shared" si="10"/>
        <v>0</v>
      </c>
      <c r="Y55" s="1178">
        <f t="shared" si="10"/>
        <v>0</v>
      </c>
      <c r="Z55" s="1178">
        <f t="shared" si="10"/>
        <v>0</v>
      </c>
      <c r="AA55" s="1178">
        <f t="shared" si="10"/>
        <v>0</v>
      </c>
      <c r="AB55" s="1178">
        <f t="shared" si="10"/>
        <v>0</v>
      </c>
      <c r="AC55" s="817">
        <f t="shared" si="5"/>
        <v>72</v>
      </c>
    </row>
    <row r="56" spans="1:32" s="384" customFormat="1" ht="15.75" customHeight="1" x14ac:dyDescent="0.4">
      <c r="A56" s="3993" t="s">
        <v>443</v>
      </c>
      <c r="B56" s="3993"/>
      <c r="C56" s="3993"/>
      <c r="D56" s="3993"/>
      <c r="E56" s="3993"/>
      <c r="F56" s="3993"/>
      <c r="G56" s="3993"/>
      <c r="H56" s="3993"/>
      <c r="I56" s="3993"/>
      <c r="J56" s="3993"/>
      <c r="K56" s="3993"/>
      <c r="L56" s="3993"/>
      <c r="M56" s="3993"/>
      <c r="N56" s="3993"/>
      <c r="O56" s="3993"/>
      <c r="P56" s="3993"/>
      <c r="Q56" s="3993"/>
      <c r="R56" s="3993"/>
      <c r="S56" s="3993"/>
      <c r="T56" s="3993"/>
      <c r="U56" s="3993"/>
      <c r="V56" s="3993"/>
      <c r="W56" s="3993"/>
      <c r="X56" s="3993"/>
      <c r="Y56" s="3993"/>
      <c r="Z56" s="3993"/>
      <c r="AA56" s="3993"/>
      <c r="AB56" s="3993"/>
      <c r="AC56" s="3993"/>
      <c r="AD56" s="383"/>
      <c r="AE56" s="383"/>
      <c r="AF56" s="383"/>
    </row>
    <row r="57" spans="1:32" s="384" customFormat="1" ht="13.15" x14ac:dyDescent="0.4">
      <c r="A57" s="382"/>
      <c r="AE57" s="383"/>
      <c r="AF57" s="383"/>
    </row>
    <row r="58" spans="1:32" s="346" customFormat="1" ht="15.75" customHeight="1" x14ac:dyDescent="0.4">
      <c r="A58" s="347"/>
      <c r="B58" s="27"/>
      <c r="C58" s="29"/>
      <c r="D58" s="29"/>
      <c r="E58" s="29"/>
      <c r="F58" s="29"/>
      <c r="G58" s="29"/>
      <c r="H58" s="29"/>
      <c r="I58" s="29"/>
      <c r="J58" s="27" t="s">
        <v>231</v>
      </c>
      <c r="K58" s="29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27"/>
      <c r="AE58" s="345"/>
      <c r="AF58" s="345"/>
    </row>
    <row r="59" spans="1:32" s="346" customFormat="1" ht="13.5" customHeight="1" x14ac:dyDescent="0.4">
      <c r="A59" s="347"/>
      <c r="B59" s="27"/>
      <c r="C59" s="29"/>
      <c r="D59" s="29"/>
      <c r="E59" s="294"/>
      <c r="F59" s="29"/>
      <c r="G59" s="29"/>
      <c r="H59" s="29"/>
      <c r="I59" s="29"/>
      <c r="J59" s="926"/>
      <c r="K59" s="29"/>
      <c r="M59" s="31"/>
      <c r="N59" s="31"/>
      <c r="O59" s="31"/>
      <c r="P59" s="31"/>
      <c r="Q59" s="79"/>
      <c r="R59" s="79"/>
      <c r="S59" s="79"/>
      <c r="T59" s="31"/>
      <c r="U59" s="31"/>
      <c r="V59" s="31"/>
      <c r="W59" s="27"/>
      <c r="AE59" s="345"/>
      <c r="AF59" s="345"/>
    </row>
    <row r="60" spans="1:32" s="346" customFormat="1" ht="12" customHeight="1" x14ac:dyDescent="0.4">
      <c r="A60" s="347"/>
      <c r="B60" s="82"/>
      <c r="C60" s="82"/>
      <c r="D60" s="82"/>
      <c r="E60" s="82"/>
      <c r="F60" s="82"/>
      <c r="G60" s="82"/>
      <c r="H60" s="82"/>
      <c r="I60" s="82"/>
      <c r="J60" s="160" t="s">
        <v>187</v>
      </c>
      <c r="K60" s="82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80"/>
      <c r="AE60" s="345"/>
      <c r="AF60" s="345"/>
    </row>
    <row r="61" spans="1:32" s="384" customFormat="1" ht="13.15" x14ac:dyDescent="0.4">
      <c r="A61" s="382"/>
      <c r="B61" s="382"/>
      <c r="C61" s="382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4540"/>
      <c r="S61" s="4540"/>
      <c r="T61" s="4540"/>
      <c r="U61" s="4540"/>
      <c r="V61" s="4540"/>
      <c r="W61" s="4540"/>
      <c r="X61" s="4540"/>
      <c r="Y61" s="4540"/>
      <c r="Z61" s="4540"/>
      <c r="AA61" s="4540"/>
      <c r="AB61" s="4540"/>
      <c r="AC61" s="382"/>
      <c r="AD61" s="383"/>
      <c r="AE61" s="383"/>
      <c r="AF61" s="383"/>
    </row>
    <row r="62" spans="1:32" s="346" customFormat="1" ht="9" customHeight="1" x14ac:dyDescent="0.4">
      <c r="A62" s="347"/>
      <c r="B62" s="347"/>
      <c r="C62" s="347"/>
      <c r="D62" s="347"/>
      <c r="E62" s="347"/>
      <c r="F62" s="347"/>
      <c r="G62" s="347"/>
      <c r="H62" s="347"/>
      <c r="I62" s="347"/>
      <c r="J62" s="347"/>
      <c r="K62" s="347"/>
      <c r="L62" s="347"/>
      <c r="M62" s="347"/>
      <c r="N62" s="347"/>
      <c r="O62" s="347"/>
      <c r="P62" s="347"/>
      <c r="Q62" s="347"/>
      <c r="R62" s="350"/>
      <c r="S62" s="350"/>
      <c r="T62" s="350"/>
      <c r="U62" s="350"/>
      <c r="V62" s="4346"/>
      <c r="W62" s="4346"/>
      <c r="X62" s="4346"/>
      <c r="Y62" s="4346"/>
      <c r="Z62" s="350"/>
      <c r="AA62" s="350"/>
      <c r="AB62" s="350"/>
      <c r="AC62" s="347"/>
      <c r="AD62" s="345"/>
      <c r="AE62" s="345"/>
      <c r="AF62" s="345"/>
    </row>
    <row r="63" spans="1:32" s="346" customFormat="1" ht="13.9" hidden="1" x14ac:dyDescent="0.4">
      <c r="A63" s="347"/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47"/>
      <c r="P63" s="347"/>
      <c r="Q63" s="347"/>
      <c r="R63" s="350"/>
      <c r="S63" s="350"/>
      <c r="T63" s="350"/>
      <c r="U63" s="350"/>
      <c r="V63" s="350"/>
      <c r="W63" s="350"/>
      <c r="X63" s="350"/>
      <c r="Y63" s="350"/>
      <c r="Z63" s="350"/>
      <c r="AA63" s="350"/>
      <c r="AB63" s="350"/>
      <c r="AC63" s="347"/>
      <c r="AD63" s="345"/>
      <c r="AE63" s="345"/>
      <c r="AF63" s="345"/>
    </row>
    <row r="64" spans="1:32" s="346" customFormat="1" ht="13.9" x14ac:dyDescent="0.4">
      <c r="R64" s="351"/>
      <c r="S64" s="352"/>
      <c r="T64" s="352"/>
      <c r="U64" s="4347"/>
      <c r="V64" s="4347"/>
      <c r="W64" s="4347"/>
      <c r="X64" s="4347"/>
      <c r="Y64" s="4347"/>
      <c r="Z64" s="4347"/>
      <c r="AA64" s="348"/>
      <c r="AB64" s="351"/>
      <c r="AD64" s="345"/>
      <c r="AE64" s="345"/>
      <c r="AF64" s="345"/>
    </row>
    <row r="65" spans="1:3" s="346" customFormat="1" ht="13.9" x14ac:dyDescent="0.4">
      <c r="A65" s="345"/>
      <c r="B65" s="345"/>
      <c r="C65" s="345"/>
    </row>
    <row r="66" spans="1:3" s="346" customFormat="1" ht="13.9" x14ac:dyDescent="0.4">
      <c r="A66" s="345"/>
      <c r="B66" s="345"/>
      <c r="C66" s="345"/>
    </row>
  </sheetData>
  <mergeCells count="28">
    <mergeCell ref="U64:Z64"/>
    <mergeCell ref="A33:AC33"/>
    <mergeCell ref="A34:A55"/>
    <mergeCell ref="B34:B55"/>
    <mergeCell ref="C34:C55"/>
    <mergeCell ref="D34:D55"/>
    <mergeCell ref="A56:AC56"/>
    <mergeCell ref="A5:AC5"/>
    <mergeCell ref="R61:AB61"/>
    <mergeCell ref="V62:Y62"/>
    <mergeCell ref="A6:A32"/>
    <mergeCell ref="B6:B32"/>
    <mergeCell ref="C6:C32"/>
    <mergeCell ref="D6:D32"/>
    <mergeCell ref="A1:AC1"/>
    <mergeCell ref="A2:AC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AB3"/>
    <mergeCell ref="AC3:AC4"/>
  </mergeCells>
  <pageMargins left="0.19685039370078741" right="0.19685039370078741" top="0.59055118110236227" bottom="0.39370078740157483" header="0.31496062992125984" footer="0.31496062992125984"/>
  <pageSetup paperSize="9"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71"/>
  <sheetViews>
    <sheetView view="pageBreakPreview" topLeftCell="E4" zoomScale="60" zoomScaleNormal="85" zoomScalePageLayoutView="75" workbookViewId="0">
      <selection activeCell="Z71" sqref="Z71"/>
    </sheetView>
  </sheetViews>
  <sheetFormatPr defaultRowHeight="12.75" x14ac:dyDescent="0.35"/>
  <cols>
    <col min="1" max="1" width="4.1328125" style="362" customWidth="1"/>
    <col min="2" max="2" width="14" style="362" customWidth="1"/>
    <col min="3" max="3" width="11.86328125" style="362" customWidth="1"/>
    <col min="4" max="4" width="4.86328125" style="362" customWidth="1"/>
    <col min="5" max="5" width="31.1328125" style="362" customWidth="1"/>
    <col min="6" max="6" width="4.265625" style="362" bestFit="1" customWidth="1"/>
    <col min="7" max="7" width="6.3984375" style="362" customWidth="1"/>
    <col min="8" max="10" width="4.265625" style="362" bestFit="1" customWidth="1"/>
    <col min="11" max="12" width="5.59765625" style="362" customWidth="1"/>
    <col min="13" max="13" width="6.1328125" style="362" bestFit="1" customWidth="1"/>
    <col min="14" max="14" width="7.1328125" style="362" bestFit="1" customWidth="1"/>
    <col min="15" max="15" width="7.73046875" style="362" customWidth="1"/>
    <col min="16" max="16" width="6.1328125" style="362" bestFit="1" customWidth="1"/>
    <col min="17" max="17" width="8.265625" style="362" bestFit="1" customWidth="1"/>
    <col min="18" max="18" width="6.1328125" style="362" bestFit="1" customWidth="1"/>
    <col min="19" max="19" width="5" style="362" customWidth="1"/>
    <col min="20" max="20" width="6" style="362" customWidth="1"/>
    <col min="21" max="22" width="7.73046875" style="362" customWidth="1"/>
    <col min="23" max="24" width="6.265625" style="362" customWidth="1"/>
    <col min="25" max="25" width="5.73046875" style="362" customWidth="1"/>
    <col min="26" max="27" width="5.59765625" style="362" customWidth="1"/>
    <col min="28" max="28" width="6" style="362" customWidth="1"/>
    <col min="29" max="29" width="7.73046875" style="362" customWidth="1"/>
    <col min="30" max="256" width="8.86328125" style="352"/>
    <col min="257" max="257" width="4.1328125" style="352" customWidth="1"/>
    <col min="258" max="258" width="14" style="352" customWidth="1"/>
    <col min="259" max="259" width="11.86328125" style="352" customWidth="1"/>
    <col min="260" max="260" width="4.86328125" style="352" customWidth="1"/>
    <col min="261" max="261" width="31.1328125" style="352" customWidth="1"/>
    <col min="262" max="262" width="4.265625" style="352" bestFit="1" customWidth="1"/>
    <col min="263" max="263" width="6.3984375" style="352" customWidth="1"/>
    <col min="264" max="266" width="4.265625" style="352" bestFit="1" customWidth="1"/>
    <col min="267" max="268" width="5.59765625" style="352" customWidth="1"/>
    <col min="269" max="269" width="6.1328125" style="352" bestFit="1" customWidth="1"/>
    <col min="270" max="270" width="7.1328125" style="352" bestFit="1" customWidth="1"/>
    <col min="271" max="271" width="7.73046875" style="352" customWidth="1"/>
    <col min="272" max="272" width="6.1328125" style="352" bestFit="1" customWidth="1"/>
    <col min="273" max="273" width="8.265625" style="352" bestFit="1" customWidth="1"/>
    <col min="274" max="274" width="6.1328125" style="352" bestFit="1" customWidth="1"/>
    <col min="275" max="275" width="5" style="352" customWidth="1"/>
    <col min="276" max="276" width="6" style="352" customWidth="1"/>
    <col min="277" max="278" width="7.73046875" style="352" customWidth="1"/>
    <col min="279" max="280" width="6.265625" style="352" customWidth="1"/>
    <col min="281" max="281" width="5.73046875" style="352" customWidth="1"/>
    <col min="282" max="283" width="5.59765625" style="352" customWidth="1"/>
    <col min="284" max="284" width="6" style="352" customWidth="1"/>
    <col min="285" max="285" width="7.73046875" style="352" customWidth="1"/>
    <col min="286" max="512" width="8.86328125" style="352"/>
    <col min="513" max="513" width="4.1328125" style="352" customWidth="1"/>
    <col min="514" max="514" width="14" style="352" customWidth="1"/>
    <col min="515" max="515" width="11.86328125" style="352" customWidth="1"/>
    <col min="516" max="516" width="4.86328125" style="352" customWidth="1"/>
    <col min="517" max="517" width="31.1328125" style="352" customWidth="1"/>
    <col min="518" max="518" width="4.265625" style="352" bestFit="1" customWidth="1"/>
    <col min="519" max="519" width="6.3984375" style="352" customWidth="1"/>
    <col min="520" max="522" width="4.265625" style="352" bestFit="1" customWidth="1"/>
    <col min="523" max="524" width="5.59765625" style="352" customWidth="1"/>
    <col min="525" max="525" width="6.1328125" style="352" bestFit="1" customWidth="1"/>
    <col min="526" max="526" width="7.1328125" style="352" bestFit="1" customWidth="1"/>
    <col min="527" max="527" width="7.73046875" style="352" customWidth="1"/>
    <col min="528" max="528" width="6.1328125" style="352" bestFit="1" customWidth="1"/>
    <col min="529" max="529" width="8.265625" style="352" bestFit="1" customWidth="1"/>
    <col min="530" max="530" width="6.1328125" style="352" bestFit="1" customWidth="1"/>
    <col min="531" max="531" width="5" style="352" customWidth="1"/>
    <col min="532" max="532" width="6" style="352" customWidth="1"/>
    <col min="533" max="534" width="7.73046875" style="352" customWidth="1"/>
    <col min="535" max="536" width="6.265625" style="352" customWidth="1"/>
    <col min="537" max="537" width="5.73046875" style="352" customWidth="1"/>
    <col min="538" max="539" width="5.59765625" style="352" customWidth="1"/>
    <col min="540" max="540" width="6" style="352" customWidth="1"/>
    <col min="541" max="541" width="7.73046875" style="352" customWidth="1"/>
    <col min="542" max="768" width="8.86328125" style="352"/>
    <col min="769" max="769" width="4.1328125" style="352" customWidth="1"/>
    <col min="770" max="770" width="14" style="352" customWidth="1"/>
    <col min="771" max="771" width="11.86328125" style="352" customWidth="1"/>
    <col min="772" max="772" width="4.86328125" style="352" customWidth="1"/>
    <col min="773" max="773" width="31.1328125" style="352" customWidth="1"/>
    <col min="774" max="774" width="4.265625" style="352" bestFit="1" customWidth="1"/>
    <col min="775" max="775" width="6.3984375" style="352" customWidth="1"/>
    <col min="776" max="778" width="4.265625" style="352" bestFit="1" customWidth="1"/>
    <col min="779" max="780" width="5.59765625" style="352" customWidth="1"/>
    <col min="781" max="781" width="6.1328125" style="352" bestFit="1" customWidth="1"/>
    <col min="782" max="782" width="7.1328125" style="352" bestFit="1" customWidth="1"/>
    <col min="783" max="783" width="7.73046875" style="352" customWidth="1"/>
    <col min="784" max="784" width="6.1328125" style="352" bestFit="1" customWidth="1"/>
    <col min="785" max="785" width="8.265625" style="352" bestFit="1" customWidth="1"/>
    <col min="786" max="786" width="6.1328125" style="352" bestFit="1" customWidth="1"/>
    <col min="787" max="787" width="5" style="352" customWidth="1"/>
    <col min="788" max="788" width="6" style="352" customWidth="1"/>
    <col min="789" max="790" width="7.73046875" style="352" customWidth="1"/>
    <col min="791" max="792" width="6.265625" style="352" customWidth="1"/>
    <col min="793" max="793" width="5.73046875" style="352" customWidth="1"/>
    <col min="794" max="795" width="5.59765625" style="352" customWidth="1"/>
    <col min="796" max="796" width="6" style="352" customWidth="1"/>
    <col min="797" max="797" width="7.73046875" style="352" customWidth="1"/>
    <col min="798" max="1024" width="8.86328125" style="352"/>
    <col min="1025" max="1025" width="4.1328125" style="352" customWidth="1"/>
    <col min="1026" max="1026" width="14" style="352" customWidth="1"/>
    <col min="1027" max="1027" width="11.86328125" style="352" customWidth="1"/>
    <col min="1028" max="1028" width="4.86328125" style="352" customWidth="1"/>
    <col min="1029" max="1029" width="31.1328125" style="352" customWidth="1"/>
    <col min="1030" max="1030" width="4.265625" style="352" bestFit="1" customWidth="1"/>
    <col min="1031" max="1031" width="6.3984375" style="352" customWidth="1"/>
    <col min="1032" max="1034" width="4.265625" style="352" bestFit="1" customWidth="1"/>
    <col min="1035" max="1036" width="5.59765625" style="352" customWidth="1"/>
    <col min="1037" max="1037" width="6.1328125" style="352" bestFit="1" customWidth="1"/>
    <col min="1038" max="1038" width="7.1328125" style="352" bestFit="1" customWidth="1"/>
    <col min="1039" max="1039" width="7.73046875" style="352" customWidth="1"/>
    <col min="1040" max="1040" width="6.1328125" style="352" bestFit="1" customWidth="1"/>
    <col min="1041" max="1041" width="8.265625" style="352" bestFit="1" customWidth="1"/>
    <col min="1042" max="1042" width="6.1328125" style="352" bestFit="1" customWidth="1"/>
    <col min="1043" max="1043" width="5" style="352" customWidth="1"/>
    <col min="1044" max="1044" width="6" style="352" customWidth="1"/>
    <col min="1045" max="1046" width="7.73046875" style="352" customWidth="1"/>
    <col min="1047" max="1048" width="6.265625" style="352" customWidth="1"/>
    <col min="1049" max="1049" width="5.73046875" style="352" customWidth="1"/>
    <col min="1050" max="1051" width="5.59765625" style="352" customWidth="1"/>
    <col min="1052" max="1052" width="6" style="352" customWidth="1"/>
    <col min="1053" max="1053" width="7.73046875" style="352" customWidth="1"/>
    <col min="1054" max="1280" width="8.86328125" style="352"/>
    <col min="1281" max="1281" width="4.1328125" style="352" customWidth="1"/>
    <col min="1282" max="1282" width="14" style="352" customWidth="1"/>
    <col min="1283" max="1283" width="11.86328125" style="352" customWidth="1"/>
    <col min="1284" max="1284" width="4.86328125" style="352" customWidth="1"/>
    <col min="1285" max="1285" width="31.1328125" style="352" customWidth="1"/>
    <col min="1286" max="1286" width="4.265625" style="352" bestFit="1" customWidth="1"/>
    <col min="1287" max="1287" width="6.3984375" style="352" customWidth="1"/>
    <col min="1288" max="1290" width="4.265625" style="352" bestFit="1" customWidth="1"/>
    <col min="1291" max="1292" width="5.59765625" style="352" customWidth="1"/>
    <col min="1293" max="1293" width="6.1328125" style="352" bestFit="1" customWidth="1"/>
    <col min="1294" max="1294" width="7.1328125" style="352" bestFit="1" customWidth="1"/>
    <col min="1295" max="1295" width="7.73046875" style="352" customWidth="1"/>
    <col min="1296" max="1296" width="6.1328125" style="352" bestFit="1" customWidth="1"/>
    <col min="1297" max="1297" width="8.265625" style="352" bestFit="1" customWidth="1"/>
    <col min="1298" max="1298" width="6.1328125" style="352" bestFit="1" customWidth="1"/>
    <col min="1299" max="1299" width="5" style="352" customWidth="1"/>
    <col min="1300" max="1300" width="6" style="352" customWidth="1"/>
    <col min="1301" max="1302" width="7.73046875" style="352" customWidth="1"/>
    <col min="1303" max="1304" width="6.265625" style="352" customWidth="1"/>
    <col min="1305" max="1305" width="5.73046875" style="352" customWidth="1"/>
    <col min="1306" max="1307" width="5.59765625" style="352" customWidth="1"/>
    <col min="1308" max="1308" width="6" style="352" customWidth="1"/>
    <col min="1309" max="1309" width="7.73046875" style="352" customWidth="1"/>
    <col min="1310" max="1536" width="8.86328125" style="352"/>
    <col min="1537" max="1537" width="4.1328125" style="352" customWidth="1"/>
    <col min="1538" max="1538" width="14" style="352" customWidth="1"/>
    <col min="1539" max="1539" width="11.86328125" style="352" customWidth="1"/>
    <col min="1540" max="1540" width="4.86328125" style="352" customWidth="1"/>
    <col min="1541" max="1541" width="31.1328125" style="352" customWidth="1"/>
    <col min="1542" max="1542" width="4.265625" style="352" bestFit="1" customWidth="1"/>
    <col min="1543" max="1543" width="6.3984375" style="352" customWidth="1"/>
    <col min="1544" max="1546" width="4.265625" style="352" bestFit="1" customWidth="1"/>
    <col min="1547" max="1548" width="5.59765625" style="352" customWidth="1"/>
    <col min="1549" max="1549" width="6.1328125" style="352" bestFit="1" customWidth="1"/>
    <col min="1550" max="1550" width="7.1328125" style="352" bestFit="1" customWidth="1"/>
    <col min="1551" max="1551" width="7.73046875" style="352" customWidth="1"/>
    <col min="1552" max="1552" width="6.1328125" style="352" bestFit="1" customWidth="1"/>
    <col min="1553" max="1553" width="8.265625" style="352" bestFit="1" customWidth="1"/>
    <col min="1554" max="1554" width="6.1328125" style="352" bestFit="1" customWidth="1"/>
    <col min="1555" max="1555" width="5" style="352" customWidth="1"/>
    <col min="1556" max="1556" width="6" style="352" customWidth="1"/>
    <col min="1557" max="1558" width="7.73046875" style="352" customWidth="1"/>
    <col min="1559" max="1560" width="6.265625" style="352" customWidth="1"/>
    <col min="1561" max="1561" width="5.73046875" style="352" customWidth="1"/>
    <col min="1562" max="1563" width="5.59765625" style="352" customWidth="1"/>
    <col min="1564" max="1564" width="6" style="352" customWidth="1"/>
    <col min="1565" max="1565" width="7.73046875" style="352" customWidth="1"/>
    <col min="1566" max="1792" width="8.86328125" style="352"/>
    <col min="1793" max="1793" width="4.1328125" style="352" customWidth="1"/>
    <col min="1794" max="1794" width="14" style="352" customWidth="1"/>
    <col min="1795" max="1795" width="11.86328125" style="352" customWidth="1"/>
    <col min="1796" max="1796" width="4.86328125" style="352" customWidth="1"/>
    <col min="1797" max="1797" width="31.1328125" style="352" customWidth="1"/>
    <col min="1798" max="1798" width="4.265625" style="352" bestFit="1" customWidth="1"/>
    <col min="1799" max="1799" width="6.3984375" style="352" customWidth="1"/>
    <col min="1800" max="1802" width="4.265625" style="352" bestFit="1" customWidth="1"/>
    <col min="1803" max="1804" width="5.59765625" style="352" customWidth="1"/>
    <col min="1805" max="1805" width="6.1328125" style="352" bestFit="1" customWidth="1"/>
    <col min="1806" max="1806" width="7.1328125" style="352" bestFit="1" customWidth="1"/>
    <col min="1807" max="1807" width="7.73046875" style="352" customWidth="1"/>
    <col min="1808" max="1808" width="6.1328125" style="352" bestFit="1" customWidth="1"/>
    <col min="1809" max="1809" width="8.265625" style="352" bestFit="1" customWidth="1"/>
    <col min="1810" max="1810" width="6.1328125" style="352" bestFit="1" customWidth="1"/>
    <col min="1811" max="1811" width="5" style="352" customWidth="1"/>
    <col min="1812" max="1812" width="6" style="352" customWidth="1"/>
    <col min="1813" max="1814" width="7.73046875" style="352" customWidth="1"/>
    <col min="1815" max="1816" width="6.265625" style="352" customWidth="1"/>
    <col min="1817" max="1817" width="5.73046875" style="352" customWidth="1"/>
    <col min="1818" max="1819" width="5.59765625" style="352" customWidth="1"/>
    <col min="1820" max="1820" width="6" style="352" customWidth="1"/>
    <col min="1821" max="1821" width="7.73046875" style="352" customWidth="1"/>
    <col min="1822" max="2048" width="8.86328125" style="352"/>
    <col min="2049" max="2049" width="4.1328125" style="352" customWidth="1"/>
    <col min="2050" max="2050" width="14" style="352" customWidth="1"/>
    <col min="2051" max="2051" width="11.86328125" style="352" customWidth="1"/>
    <col min="2052" max="2052" width="4.86328125" style="352" customWidth="1"/>
    <col min="2053" max="2053" width="31.1328125" style="352" customWidth="1"/>
    <col min="2054" max="2054" width="4.265625" style="352" bestFit="1" customWidth="1"/>
    <col min="2055" max="2055" width="6.3984375" style="352" customWidth="1"/>
    <col min="2056" max="2058" width="4.265625" style="352" bestFit="1" customWidth="1"/>
    <col min="2059" max="2060" width="5.59765625" style="352" customWidth="1"/>
    <col min="2061" max="2061" width="6.1328125" style="352" bestFit="1" customWidth="1"/>
    <col min="2062" max="2062" width="7.1328125" style="352" bestFit="1" customWidth="1"/>
    <col min="2063" max="2063" width="7.73046875" style="352" customWidth="1"/>
    <col min="2064" max="2064" width="6.1328125" style="352" bestFit="1" customWidth="1"/>
    <col min="2065" max="2065" width="8.265625" style="352" bestFit="1" customWidth="1"/>
    <col min="2066" max="2066" width="6.1328125" style="352" bestFit="1" customWidth="1"/>
    <col min="2067" max="2067" width="5" style="352" customWidth="1"/>
    <col min="2068" max="2068" width="6" style="352" customWidth="1"/>
    <col min="2069" max="2070" width="7.73046875" style="352" customWidth="1"/>
    <col min="2071" max="2072" width="6.265625" style="352" customWidth="1"/>
    <col min="2073" max="2073" width="5.73046875" style="352" customWidth="1"/>
    <col min="2074" max="2075" width="5.59765625" style="352" customWidth="1"/>
    <col min="2076" max="2076" width="6" style="352" customWidth="1"/>
    <col min="2077" max="2077" width="7.73046875" style="352" customWidth="1"/>
    <col min="2078" max="2304" width="8.86328125" style="352"/>
    <col min="2305" max="2305" width="4.1328125" style="352" customWidth="1"/>
    <col min="2306" max="2306" width="14" style="352" customWidth="1"/>
    <col min="2307" max="2307" width="11.86328125" style="352" customWidth="1"/>
    <col min="2308" max="2308" width="4.86328125" style="352" customWidth="1"/>
    <col min="2309" max="2309" width="31.1328125" style="352" customWidth="1"/>
    <col min="2310" max="2310" width="4.265625" style="352" bestFit="1" customWidth="1"/>
    <col min="2311" max="2311" width="6.3984375" style="352" customWidth="1"/>
    <col min="2312" max="2314" width="4.265625" style="352" bestFit="1" customWidth="1"/>
    <col min="2315" max="2316" width="5.59765625" style="352" customWidth="1"/>
    <col min="2317" max="2317" width="6.1328125" style="352" bestFit="1" customWidth="1"/>
    <col min="2318" max="2318" width="7.1328125" style="352" bestFit="1" customWidth="1"/>
    <col min="2319" max="2319" width="7.73046875" style="352" customWidth="1"/>
    <col min="2320" max="2320" width="6.1328125" style="352" bestFit="1" customWidth="1"/>
    <col min="2321" max="2321" width="8.265625" style="352" bestFit="1" customWidth="1"/>
    <col min="2322" max="2322" width="6.1328125" style="352" bestFit="1" customWidth="1"/>
    <col min="2323" max="2323" width="5" style="352" customWidth="1"/>
    <col min="2324" max="2324" width="6" style="352" customWidth="1"/>
    <col min="2325" max="2326" width="7.73046875" style="352" customWidth="1"/>
    <col min="2327" max="2328" width="6.265625" style="352" customWidth="1"/>
    <col min="2329" max="2329" width="5.73046875" style="352" customWidth="1"/>
    <col min="2330" max="2331" width="5.59765625" style="352" customWidth="1"/>
    <col min="2332" max="2332" width="6" style="352" customWidth="1"/>
    <col min="2333" max="2333" width="7.73046875" style="352" customWidth="1"/>
    <col min="2334" max="2560" width="8.86328125" style="352"/>
    <col min="2561" max="2561" width="4.1328125" style="352" customWidth="1"/>
    <col min="2562" max="2562" width="14" style="352" customWidth="1"/>
    <col min="2563" max="2563" width="11.86328125" style="352" customWidth="1"/>
    <col min="2564" max="2564" width="4.86328125" style="352" customWidth="1"/>
    <col min="2565" max="2565" width="31.1328125" style="352" customWidth="1"/>
    <col min="2566" max="2566" width="4.265625" style="352" bestFit="1" customWidth="1"/>
    <col min="2567" max="2567" width="6.3984375" style="352" customWidth="1"/>
    <col min="2568" max="2570" width="4.265625" style="352" bestFit="1" customWidth="1"/>
    <col min="2571" max="2572" width="5.59765625" style="352" customWidth="1"/>
    <col min="2573" max="2573" width="6.1328125" style="352" bestFit="1" customWidth="1"/>
    <col min="2574" max="2574" width="7.1328125" style="352" bestFit="1" customWidth="1"/>
    <col min="2575" max="2575" width="7.73046875" style="352" customWidth="1"/>
    <col min="2576" max="2576" width="6.1328125" style="352" bestFit="1" customWidth="1"/>
    <col min="2577" max="2577" width="8.265625" style="352" bestFit="1" customWidth="1"/>
    <col min="2578" max="2578" width="6.1328125" style="352" bestFit="1" customWidth="1"/>
    <col min="2579" max="2579" width="5" style="352" customWidth="1"/>
    <col min="2580" max="2580" width="6" style="352" customWidth="1"/>
    <col min="2581" max="2582" width="7.73046875" style="352" customWidth="1"/>
    <col min="2583" max="2584" width="6.265625" style="352" customWidth="1"/>
    <col min="2585" max="2585" width="5.73046875" style="352" customWidth="1"/>
    <col min="2586" max="2587" width="5.59765625" style="352" customWidth="1"/>
    <col min="2588" max="2588" width="6" style="352" customWidth="1"/>
    <col min="2589" max="2589" width="7.73046875" style="352" customWidth="1"/>
    <col min="2590" max="2816" width="8.86328125" style="352"/>
    <col min="2817" max="2817" width="4.1328125" style="352" customWidth="1"/>
    <col min="2818" max="2818" width="14" style="352" customWidth="1"/>
    <col min="2819" max="2819" width="11.86328125" style="352" customWidth="1"/>
    <col min="2820" max="2820" width="4.86328125" style="352" customWidth="1"/>
    <col min="2821" max="2821" width="31.1328125" style="352" customWidth="1"/>
    <col min="2822" max="2822" width="4.265625" style="352" bestFit="1" customWidth="1"/>
    <col min="2823" max="2823" width="6.3984375" style="352" customWidth="1"/>
    <col min="2824" max="2826" width="4.265625" style="352" bestFit="1" customWidth="1"/>
    <col min="2827" max="2828" width="5.59765625" style="352" customWidth="1"/>
    <col min="2829" max="2829" width="6.1328125" style="352" bestFit="1" customWidth="1"/>
    <col min="2830" max="2830" width="7.1328125" style="352" bestFit="1" customWidth="1"/>
    <col min="2831" max="2831" width="7.73046875" style="352" customWidth="1"/>
    <col min="2832" max="2832" width="6.1328125" style="352" bestFit="1" customWidth="1"/>
    <col min="2833" max="2833" width="8.265625" style="352" bestFit="1" customWidth="1"/>
    <col min="2834" max="2834" width="6.1328125" style="352" bestFit="1" customWidth="1"/>
    <col min="2835" max="2835" width="5" style="352" customWidth="1"/>
    <col min="2836" max="2836" width="6" style="352" customWidth="1"/>
    <col min="2837" max="2838" width="7.73046875" style="352" customWidth="1"/>
    <col min="2839" max="2840" width="6.265625" style="352" customWidth="1"/>
    <col min="2841" max="2841" width="5.73046875" style="352" customWidth="1"/>
    <col min="2842" max="2843" width="5.59765625" style="352" customWidth="1"/>
    <col min="2844" max="2844" width="6" style="352" customWidth="1"/>
    <col min="2845" max="2845" width="7.73046875" style="352" customWidth="1"/>
    <col min="2846" max="3072" width="8.86328125" style="352"/>
    <col min="3073" max="3073" width="4.1328125" style="352" customWidth="1"/>
    <col min="3074" max="3074" width="14" style="352" customWidth="1"/>
    <col min="3075" max="3075" width="11.86328125" style="352" customWidth="1"/>
    <col min="3076" max="3076" width="4.86328125" style="352" customWidth="1"/>
    <col min="3077" max="3077" width="31.1328125" style="352" customWidth="1"/>
    <col min="3078" max="3078" width="4.265625" style="352" bestFit="1" customWidth="1"/>
    <col min="3079" max="3079" width="6.3984375" style="352" customWidth="1"/>
    <col min="3080" max="3082" width="4.265625" style="352" bestFit="1" customWidth="1"/>
    <col min="3083" max="3084" width="5.59765625" style="352" customWidth="1"/>
    <col min="3085" max="3085" width="6.1328125" style="352" bestFit="1" customWidth="1"/>
    <col min="3086" max="3086" width="7.1328125" style="352" bestFit="1" customWidth="1"/>
    <col min="3087" max="3087" width="7.73046875" style="352" customWidth="1"/>
    <col min="3088" max="3088" width="6.1328125" style="352" bestFit="1" customWidth="1"/>
    <col min="3089" max="3089" width="8.265625" style="352" bestFit="1" customWidth="1"/>
    <col min="3090" max="3090" width="6.1328125" style="352" bestFit="1" customWidth="1"/>
    <col min="3091" max="3091" width="5" style="352" customWidth="1"/>
    <col min="3092" max="3092" width="6" style="352" customWidth="1"/>
    <col min="3093" max="3094" width="7.73046875" style="352" customWidth="1"/>
    <col min="3095" max="3096" width="6.265625" style="352" customWidth="1"/>
    <col min="3097" max="3097" width="5.73046875" style="352" customWidth="1"/>
    <col min="3098" max="3099" width="5.59765625" style="352" customWidth="1"/>
    <col min="3100" max="3100" width="6" style="352" customWidth="1"/>
    <col min="3101" max="3101" width="7.73046875" style="352" customWidth="1"/>
    <col min="3102" max="3328" width="8.86328125" style="352"/>
    <col min="3329" max="3329" width="4.1328125" style="352" customWidth="1"/>
    <col min="3330" max="3330" width="14" style="352" customWidth="1"/>
    <col min="3331" max="3331" width="11.86328125" style="352" customWidth="1"/>
    <col min="3332" max="3332" width="4.86328125" style="352" customWidth="1"/>
    <col min="3333" max="3333" width="31.1328125" style="352" customWidth="1"/>
    <col min="3334" max="3334" width="4.265625" style="352" bestFit="1" customWidth="1"/>
    <col min="3335" max="3335" width="6.3984375" style="352" customWidth="1"/>
    <col min="3336" max="3338" width="4.265625" style="352" bestFit="1" customWidth="1"/>
    <col min="3339" max="3340" width="5.59765625" style="352" customWidth="1"/>
    <col min="3341" max="3341" width="6.1328125" style="352" bestFit="1" customWidth="1"/>
    <col min="3342" max="3342" width="7.1328125" style="352" bestFit="1" customWidth="1"/>
    <col min="3343" max="3343" width="7.73046875" style="352" customWidth="1"/>
    <col min="3344" max="3344" width="6.1328125" style="352" bestFit="1" customWidth="1"/>
    <col min="3345" max="3345" width="8.265625" style="352" bestFit="1" customWidth="1"/>
    <col min="3346" max="3346" width="6.1328125" style="352" bestFit="1" customWidth="1"/>
    <col min="3347" max="3347" width="5" style="352" customWidth="1"/>
    <col min="3348" max="3348" width="6" style="352" customWidth="1"/>
    <col min="3349" max="3350" width="7.73046875" style="352" customWidth="1"/>
    <col min="3351" max="3352" width="6.265625" style="352" customWidth="1"/>
    <col min="3353" max="3353" width="5.73046875" style="352" customWidth="1"/>
    <col min="3354" max="3355" width="5.59765625" style="352" customWidth="1"/>
    <col min="3356" max="3356" width="6" style="352" customWidth="1"/>
    <col min="3357" max="3357" width="7.73046875" style="352" customWidth="1"/>
    <col min="3358" max="3584" width="8.86328125" style="352"/>
    <col min="3585" max="3585" width="4.1328125" style="352" customWidth="1"/>
    <col min="3586" max="3586" width="14" style="352" customWidth="1"/>
    <col min="3587" max="3587" width="11.86328125" style="352" customWidth="1"/>
    <col min="3588" max="3588" width="4.86328125" style="352" customWidth="1"/>
    <col min="3589" max="3589" width="31.1328125" style="352" customWidth="1"/>
    <col min="3590" max="3590" width="4.265625" style="352" bestFit="1" customWidth="1"/>
    <col min="3591" max="3591" width="6.3984375" style="352" customWidth="1"/>
    <col min="3592" max="3594" width="4.265625" style="352" bestFit="1" customWidth="1"/>
    <col min="3595" max="3596" width="5.59765625" style="352" customWidth="1"/>
    <col min="3597" max="3597" width="6.1328125" style="352" bestFit="1" customWidth="1"/>
    <col min="3598" max="3598" width="7.1328125" style="352" bestFit="1" customWidth="1"/>
    <col min="3599" max="3599" width="7.73046875" style="352" customWidth="1"/>
    <col min="3600" max="3600" width="6.1328125" style="352" bestFit="1" customWidth="1"/>
    <col min="3601" max="3601" width="8.265625" style="352" bestFit="1" customWidth="1"/>
    <col min="3602" max="3602" width="6.1328125" style="352" bestFit="1" customWidth="1"/>
    <col min="3603" max="3603" width="5" style="352" customWidth="1"/>
    <col min="3604" max="3604" width="6" style="352" customWidth="1"/>
    <col min="3605" max="3606" width="7.73046875" style="352" customWidth="1"/>
    <col min="3607" max="3608" width="6.265625" style="352" customWidth="1"/>
    <col min="3609" max="3609" width="5.73046875" style="352" customWidth="1"/>
    <col min="3610" max="3611" width="5.59765625" style="352" customWidth="1"/>
    <col min="3612" max="3612" width="6" style="352" customWidth="1"/>
    <col min="3613" max="3613" width="7.73046875" style="352" customWidth="1"/>
    <col min="3614" max="3840" width="8.86328125" style="352"/>
    <col min="3841" max="3841" width="4.1328125" style="352" customWidth="1"/>
    <col min="3842" max="3842" width="14" style="352" customWidth="1"/>
    <col min="3843" max="3843" width="11.86328125" style="352" customWidth="1"/>
    <col min="3844" max="3844" width="4.86328125" style="352" customWidth="1"/>
    <col min="3845" max="3845" width="31.1328125" style="352" customWidth="1"/>
    <col min="3846" max="3846" width="4.265625" style="352" bestFit="1" customWidth="1"/>
    <col min="3847" max="3847" width="6.3984375" style="352" customWidth="1"/>
    <col min="3848" max="3850" width="4.265625" style="352" bestFit="1" customWidth="1"/>
    <col min="3851" max="3852" width="5.59765625" style="352" customWidth="1"/>
    <col min="3853" max="3853" width="6.1328125" style="352" bestFit="1" customWidth="1"/>
    <col min="3854" max="3854" width="7.1328125" style="352" bestFit="1" customWidth="1"/>
    <col min="3855" max="3855" width="7.73046875" style="352" customWidth="1"/>
    <col min="3856" max="3856" width="6.1328125" style="352" bestFit="1" customWidth="1"/>
    <col min="3857" max="3857" width="8.265625" style="352" bestFit="1" customWidth="1"/>
    <col min="3858" max="3858" width="6.1328125" style="352" bestFit="1" customWidth="1"/>
    <col min="3859" max="3859" width="5" style="352" customWidth="1"/>
    <col min="3860" max="3860" width="6" style="352" customWidth="1"/>
    <col min="3861" max="3862" width="7.73046875" style="352" customWidth="1"/>
    <col min="3863" max="3864" width="6.265625" style="352" customWidth="1"/>
    <col min="3865" max="3865" width="5.73046875" style="352" customWidth="1"/>
    <col min="3866" max="3867" width="5.59765625" style="352" customWidth="1"/>
    <col min="3868" max="3868" width="6" style="352" customWidth="1"/>
    <col min="3869" max="3869" width="7.73046875" style="352" customWidth="1"/>
    <col min="3870" max="4096" width="8.86328125" style="352"/>
    <col min="4097" max="4097" width="4.1328125" style="352" customWidth="1"/>
    <col min="4098" max="4098" width="14" style="352" customWidth="1"/>
    <col min="4099" max="4099" width="11.86328125" style="352" customWidth="1"/>
    <col min="4100" max="4100" width="4.86328125" style="352" customWidth="1"/>
    <col min="4101" max="4101" width="31.1328125" style="352" customWidth="1"/>
    <col min="4102" max="4102" width="4.265625" style="352" bestFit="1" customWidth="1"/>
    <col min="4103" max="4103" width="6.3984375" style="352" customWidth="1"/>
    <col min="4104" max="4106" width="4.265625" style="352" bestFit="1" customWidth="1"/>
    <col min="4107" max="4108" width="5.59765625" style="352" customWidth="1"/>
    <col min="4109" max="4109" width="6.1328125" style="352" bestFit="1" customWidth="1"/>
    <col min="4110" max="4110" width="7.1328125" style="352" bestFit="1" customWidth="1"/>
    <col min="4111" max="4111" width="7.73046875" style="352" customWidth="1"/>
    <col min="4112" max="4112" width="6.1328125" style="352" bestFit="1" customWidth="1"/>
    <col min="4113" max="4113" width="8.265625" style="352" bestFit="1" customWidth="1"/>
    <col min="4114" max="4114" width="6.1328125" style="352" bestFit="1" customWidth="1"/>
    <col min="4115" max="4115" width="5" style="352" customWidth="1"/>
    <col min="4116" max="4116" width="6" style="352" customWidth="1"/>
    <col min="4117" max="4118" width="7.73046875" style="352" customWidth="1"/>
    <col min="4119" max="4120" width="6.265625" style="352" customWidth="1"/>
    <col min="4121" max="4121" width="5.73046875" style="352" customWidth="1"/>
    <col min="4122" max="4123" width="5.59765625" style="352" customWidth="1"/>
    <col min="4124" max="4124" width="6" style="352" customWidth="1"/>
    <col min="4125" max="4125" width="7.73046875" style="352" customWidth="1"/>
    <col min="4126" max="4352" width="8.86328125" style="352"/>
    <col min="4353" max="4353" width="4.1328125" style="352" customWidth="1"/>
    <col min="4354" max="4354" width="14" style="352" customWidth="1"/>
    <col min="4355" max="4355" width="11.86328125" style="352" customWidth="1"/>
    <col min="4356" max="4356" width="4.86328125" style="352" customWidth="1"/>
    <col min="4357" max="4357" width="31.1328125" style="352" customWidth="1"/>
    <col min="4358" max="4358" width="4.265625" style="352" bestFit="1" customWidth="1"/>
    <col min="4359" max="4359" width="6.3984375" style="352" customWidth="1"/>
    <col min="4360" max="4362" width="4.265625" style="352" bestFit="1" customWidth="1"/>
    <col min="4363" max="4364" width="5.59765625" style="352" customWidth="1"/>
    <col min="4365" max="4365" width="6.1328125" style="352" bestFit="1" customWidth="1"/>
    <col min="4366" max="4366" width="7.1328125" style="352" bestFit="1" customWidth="1"/>
    <col min="4367" max="4367" width="7.73046875" style="352" customWidth="1"/>
    <col min="4368" max="4368" width="6.1328125" style="352" bestFit="1" customWidth="1"/>
    <col min="4369" max="4369" width="8.265625" style="352" bestFit="1" customWidth="1"/>
    <col min="4370" max="4370" width="6.1328125" style="352" bestFit="1" customWidth="1"/>
    <col min="4371" max="4371" width="5" style="352" customWidth="1"/>
    <col min="4372" max="4372" width="6" style="352" customWidth="1"/>
    <col min="4373" max="4374" width="7.73046875" style="352" customWidth="1"/>
    <col min="4375" max="4376" width="6.265625" style="352" customWidth="1"/>
    <col min="4377" max="4377" width="5.73046875" style="352" customWidth="1"/>
    <col min="4378" max="4379" width="5.59765625" style="352" customWidth="1"/>
    <col min="4380" max="4380" width="6" style="352" customWidth="1"/>
    <col min="4381" max="4381" width="7.73046875" style="352" customWidth="1"/>
    <col min="4382" max="4608" width="8.86328125" style="352"/>
    <col min="4609" max="4609" width="4.1328125" style="352" customWidth="1"/>
    <col min="4610" max="4610" width="14" style="352" customWidth="1"/>
    <col min="4611" max="4611" width="11.86328125" style="352" customWidth="1"/>
    <col min="4612" max="4612" width="4.86328125" style="352" customWidth="1"/>
    <col min="4613" max="4613" width="31.1328125" style="352" customWidth="1"/>
    <col min="4614" max="4614" width="4.265625" style="352" bestFit="1" customWidth="1"/>
    <col min="4615" max="4615" width="6.3984375" style="352" customWidth="1"/>
    <col min="4616" max="4618" width="4.265625" style="352" bestFit="1" customWidth="1"/>
    <col min="4619" max="4620" width="5.59765625" style="352" customWidth="1"/>
    <col min="4621" max="4621" width="6.1328125" style="352" bestFit="1" customWidth="1"/>
    <col min="4622" max="4622" width="7.1328125" style="352" bestFit="1" customWidth="1"/>
    <col min="4623" max="4623" width="7.73046875" style="352" customWidth="1"/>
    <col min="4624" max="4624" width="6.1328125" style="352" bestFit="1" customWidth="1"/>
    <col min="4625" max="4625" width="8.265625" style="352" bestFit="1" customWidth="1"/>
    <col min="4626" max="4626" width="6.1328125" style="352" bestFit="1" customWidth="1"/>
    <col min="4627" max="4627" width="5" style="352" customWidth="1"/>
    <col min="4628" max="4628" width="6" style="352" customWidth="1"/>
    <col min="4629" max="4630" width="7.73046875" style="352" customWidth="1"/>
    <col min="4631" max="4632" width="6.265625" style="352" customWidth="1"/>
    <col min="4633" max="4633" width="5.73046875" style="352" customWidth="1"/>
    <col min="4634" max="4635" width="5.59765625" style="352" customWidth="1"/>
    <col min="4636" max="4636" width="6" style="352" customWidth="1"/>
    <col min="4637" max="4637" width="7.73046875" style="352" customWidth="1"/>
    <col min="4638" max="4864" width="8.86328125" style="352"/>
    <col min="4865" max="4865" width="4.1328125" style="352" customWidth="1"/>
    <col min="4866" max="4866" width="14" style="352" customWidth="1"/>
    <col min="4867" max="4867" width="11.86328125" style="352" customWidth="1"/>
    <col min="4868" max="4868" width="4.86328125" style="352" customWidth="1"/>
    <col min="4869" max="4869" width="31.1328125" style="352" customWidth="1"/>
    <col min="4870" max="4870" width="4.265625" style="352" bestFit="1" customWidth="1"/>
    <col min="4871" max="4871" width="6.3984375" style="352" customWidth="1"/>
    <col min="4872" max="4874" width="4.265625" style="352" bestFit="1" customWidth="1"/>
    <col min="4875" max="4876" width="5.59765625" style="352" customWidth="1"/>
    <col min="4877" max="4877" width="6.1328125" style="352" bestFit="1" customWidth="1"/>
    <col min="4878" max="4878" width="7.1328125" style="352" bestFit="1" customWidth="1"/>
    <col min="4879" max="4879" width="7.73046875" style="352" customWidth="1"/>
    <col min="4880" max="4880" width="6.1328125" style="352" bestFit="1" customWidth="1"/>
    <col min="4881" max="4881" width="8.265625" style="352" bestFit="1" customWidth="1"/>
    <col min="4882" max="4882" width="6.1328125" style="352" bestFit="1" customWidth="1"/>
    <col min="4883" max="4883" width="5" style="352" customWidth="1"/>
    <col min="4884" max="4884" width="6" style="352" customWidth="1"/>
    <col min="4885" max="4886" width="7.73046875" style="352" customWidth="1"/>
    <col min="4887" max="4888" width="6.265625" style="352" customWidth="1"/>
    <col min="4889" max="4889" width="5.73046875" style="352" customWidth="1"/>
    <col min="4890" max="4891" width="5.59765625" style="352" customWidth="1"/>
    <col min="4892" max="4892" width="6" style="352" customWidth="1"/>
    <col min="4893" max="4893" width="7.73046875" style="352" customWidth="1"/>
    <col min="4894" max="5120" width="8.86328125" style="352"/>
    <col min="5121" max="5121" width="4.1328125" style="352" customWidth="1"/>
    <col min="5122" max="5122" width="14" style="352" customWidth="1"/>
    <col min="5123" max="5123" width="11.86328125" style="352" customWidth="1"/>
    <col min="5124" max="5124" width="4.86328125" style="352" customWidth="1"/>
    <col min="5125" max="5125" width="31.1328125" style="352" customWidth="1"/>
    <col min="5126" max="5126" width="4.265625" style="352" bestFit="1" customWidth="1"/>
    <col min="5127" max="5127" width="6.3984375" style="352" customWidth="1"/>
    <col min="5128" max="5130" width="4.265625" style="352" bestFit="1" customWidth="1"/>
    <col min="5131" max="5132" width="5.59765625" style="352" customWidth="1"/>
    <col min="5133" max="5133" width="6.1328125" style="352" bestFit="1" customWidth="1"/>
    <col min="5134" max="5134" width="7.1328125" style="352" bestFit="1" customWidth="1"/>
    <col min="5135" max="5135" width="7.73046875" style="352" customWidth="1"/>
    <col min="5136" max="5136" width="6.1328125" style="352" bestFit="1" customWidth="1"/>
    <col min="5137" max="5137" width="8.265625" style="352" bestFit="1" customWidth="1"/>
    <col min="5138" max="5138" width="6.1328125" style="352" bestFit="1" customWidth="1"/>
    <col min="5139" max="5139" width="5" style="352" customWidth="1"/>
    <col min="5140" max="5140" width="6" style="352" customWidth="1"/>
    <col min="5141" max="5142" width="7.73046875" style="352" customWidth="1"/>
    <col min="5143" max="5144" width="6.265625" style="352" customWidth="1"/>
    <col min="5145" max="5145" width="5.73046875" style="352" customWidth="1"/>
    <col min="5146" max="5147" width="5.59765625" style="352" customWidth="1"/>
    <col min="5148" max="5148" width="6" style="352" customWidth="1"/>
    <col min="5149" max="5149" width="7.73046875" style="352" customWidth="1"/>
    <col min="5150" max="5376" width="8.86328125" style="352"/>
    <col min="5377" max="5377" width="4.1328125" style="352" customWidth="1"/>
    <col min="5378" max="5378" width="14" style="352" customWidth="1"/>
    <col min="5379" max="5379" width="11.86328125" style="352" customWidth="1"/>
    <col min="5380" max="5380" width="4.86328125" style="352" customWidth="1"/>
    <col min="5381" max="5381" width="31.1328125" style="352" customWidth="1"/>
    <col min="5382" max="5382" width="4.265625" style="352" bestFit="1" customWidth="1"/>
    <col min="5383" max="5383" width="6.3984375" style="352" customWidth="1"/>
    <col min="5384" max="5386" width="4.265625" style="352" bestFit="1" customWidth="1"/>
    <col min="5387" max="5388" width="5.59765625" style="352" customWidth="1"/>
    <col min="5389" max="5389" width="6.1328125" style="352" bestFit="1" customWidth="1"/>
    <col min="5390" max="5390" width="7.1328125" style="352" bestFit="1" customWidth="1"/>
    <col min="5391" max="5391" width="7.73046875" style="352" customWidth="1"/>
    <col min="5392" max="5392" width="6.1328125" style="352" bestFit="1" customWidth="1"/>
    <col min="5393" max="5393" width="8.265625" style="352" bestFit="1" customWidth="1"/>
    <col min="5394" max="5394" width="6.1328125" style="352" bestFit="1" customWidth="1"/>
    <col min="5395" max="5395" width="5" style="352" customWidth="1"/>
    <col min="5396" max="5396" width="6" style="352" customWidth="1"/>
    <col min="5397" max="5398" width="7.73046875" style="352" customWidth="1"/>
    <col min="5399" max="5400" width="6.265625" style="352" customWidth="1"/>
    <col min="5401" max="5401" width="5.73046875" style="352" customWidth="1"/>
    <col min="5402" max="5403" width="5.59765625" style="352" customWidth="1"/>
    <col min="5404" max="5404" width="6" style="352" customWidth="1"/>
    <col min="5405" max="5405" width="7.73046875" style="352" customWidth="1"/>
    <col min="5406" max="5632" width="8.86328125" style="352"/>
    <col min="5633" max="5633" width="4.1328125" style="352" customWidth="1"/>
    <col min="5634" max="5634" width="14" style="352" customWidth="1"/>
    <col min="5635" max="5635" width="11.86328125" style="352" customWidth="1"/>
    <col min="5636" max="5636" width="4.86328125" style="352" customWidth="1"/>
    <col min="5637" max="5637" width="31.1328125" style="352" customWidth="1"/>
    <col min="5638" max="5638" width="4.265625" style="352" bestFit="1" customWidth="1"/>
    <col min="5639" max="5639" width="6.3984375" style="352" customWidth="1"/>
    <col min="5640" max="5642" width="4.265625" style="352" bestFit="1" customWidth="1"/>
    <col min="5643" max="5644" width="5.59765625" style="352" customWidth="1"/>
    <col min="5645" max="5645" width="6.1328125" style="352" bestFit="1" customWidth="1"/>
    <col min="5646" max="5646" width="7.1328125" style="352" bestFit="1" customWidth="1"/>
    <col min="5647" max="5647" width="7.73046875" style="352" customWidth="1"/>
    <col min="5648" max="5648" width="6.1328125" style="352" bestFit="1" customWidth="1"/>
    <col min="5649" max="5649" width="8.265625" style="352" bestFit="1" customWidth="1"/>
    <col min="5650" max="5650" width="6.1328125" style="352" bestFit="1" customWidth="1"/>
    <col min="5651" max="5651" width="5" style="352" customWidth="1"/>
    <col min="5652" max="5652" width="6" style="352" customWidth="1"/>
    <col min="5653" max="5654" width="7.73046875" style="352" customWidth="1"/>
    <col min="5655" max="5656" width="6.265625" style="352" customWidth="1"/>
    <col min="5657" max="5657" width="5.73046875" style="352" customWidth="1"/>
    <col min="5658" max="5659" width="5.59765625" style="352" customWidth="1"/>
    <col min="5660" max="5660" width="6" style="352" customWidth="1"/>
    <col min="5661" max="5661" width="7.73046875" style="352" customWidth="1"/>
    <col min="5662" max="5888" width="8.86328125" style="352"/>
    <col min="5889" max="5889" width="4.1328125" style="352" customWidth="1"/>
    <col min="5890" max="5890" width="14" style="352" customWidth="1"/>
    <col min="5891" max="5891" width="11.86328125" style="352" customWidth="1"/>
    <col min="5892" max="5892" width="4.86328125" style="352" customWidth="1"/>
    <col min="5893" max="5893" width="31.1328125" style="352" customWidth="1"/>
    <col min="5894" max="5894" width="4.265625" style="352" bestFit="1" customWidth="1"/>
    <col min="5895" max="5895" width="6.3984375" style="352" customWidth="1"/>
    <col min="5896" max="5898" width="4.265625" style="352" bestFit="1" customWidth="1"/>
    <col min="5899" max="5900" width="5.59765625" style="352" customWidth="1"/>
    <col min="5901" max="5901" width="6.1328125" style="352" bestFit="1" customWidth="1"/>
    <col min="5902" max="5902" width="7.1328125" style="352" bestFit="1" customWidth="1"/>
    <col min="5903" max="5903" width="7.73046875" style="352" customWidth="1"/>
    <col min="5904" max="5904" width="6.1328125" style="352" bestFit="1" customWidth="1"/>
    <col min="5905" max="5905" width="8.265625" style="352" bestFit="1" customWidth="1"/>
    <col min="5906" max="5906" width="6.1328125" style="352" bestFit="1" customWidth="1"/>
    <col min="5907" max="5907" width="5" style="352" customWidth="1"/>
    <col min="5908" max="5908" width="6" style="352" customWidth="1"/>
    <col min="5909" max="5910" width="7.73046875" style="352" customWidth="1"/>
    <col min="5911" max="5912" width="6.265625" style="352" customWidth="1"/>
    <col min="5913" max="5913" width="5.73046875" style="352" customWidth="1"/>
    <col min="5914" max="5915" width="5.59765625" style="352" customWidth="1"/>
    <col min="5916" max="5916" width="6" style="352" customWidth="1"/>
    <col min="5917" max="5917" width="7.73046875" style="352" customWidth="1"/>
    <col min="5918" max="6144" width="8.86328125" style="352"/>
    <col min="6145" max="6145" width="4.1328125" style="352" customWidth="1"/>
    <col min="6146" max="6146" width="14" style="352" customWidth="1"/>
    <col min="6147" max="6147" width="11.86328125" style="352" customWidth="1"/>
    <col min="6148" max="6148" width="4.86328125" style="352" customWidth="1"/>
    <col min="6149" max="6149" width="31.1328125" style="352" customWidth="1"/>
    <col min="6150" max="6150" width="4.265625" style="352" bestFit="1" customWidth="1"/>
    <col min="6151" max="6151" width="6.3984375" style="352" customWidth="1"/>
    <col min="6152" max="6154" width="4.265625" style="352" bestFit="1" customWidth="1"/>
    <col min="6155" max="6156" width="5.59765625" style="352" customWidth="1"/>
    <col min="6157" max="6157" width="6.1328125" style="352" bestFit="1" customWidth="1"/>
    <col min="6158" max="6158" width="7.1328125" style="352" bestFit="1" customWidth="1"/>
    <col min="6159" max="6159" width="7.73046875" style="352" customWidth="1"/>
    <col min="6160" max="6160" width="6.1328125" style="352" bestFit="1" customWidth="1"/>
    <col min="6161" max="6161" width="8.265625" style="352" bestFit="1" customWidth="1"/>
    <col min="6162" max="6162" width="6.1328125" style="352" bestFit="1" customWidth="1"/>
    <col min="6163" max="6163" width="5" style="352" customWidth="1"/>
    <col min="6164" max="6164" width="6" style="352" customWidth="1"/>
    <col min="6165" max="6166" width="7.73046875" style="352" customWidth="1"/>
    <col min="6167" max="6168" width="6.265625" style="352" customWidth="1"/>
    <col min="6169" max="6169" width="5.73046875" style="352" customWidth="1"/>
    <col min="6170" max="6171" width="5.59765625" style="352" customWidth="1"/>
    <col min="6172" max="6172" width="6" style="352" customWidth="1"/>
    <col min="6173" max="6173" width="7.73046875" style="352" customWidth="1"/>
    <col min="6174" max="6400" width="8.86328125" style="352"/>
    <col min="6401" max="6401" width="4.1328125" style="352" customWidth="1"/>
    <col min="6402" max="6402" width="14" style="352" customWidth="1"/>
    <col min="6403" max="6403" width="11.86328125" style="352" customWidth="1"/>
    <col min="6404" max="6404" width="4.86328125" style="352" customWidth="1"/>
    <col min="6405" max="6405" width="31.1328125" style="352" customWidth="1"/>
    <col min="6406" max="6406" width="4.265625" style="352" bestFit="1" customWidth="1"/>
    <col min="6407" max="6407" width="6.3984375" style="352" customWidth="1"/>
    <col min="6408" max="6410" width="4.265625" style="352" bestFit="1" customWidth="1"/>
    <col min="6411" max="6412" width="5.59765625" style="352" customWidth="1"/>
    <col min="6413" max="6413" width="6.1328125" style="352" bestFit="1" customWidth="1"/>
    <col min="6414" max="6414" width="7.1328125" style="352" bestFit="1" customWidth="1"/>
    <col min="6415" max="6415" width="7.73046875" style="352" customWidth="1"/>
    <col min="6416" max="6416" width="6.1328125" style="352" bestFit="1" customWidth="1"/>
    <col min="6417" max="6417" width="8.265625" style="352" bestFit="1" customWidth="1"/>
    <col min="6418" max="6418" width="6.1328125" style="352" bestFit="1" customWidth="1"/>
    <col min="6419" max="6419" width="5" style="352" customWidth="1"/>
    <col min="6420" max="6420" width="6" style="352" customWidth="1"/>
    <col min="6421" max="6422" width="7.73046875" style="352" customWidth="1"/>
    <col min="6423" max="6424" width="6.265625" style="352" customWidth="1"/>
    <col min="6425" max="6425" width="5.73046875" style="352" customWidth="1"/>
    <col min="6426" max="6427" width="5.59765625" style="352" customWidth="1"/>
    <col min="6428" max="6428" width="6" style="352" customWidth="1"/>
    <col min="6429" max="6429" width="7.73046875" style="352" customWidth="1"/>
    <col min="6430" max="6656" width="8.86328125" style="352"/>
    <col min="6657" max="6657" width="4.1328125" style="352" customWidth="1"/>
    <col min="6658" max="6658" width="14" style="352" customWidth="1"/>
    <col min="6659" max="6659" width="11.86328125" style="352" customWidth="1"/>
    <col min="6660" max="6660" width="4.86328125" style="352" customWidth="1"/>
    <col min="6661" max="6661" width="31.1328125" style="352" customWidth="1"/>
    <col min="6662" max="6662" width="4.265625" style="352" bestFit="1" customWidth="1"/>
    <col min="6663" max="6663" width="6.3984375" style="352" customWidth="1"/>
    <col min="6664" max="6666" width="4.265625" style="352" bestFit="1" customWidth="1"/>
    <col min="6667" max="6668" width="5.59765625" style="352" customWidth="1"/>
    <col min="6669" max="6669" width="6.1328125" style="352" bestFit="1" customWidth="1"/>
    <col min="6670" max="6670" width="7.1328125" style="352" bestFit="1" customWidth="1"/>
    <col min="6671" max="6671" width="7.73046875" style="352" customWidth="1"/>
    <col min="6672" max="6672" width="6.1328125" style="352" bestFit="1" customWidth="1"/>
    <col min="6673" max="6673" width="8.265625" style="352" bestFit="1" customWidth="1"/>
    <col min="6674" max="6674" width="6.1328125" style="352" bestFit="1" customWidth="1"/>
    <col min="6675" max="6675" width="5" style="352" customWidth="1"/>
    <col min="6676" max="6676" width="6" style="352" customWidth="1"/>
    <col min="6677" max="6678" width="7.73046875" style="352" customWidth="1"/>
    <col min="6679" max="6680" width="6.265625" style="352" customWidth="1"/>
    <col min="6681" max="6681" width="5.73046875" style="352" customWidth="1"/>
    <col min="6682" max="6683" width="5.59765625" style="352" customWidth="1"/>
    <col min="6684" max="6684" width="6" style="352" customWidth="1"/>
    <col min="6685" max="6685" width="7.73046875" style="352" customWidth="1"/>
    <col min="6686" max="6912" width="8.86328125" style="352"/>
    <col min="6913" max="6913" width="4.1328125" style="352" customWidth="1"/>
    <col min="6914" max="6914" width="14" style="352" customWidth="1"/>
    <col min="6915" max="6915" width="11.86328125" style="352" customWidth="1"/>
    <col min="6916" max="6916" width="4.86328125" style="352" customWidth="1"/>
    <col min="6917" max="6917" width="31.1328125" style="352" customWidth="1"/>
    <col min="6918" max="6918" width="4.265625" style="352" bestFit="1" customWidth="1"/>
    <col min="6919" max="6919" width="6.3984375" style="352" customWidth="1"/>
    <col min="6920" max="6922" width="4.265625" style="352" bestFit="1" customWidth="1"/>
    <col min="6923" max="6924" width="5.59765625" style="352" customWidth="1"/>
    <col min="6925" max="6925" width="6.1328125" style="352" bestFit="1" customWidth="1"/>
    <col min="6926" max="6926" width="7.1328125" style="352" bestFit="1" customWidth="1"/>
    <col min="6927" max="6927" width="7.73046875" style="352" customWidth="1"/>
    <col min="6928" max="6928" width="6.1328125" style="352" bestFit="1" customWidth="1"/>
    <col min="6929" max="6929" width="8.265625" style="352" bestFit="1" customWidth="1"/>
    <col min="6930" max="6930" width="6.1328125" style="352" bestFit="1" customWidth="1"/>
    <col min="6931" max="6931" width="5" style="352" customWidth="1"/>
    <col min="6932" max="6932" width="6" style="352" customWidth="1"/>
    <col min="6933" max="6934" width="7.73046875" style="352" customWidth="1"/>
    <col min="6935" max="6936" width="6.265625" style="352" customWidth="1"/>
    <col min="6937" max="6937" width="5.73046875" style="352" customWidth="1"/>
    <col min="6938" max="6939" width="5.59765625" style="352" customWidth="1"/>
    <col min="6940" max="6940" width="6" style="352" customWidth="1"/>
    <col min="6941" max="6941" width="7.73046875" style="352" customWidth="1"/>
    <col min="6942" max="7168" width="8.86328125" style="352"/>
    <col min="7169" max="7169" width="4.1328125" style="352" customWidth="1"/>
    <col min="7170" max="7170" width="14" style="352" customWidth="1"/>
    <col min="7171" max="7171" width="11.86328125" style="352" customWidth="1"/>
    <col min="7172" max="7172" width="4.86328125" style="352" customWidth="1"/>
    <col min="7173" max="7173" width="31.1328125" style="352" customWidth="1"/>
    <col min="7174" max="7174" width="4.265625" style="352" bestFit="1" customWidth="1"/>
    <col min="7175" max="7175" width="6.3984375" style="352" customWidth="1"/>
    <col min="7176" max="7178" width="4.265625" style="352" bestFit="1" customWidth="1"/>
    <col min="7179" max="7180" width="5.59765625" style="352" customWidth="1"/>
    <col min="7181" max="7181" width="6.1328125" style="352" bestFit="1" customWidth="1"/>
    <col min="7182" max="7182" width="7.1328125" style="352" bestFit="1" customWidth="1"/>
    <col min="7183" max="7183" width="7.73046875" style="352" customWidth="1"/>
    <col min="7184" max="7184" width="6.1328125" style="352" bestFit="1" customWidth="1"/>
    <col min="7185" max="7185" width="8.265625" style="352" bestFit="1" customWidth="1"/>
    <col min="7186" max="7186" width="6.1328125" style="352" bestFit="1" customWidth="1"/>
    <col min="7187" max="7187" width="5" style="352" customWidth="1"/>
    <col min="7188" max="7188" width="6" style="352" customWidth="1"/>
    <col min="7189" max="7190" width="7.73046875" style="352" customWidth="1"/>
    <col min="7191" max="7192" width="6.265625" style="352" customWidth="1"/>
    <col min="7193" max="7193" width="5.73046875" style="352" customWidth="1"/>
    <col min="7194" max="7195" width="5.59765625" style="352" customWidth="1"/>
    <col min="7196" max="7196" width="6" style="352" customWidth="1"/>
    <col min="7197" max="7197" width="7.73046875" style="352" customWidth="1"/>
    <col min="7198" max="7424" width="8.86328125" style="352"/>
    <col min="7425" max="7425" width="4.1328125" style="352" customWidth="1"/>
    <col min="7426" max="7426" width="14" style="352" customWidth="1"/>
    <col min="7427" max="7427" width="11.86328125" style="352" customWidth="1"/>
    <col min="7428" max="7428" width="4.86328125" style="352" customWidth="1"/>
    <col min="7429" max="7429" width="31.1328125" style="352" customWidth="1"/>
    <col min="7430" max="7430" width="4.265625" style="352" bestFit="1" customWidth="1"/>
    <col min="7431" max="7431" width="6.3984375" style="352" customWidth="1"/>
    <col min="7432" max="7434" width="4.265625" style="352" bestFit="1" customWidth="1"/>
    <col min="7435" max="7436" width="5.59765625" style="352" customWidth="1"/>
    <col min="7437" max="7437" width="6.1328125" style="352" bestFit="1" customWidth="1"/>
    <col min="7438" max="7438" width="7.1328125" style="352" bestFit="1" customWidth="1"/>
    <col min="7439" max="7439" width="7.73046875" style="352" customWidth="1"/>
    <col min="7440" max="7440" width="6.1328125" style="352" bestFit="1" customWidth="1"/>
    <col min="7441" max="7441" width="8.265625" style="352" bestFit="1" customWidth="1"/>
    <col min="7442" max="7442" width="6.1328125" style="352" bestFit="1" customWidth="1"/>
    <col min="7443" max="7443" width="5" style="352" customWidth="1"/>
    <col min="7444" max="7444" width="6" style="352" customWidth="1"/>
    <col min="7445" max="7446" width="7.73046875" style="352" customWidth="1"/>
    <col min="7447" max="7448" width="6.265625" style="352" customWidth="1"/>
    <col min="7449" max="7449" width="5.73046875" style="352" customWidth="1"/>
    <col min="7450" max="7451" width="5.59765625" style="352" customWidth="1"/>
    <col min="7452" max="7452" width="6" style="352" customWidth="1"/>
    <col min="7453" max="7453" width="7.73046875" style="352" customWidth="1"/>
    <col min="7454" max="7680" width="8.86328125" style="352"/>
    <col min="7681" max="7681" width="4.1328125" style="352" customWidth="1"/>
    <col min="7682" max="7682" width="14" style="352" customWidth="1"/>
    <col min="7683" max="7683" width="11.86328125" style="352" customWidth="1"/>
    <col min="7684" max="7684" width="4.86328125" style="352" customWidth="1"/>
    <col min="7685" max="7685" width="31.1328125" style="352" customWidth="1"/>
    <col min="7686" max="7686" width="4.265625" style="352" bestFit="1" customWidth="1"/>
    <col min="7687" max="7687" width="6.3984375" style="352" customWidth="1"/>
    <col min="7688" max="7690" width="4.265625" style="352" bestFit="1" customWidth="1"/>
    <col min="7691" max="7692" width="5.59765625" style="352" customWidth="1"/>
    <col min="7693" max="7693" width="6.1328125" style="352" bestFit="1" customWidth="1"/>
    <col min="7694" max="7694" width="7.1328125" style="352" bestFit="1" customWidth="1"/>
    <col min="7695" max="7695" width="7.73046875" style="352" customWidth="1"/>
    <col min="7696" max="7696" width="6.1328125" style="352" bestFit="1" customWidth="1"/>
    <col min="7697" max="7697" width="8.265625" style="352" bestFit="1" customWidth="1"/>
    <col min="7698" max="7698" width="6.1328125" style="352" bestFit="1" customWidth="1"/>
    <col min="7699" max="7699" width="5" style="352" customWidth="1"/>
    <col min="7700" max="7700" width="6" style="352" customWidth="1"/>
    <col min="7701" max="7702" width="7.73046875" style="352" customWidth="1"/>
    <col min="7703" max="7704" width="6.265625" style="352" customWidth="1"/>
    <col min="7705" max="7705" width="5.73046875" style="352" customWidth="1"/>
    <col min="7706" max="7707" width="5.59765625" style="352" customWidth="1"/>
    <col min="7708" max="7708" width="6" style="352" customWidth="1"/>
    <col min="7709" max="7709" width="7.73046875" style="352" customWidth="1"/>
    <col min="7710" max="7936" width="8.86328125" style="352"/>
    <col min="7937" max="7937" width="4.1328125" style="352" customWidth="1"/>
    <col min="7938" max="7938" width="14" style="352" customWidth="1"/>
    <col min="7939" max="7939" width="11.86328125" style="352" customWidth="1"/>
    <col min="7940" max="7940" width="4.86328125" style="352" customWidth="1"/>
    <col min="7941" max="7941" width="31.1328125" style="352" customWidth="1"/>
    <col min="7942" max="7942" width="4.265625" style="352" bestFit="1" customWidth="1"/>
    <col min="7943" max="7943" width="6.3984375" style="352" customWidth="1"/>
    <col min="7944" max="7946" width="4.265625" style="352" bestFit="1" customWidth="1"/>
    <col min="7947" max="7948" width="5.59765625" style="352" customWidth="1"/>
    <col min="7949" max="7949" width="6.1328125" style="352" bestFit="1" customWidth="1"/>
    <col min="7950" max="7950" width="7.1328125" style="352" bestFit="1" customWidth="1"/>
    <col min="7951" max="7951" width="7.73046875" style="352" customWidth="1"/>
    <col min="7952" max="7952" width="6.1328125" style="352" bestFit="1" customWidth="1"/>
    <col min="7953" max="7953" width="8.265625" style="352" bestFit="1" customWidth="1"/>
    <col min="7954" max="7954" width="6.1328125" style="352" bestFit="1" customWidth="1"/>
    <col min="7955" max="7955" width="5" style="352" customWidth="1"/>
    <col min="7956" max="7956" width="6" style="352" customWidth="1"/>
    <col min="7957" max="7958" width="7.73046875" style="352" customWidth="1"/>
    <col min="7959" max="7960" width="6.265625" style="352" customWidth="1"/>
    <col min="7961" max="7961" width="5.73046875" style="352" customWidth="1"/>
    <col min="7962" max="7963" width="5.59765625" style="352" customWidth="1"/>
    <col min="7964" max="7964" width="6" style="352" customWidth="1"/>
    <col min="7965" max="7965" width="7.73046875" style="352" customWidth="1"/>
    <col min="7966" max="8192" width="8.86328125" style="352"/>
    <col min="8193" max="8193" width="4.1328125" style="352" customWidth="1"/>
    <col min="8194" max="8194" width="14" style="352" customWidth="1"/>
    <col min="8195" max="8195" width="11.86328125" style="352" customWidth="1"/>
    <col min="8196" max="8196" width="4.86328125" style="352" customWidth="1"/>
    <col min="8197" max="8197" width="31.1328125" style="352" customWidth="1"/>
    <col min="8198" max="8198" width="4.265625" style="352" bestFit="1" customWidth="1"/>
    <col min="8199" max="8199" width="6.3984375" style="352" customWidth="1"/>
    <col min="8200" max="8202" width="4.265625" style="352" bestFit="1" customWidth="1"/>
    <col min="8203" max="8204" width="5.59765625" style="352" customWidth="1"/>
    <col min="8205" max="8205" width="6.1328125" style="352" bestFit="1" customWidth="1"/>
    <col min="8206" max="8206" width="7.1328125" style="352" bestFit="1" customWidth="1"/>
    <col min="8207" max="8207" width="7.73046875" style="352" customWidth="1"/>
    <col min="8208" max="8208" width="6.1328125" style="352" bestFit="1" customWidth="1"/>
    <col min="8209" max="8209" width="8.265625" style="352" bestFit="1" customWidth="1"/>
    <col min="8210" max="8210" width="6.1328125" style="352" bestFit="1" customWidth="1"/>
    <col min="8211" max="8211" width="5" style="352" customWidth="1"/>
    <col min="8212" max="8212" width="6" style="352" customWidth="1"/>
    <col min="8213" max="8214" width="7.73046875" style="352" customWidth="1"/>
    <col min="8215" max="8216" width="6.265625" style="352" customWidth="1"/>
    <col min="8217" max="8217" width="5.73046875" style="352" customWidth="1"/>
    <col min="8218" max="8219" width="5.59765625" style="352" customWidth="1"/>
    <col min="8220" max="8220" width="6" style="352" customWidth="1"/>
    <col min="8221" max="8221" width="7.73046875" style="352" customWidth="1"/>
    <col min="8222" max="8448" width="8.86328125" style="352"/>
    <col min="8449" max="8449" width="4.1328125" style="352" customWidth="1"/>
    <col min="8450" max="8450" width="14" style="352" customWidth="1"/>
    <col min="8451" max="8451" width="11.86328125" style="352" customWidth="1"/>
    <col min="8452" max="8452" width="4.86328125" style="352" customWidth="1"/>
    <col min="8453" max="8453" width="31.1328125" style="352" customWidth="1"/>
    <col min="8454" max="8454" width="4.265625" style="352" bestFit="1" customWidth="1"/>
    <col min="8455" max="8455" width="6.3984375" style="352" customWidth="1"/>
    <col min="8456" max="8458" width="4.265625" style="352" bestFit="1" customWidth="1"/>
    <col min="8459" max="8460" width="5.59765625" style="352" customWidth="1"/>
    <col min="8461" max="8461" width="6.1328125" style="352" bestFit="1" customWidth="1"/>
    <col min="8462" max="8462" width="7.1328125" style="352" bestFit="1" customWidth="1"/>
    <col min="8463" max="8463" width="7.73046875" style="352" customWidth="1"/>
    <col min="8464" max="8464" width="6.1328125" style="352" bestFit="1" customWidth="1"/>
    <col min="8465" max="8465" width="8.265625" style="352" bestFit="1" customWidth="1"/>
    <col min="8466" max="8466" width="6.1328125" style="352" bestFit="1" customWidth="1"/>
    <col min="8467" max="8467" width="5" style="352" customWidth="1"/>
    <col min="8468" max="8468" width="6" style="352" customWidth="1"/>
    <col min="8469" max="8470" width="7.73046875" style="352" customWidth="1"/>
    <col min="8471" max="8472" width="6.265625" style="352" customWidth="1"/>
    <col min="8473" max="8473" width="5.73046875" style="352" customWidth="1"/>
    <col min="8474" max="8475" width="5.59765625" style="352" customWidth="1"/>
    <col min="8476" max="8476" width="6" style="352" customWidth="1"/>
    <col min="8477" max="8477" width="7.73046875" style="352" customWidth="1"/>
    <col min="8478" max="8704" width="8.86328125" style="352"/>
    <col min="8705" max="8705" width="4.1328125" style="352" customWidth="1"/>
    <col min="8706" max="8706" width="14" style="352" customWidth="1"/>
    <col min="8707" max="8707" width="11.86328125" style="352" customWidth="1"/>
    <col min="8708" max="8708" width="4.86328125" style="352" customWidth="1"/>
    <col min="8709" max="8709" width="31.1328125" style="352" customWidth="1"/>
    <col min="8710" max="8710" width="4.265625" style="352" bestFit="1" customWidth="1"/>
    <col min="8711" max="8711" width="6.3984375" style="352" customWidth="1"/>
    <col min="8712" max="8714" width="4.265625" style="352" bestFit="1" customWidth="1"/>
    <col min="8715" max="8716" width="5.59765625" style="352" customWidth="1"/>
    <col min="8717" max="8717" width="6.1328125" style="352" bestFit="1" customWidth="1"/>
    <col min="8718" max="8718" width="7.1328125" style="352" bestFit="1" customWidth="1"/>
    <col min="8719" max="8719" width="7.73046875" style="352" customWidth="1"/>
    <col min="8720" max="8720" width="6.1328125" style="352" bestFit="1" customWidth="1"/>
    <col min="8721" max="8721" width="8.265625" style="352" bestFit="1" customWidth="1"/>
    <col min="8722" max="8722" width="6.1328125" style="352" bestFit="1" customWidth="1"/>
    <col min="8723" max="8723" width="5" style="352" customWidth="1"/>
    <col min="8724" max="8724" width="6" style="352" customWidth="1"/>
    <col min="8725" max="8726" width="7.73046875" style="352" customWidth="1"/>
    <col min="8727" max="8728" width="6.265625" style="352" customWidth="1"/>
    <col min="8729" max="8729" width="5.73046875" style="352" customWidth="1"/>
    <col min="8730" max="8731" width="5.59765625" style="352" customWidth="1"/>
    <col min="8732" max="8732" width="6" style="352" customWidth="1"/>
    <col min="8733" max="8733" width="7.73046875" style="352" customWidth="1"/>
    <col min="8734" max="8960" width="8.86328125" style="352"/>
    <col min="8961" max="8961" width="4.1328125" style="352" customWidth="1"/>
    <col min="8962" max="8962" width="14" style="352" customWidth="1"/>
    <col min="8963" max="8963" width="11.86328125" style="352" customWidth="1"/>
    <col min="8964" max="8964" width="4.86328125" style="352" customWidth="1"/>
    <col min="8965" max="8965" width="31.1328125" style="352" customWidth="1"/>
    <col min="8966" max="8966" width="4.265625" style="352" bestFit="1" customWidth="1"/>
    <col min="8967" max="8967" width="6.3984375" style="352" customWidth="1"/>
    <col min="8968" max="8970" width="4.265625" style="352" bestFit="1" customWidth="1"/>
    <col min="8971" max="8972" width="5.59765625" style="352" customWidth="1"/>
    <col min="8973" max="8973" width="6.1328125" style="352" bestFit="1" customWidth="1"/>
    <col min="8974" max="8974" width="7.1328125" style="352" bestFit="1" customWidth="1"/>
    <col min="8975" max="8975" width="7.73046875" style="352" customWidth="1"/>
    <col min="8976" max="8976" width="6.1328125" style="352" bestFit="1" customWidth="1"/>
    <col min="8977" max="8977" width="8.265625" style="352" bestFit="1" customWidth="1"/>
    <col min="8978" max="8978" width="6.1328125" style="352" bestFit="1" customWidth="1"/>
    <col min="8979" max="8979" width="5" style="352" customWidth="1"/>
    <col min="8980" max="8980" width="6" style="352" customWidth="1"/>
    <col min="8981" max="8982" width="7.73046875" style="352" customWidth="1"/>
    <col min="8983" max="8984" width="6.265625" style="352" customWidth="1"/>
    <col min="8985" max="8985" width="5.73046875" style="352" customWidth="1"/>
    <col min="8986" max="8987" width="5.59765625" style="352" customWidth="1"/>
    <col min="8988" max="8988" width="6" style="352" customWidth="1"/>
    <col min="8989" max="8989" width="7.73046875" style="352" customWidth="1"/>
    <col min="8990" max="9216" width="8.86328125" style="352"/>
    <col min="9217" max="9217" width="4.1328125" style="352" customWidth="1"/>
    <col min="9218" max="9218" width="14" style="352" customWidth="1"/>
    <col min="9219" max="9219" width="11.86328125" style="352" customWidth="1"/>
    <col min="9220" max="9220" width="4.86328125" style="352" customWidth="1"/>
    <col min="9221" max="9221" width="31.1328125" style="352" customWidth="1"/>
    <col min="9222" max="9222" width="4.265625" style="352" bestFit="1" customWidth="1"/>
    <col min="9223" max="9223" width="6.3984375" style="352" customWidth="1"/>
    <col min="9224" max="9226" width="4.265625" style="352" bestFit="1" customWidth="1"/>
    <col min="9227" max="9228" width="5.59765625" style="352" customWidth="1"/>
    <col min="9229" max="9229" width="6.1328125" style="352" bestFit="1" customWidth="1"/>
    <col min="9230" max="9230" width="7.1328125" style="352" bestFit="1" customWidth="1"/>
    <col min="9231" max="9231" width="7.73046875" style="352" customWidth="1"/>
    <col min="9232" max="9232" width="6.1328125" style="352" bestFit="1" customWidth="1"/>
    <col min="9233" max="9233" width="8.265625" style="352" bestFit="1" customWidth="1"/>
    <col min="9234" max="9234" width="6.1328125" style="352" bestFit="1" customWidth="1"/>
    <col min="9235" max="9235" width="5" style="352" customWidth="1"/>
    <col min="9236" max="9236" width="6" style="352" customWidth="1"/>
    <col min="9237" max="9238" width="7.73046875" style="352" customWidth="1"/>
    <col min="9239" max="9240" width="6.265625" style="352" customWidth="1"/>
    <col min="9241" max="9241" width="5.73046875" style="352" customWidth="1"/>
    <col min="9242" max="9243" width="5.59765625" style="352" customWidth="1"/>
    <col min="9244" max="9244" width="6" style="352" customWidth="1"/>
    <col min="9245" max="9245" width="7.73046875" style="352" customWidth="1"/>
    <col min="9246" max="9472" width="8.86328125" style="352"/>
    <col min="9473" max="9473" width="4.1328125" style="352" customWidth="1"/>
    <col min="9474" max="9474" width="14" style="352" customWidth="1"/>
    <col min="9475" max="9475" width="11.86328125" style="352" customWidth="1"/>
    <col min="9476" max="9476" width="4.86328125" style="352" customWidth="1"/>
    <col min="9477" max="9477" width="31.1328125" style="352" customWidth="1"/>
    <col min="9478" max="9478" width="4.265625" style="352" bestFit="1" customWidth="1"/>
    <col min="9479" max="9479" width="6.3984375" style="352" customWidth="1"/>
    <col min="9480" max="9482" width="4.265625" style="352" bestFit="1" customWidth="1"/>
    <col min="9483" max="9484" width="5.59765625" style="352" customWidth="1"/>
    <col min="9485" max="9485" width="6.1328125" style="352" bestFit="1" customWidth="1"/>
    <col min="9486" max="9486" width="7.1328125" style="352" bestFit="1" customWidth="1"/>
    <col min="9487" max="9487" width="7.73046875" style="352" customWidth="1"/>
    <col min="9488" max="9488" width="6.1328125" style="352" bestFit="1" customWidth="1"/>
    <col min="9489" max="9489" width="8.265625" style="352" bestFit="1" customWidth="1"/>
    <col min="9490" max="9490" width="6.1328125" style="352" bestFit="1" customWidth="1"/>
    <col min="9491" max="9491" width="5" style="352" customWidth="1"/>
    <col min="9492" max="9492" width="6" style="352" customWidth="1"/>
    <col min="9493" max="9494" width="7.73046875" style="352" customWidth="1"/>
    <col min="9495" max="9496" width="6.265625" style="352" customWidth="1"/>
    <col min="9497" max="9497" width="5.73046875" style="352" customWidth="1"/>
    <col min="9498" max="9499" width="5.59765625" style="352" customWidth="1"/>
    <col min="9500" max="9500" width="6" style="352" customWidth="1"/>
    <col min="9501" max="9501" width="7.73046875" style="352" customWidth="1"/>
    <col min="9502" max="9728" width="8.86328125" style="352"/>
    <col min="9729" max="9729" width="4.1328125" style="352" customWidth="1"/>
    <col min="9730" max="9730" width="14" style="352" customWidth="1"/>
    <col min="9731" max="9731" width="11.86328125" style="352" customWidth="1"/>
    <col min="9732" max="9732" width="4.86328125" style="352" customWidth="1"/>
    <col min="9733" max="9733" width="31.1328125" style="352" customWidth="1"/>
    <col min="9734" max="9734" width="4.265625" style="352" bestFit="1" customWidth="1"/>
    <col min="9735" max="9735" width="6.3984375" style="352" customWidth="1"/>
    <col min="9736" max="9738" width="4.265625" style="352" bestFit="1" customWidth="1"/>
    <col min="9739" max="9740" width="5.59765625" style="352" customWidth="1"/>
    <col min="9741" max="9741" width="6.1328125" style="352" bestFit="1" customWidth="1"/>
    <col min="9742" max="9742" width="7.1328125" style="352" bestFit="1" customWidth="1"/>
    <col min="9743" max="9743" width="7.73046875" style="352" customWidth="1"/>
    <col min="9744" max="9744" width="6.1328125" style="352" bestFit="1" customWidth="1"/>
    <col min="9745" max="9745" width="8.265625" style="352" bestFit="1" customWidth="1"/>
    <col min="9746" max="9746" width="6.1328125" style="352" bestFit="1" customWidth="1"/>
    <col min="9747" max="9747" width="5" style="352" customWidth="1"/>
    <col min="9748" max="9748" width="6" style="352" customWidth="1"/>
    <col min="9749" max="9750" width="7.73046875" style="352" customWidth="1"/>
    <col min="9751" max="9752" width="6.265625" style="352" customWidth="1"/>
    <col min="9753" max="9753" width="5.73046875" style="352" customWidth="1"/>
    <col min="9754" max="9755" width="5.59765625" style="352" customWidth="1"/>
    <col min="9756" max="9756" width="6" style="352" customWidth="1"/>
    <col min="9757" max="9757" width="7.73046875" style="352" customWidth="1"/>
    <col min="9758" max="9984" width="8.86328125" style="352"/>
    <col min="9985" max="9985" width="4.1328125" style="352" customWidth="1"/>
    <col min="9986" max="9986" width="14" style="352" customWidth="1"/>
    <col min="9987" max="9987" width="11.86328125" style="352" customWidth="1"/>
    <col min="9988" max="9988" width="4.86328125" style="352" customWidth="1"/>
    <col min="9989" max="9989" width="31.1328125" style="352" customWidth="1"/>
    <col min="9990" max="9990" width="4.265625" style="352" bestFit="1" customWidth="1"/>
    <col min="9991" max="9991" width="6.3984375" style="352" customWidth="1"/>
    <col min="9992" max="9994" width="4.265625" style="352" bestFit="1" customWidth="1"/>
    <col min="9995" max="9996" width="5.59765625" style="352" customWidth="1"/>
    <col min="9997" max="9997" width="6.1328125" style="352" bestFit="1" customWidth="1"/>
    <col min="9998" max="9998" width="7.1328125" style="352" bestFit="1" customWidth="1"/>
    <col min="9999" max="9999" width="7.73046875" style="352" customWidth="1"/>
    <col min="10000" max="10000" width="6.1328125" style="352" bestFit="1" customWidth="1"/>
    <col min="10001" max="10001" width="8.265625" style="352" bestFit="1" customWidth="1"/>
    <col min="10002" max="10002" width="6.1328125" style="352" bestFit="1" customWidth="1"/>
    <col min="10003" max="10003" width="5" style="352" customWidth="1"/>
    <col min="10004" max="10004" width="6" style="352" customWidth="1"/>
    <col min="10005" max="10006" width="7.73046875" style="352" customWidth="1"/>
    <col min="10007" max="10008" width="6.265625" style="352" customWidth="1"/>
    <col min="10009" max="10009" width="5.73046875" style="352" customWidth="1"/>
    <col min="10010" max="10011" width="5.59765625" style="352" customWidth="1"/>
    <col min="10012" max="10012" width="6" style="352" customWidth="1"/>
    <col min="10013" max="10013" width="7.73046875" style="352" customWidth="1"/>
    <col min="10014" max="10240" width="8.86328125" style="352"/>
    <col min="10241" max="10241" width="4.1328125" style="352" customWidth="1"/>
    <col min="10242" max="10242" width="14" style="352" customWidth="1"/>
    <col min="10243" max="10243" width="11.86328125" style="352" customWidth="1"/>
    <col min="10244" max="10244" width="4.86328125" style="352" customWidth="1"/>
    <col min="10245" max="10245" width="31.1328125" style="352" customWidth="1"/>
    <col min="10246" max="10246" width="4.265625" style="352" bestFit="1" customWidth="1"/>
    <col min="10247" max="10247" width="6.3984375" style="352" customWidth="1"/>
    <col min="10248" max="10250" width="4.265625" style="352" bestFit="1" customWidth="1"/>
    <col min="10251" max="10252" width="5.59765625" style="352" customWidth="1"/>
    <col min="10253" max="10253" width="6.1328125" style="352" bestFit="1" customWidth="1"/>
    <col min="10254" max="10254" width="7.1328125" style="352" bestFit="1" customWidth="1"/>
    <col min="10255" max="10255" width="7.73046875" style="352" customWidth="1"/>
    <col min="10256" max="10256" width="6.1328125" style="352" bestFit="1" customWidth="1"/>
    <col min="10257" max="10257" width="8.265625" style="352" bestFit="1" customWidth="1"/>
    <col min="10258" max="10258" width="6.1328125" style="352" bestFit="1" customWidth="1"/>
    <col min="10259" max="10259" width="5" style="352" customWidth="1"/>
    <col min="10260" max="10260" width="6" style="352" customWidth="1"/>
    <col min="10261" max="10262" width="7.73046875" style="352" customWidth="1"/>
    <col min="10263" max="10264" width="6.265625" style="352" customWidth="1"/>
    <col min="10265" max="10265" width="5.73046875" style="352" customWidth="1"/>
    <col min="10266" max="10267" width="5.59765625" style="352" customWidth="1"/>
    <col min="10268" max="10268" width="6" style="352" customWidth="1"/>
    <col min="10269" max="10269" width="7.73046875" style="352" customWidth="1"/>
    <col min="10270" max="10496" width="8.86328125" style="352"/>
    <col min="10497" max="10497" width="4.1328125" style="352" customWidth="1"/>
    <col min="10498" max="10498" width="14" style="352" customWidth="1"/>
    <col min="10499" max="10499" width="11.86328125" style="352" customWidth="1"/>
    <col min="10500" max="10500" width="4.86328125" style="352" customWidth="1"/>
    <col min="10501" max="10501" width="31.1328125" style="352" customWidth="1"/>
    <col min="10502" max="10502" width="4.265625" style="352" bestFit="1" customWidth="1"/>
    <col min="10503" max="10503" width="6.3984375" style="352" customWidth="1"/>
    <col min="10504" max="10506" width="4.265625" style="352" bestFit="1" customWidth="1"/>
    <col min="10507" max="10508" width="5.59765625" style="352" customWidth="1"/>
    <col min="10509" max="10509" width="6.1328125" style="352" bestFit="1" customWidth="1"/>
    <col min="10510" max="10510" width="7.1328125" style="352" bestFit="1" customWidth="1"/>
    <col min="10511" max="10511" width="7.73046875" style="352" customWidth="1"/>
    <col min="10512" max="10512" width="6.1328125" style="352" bestFit="1" customWidth="1"/>
    <col min="10513" max="10513" width="8.265625" style="352" bestFit="1" customWidth="1"/>
    <col min="10514" max="10514" width="6.1328125" style="352" bestFit="1" customWidth="1"/>
    <col min="10515" max="10515" width="5" style="352" customWidth="1"/>
    <col min="10516" max="10516" width="6" style="352" customWidth="1"/>
    <col min="10517" max="10518" width="7.73046875" style="352" customWidth="1"/>
    <col min="10519" max="10520" width="6.265625" style="352" customWidth="1"/>
    <col min="10521" max="10521" width="5.73046875" style="352" customWidth="1"/>
    <col min="10522" max="10523" width="5.59765625" style="352" customWidth="1"/>
    <col min="10524" max="10524" width="6" style="352" customWidth="1"/>
    <col min="10525" max="10525" width="7.73046875" style="352" customWidth="1"/>
    <col min="10526" max="10752" width="8.86328125" style="352"/>
    <col min="10753" max="10753" width="4.1328125" style="352" customWidth="1"/>
    <col min="10754" max="10754" width="14" style="352" customWidth="1"/>
    <col min="10755" max="10755" width="11.86328125" style="352" customWidth="1"/>
    <col min="10756" max="10756" width="4.86328125" style="352" customWidth="1"/>
    <col min="10757" max="10757" width="31.1328125" style="352" customWidth="1"/>
    <col min="10758" max="10758" width="4.265625" style="352" bestFit="1" customWidth="1"/>
    <col min="10759" max="10759" width="6.3984375" style="352" customWidth="1"/>
    <col min="10760" max="10762" width="4.265625" style="352" bestFit="1" customWidth="1"/>
    <col min="10763" max="10764" width="5.59765625" style="352" customWidth="1"/>
    <col min="10765" max="10765" width="6.1328125" style="352" bestFit="1" customWidth="1"/>
    <col min="10766" max="10766" width="7.1328125" style="352" bestFit="1" customWidth="1"/>
    <col min="10767" max="10767" width="7.73046875" style="352" customWidth="1"/>
    <col min="10768" max="10768" width="6.1328125" style="352" bestFit="1" customWidth="1"/>
    <col min="10769" max="10769" width="8.265625" style="352" bestFit="1" customWidth="1"/>
    <col min="10770" max="10770" width="6.1328125" style="352" bestFit="1" customWidth="1"/>
    <col min="10771" max="10771" width="5" style="352" customWidth="1"/>
    <col min="10772" max="10772" width="6" style="352" customWidth="1"/>
    <col min="10773" max="10774" width="7.73046875" style="352" customWidth="1"/>
    <col min="10775" max="10776" width="6.265625" style="352" customWidth="1"/>
    <col min="10777" max="10777" width="5.73046875" style="352" customWidth="1"/>
    <col min="10778" max="10779" width="5.59765625" style="352" customWidth="1"/>
    <col min="10780" max="10780" width="6" style="352" customWidth="1"/>
    <col min="10781" max="10781" width="7.73046875" style="352" customWidth="1"/>
    <col min="10782" max="11008" width="8.86328125" style="352"/>
    <col min="11009" max="11009" width="4.1328125" style="352" customWidth="1"/>
    <col min="11010" max="11010" width="14" style="352" customWidth="1"/>
    <col min="11011" max="11011" width="11.86328125" style="352" customWidth="1"/>
    <col min="11012" max="11012" width="4.86328125" style="352" customWidth="1"/>
    <col min="11013" max="11013" width="31.1328125" style="352" customWidth="1"/>
    <col min="11014" max="11014" width="4.265625" style="352" bestFit="1" customWidth="1"/>
    <col min="11015" max="11015" width="6.3984375" style="352" customWidth="1"/>
    <col min="11016" max="11018" width="4.265625" style="352" bestFit="1" customWidth="1"/>
    <col min="11019" max="11020" width="5.59765625" style="352" customWidth="1"/>
    <col min="11021" max="11021" width="6.1328125" style="352" bestFit="1" customWidth="1"/>
    <col min="11022" max="11022" width="7.1328125" style="352" bestFit="1" customWidth="1"/>
    <col min="11023" max="11023" width="7.73046875" style="352" customWidth="1"/>
    <col min="11024" max="11024" width="6.1328125" style="352" bestFit="1" customWidth="1"/>
    <col min="11025" max="11025" width="8.265625" style="352" bestFit="1" customWidth="1"/>
    <col min="11026" max="11026" width="6.1328125" style="352" bestFit="1" customWidth="1"/>
    <col min="11027" max="11027" width="5" style="352" customWidth="1"/>
    <col min="11028" max="11028" width="6" style="352" customWidth="1"/>
    <col min="11029" max="11030" width="7.73046875" style="352" customWidth="1"/>
    <col min="11031" max="11032" width="6.265625" style="352" customWidth="1"/>
    <col min="11033" max="11033" width="5.73046875" style="352" customWidth="1"/>
    <col min="11034" max="11035" width="5.59765625" style="352" customWidth="1"/>
    <col min="11036" max="11036" width="6" style="352" customWidth="1"/>
    <col min="11037" max="11037" width="7.73046875" style="352" customWidth="1"/>
    <col min="11038" max="11264" width="8.86328125" style="352"/>
    <col min="11265" max="11265" width="4.1328125" style="352" customWidth="1"/>
    <col min="11266" max="11266" width="14" style="352" customWidth="1"/>
    <col min="11267" max="11267" width="11.86328125" style="352" customWidth="1"/>
    <col min="11268" max="11268" width="4.86328125" style="352" customWidth="1"/>
    <col min="11269" max="11269" width="31.1328125" style="352" customWidth="1"/>
    <col min="11270" max="11270" width="4.265625" style="352" bestFit="1" customWidth="1"/>
    <col min="11271" max="11271" width="6.3984375" style="352" customWidth="1"/>
    <col min="11272" max="11274" width="4.265625" style="352" bestFit="1" customWidth="1"/>
    <col min="11275" max="11276" width="5.59765625" style="352" customWidth="1"/>
    <col min="11277" max="11277" width="6.1328125" style="352" bestFit="1" customWidth="1"/>
    <col min="11278" max="11278" width="7.1328125" style="352" bestFit="1" customWidth="1"/>
    <col min="11279" max="11279" width="7.73046875" style="352" customWidth="1"/>
    <col min="11280" max="11280" width="6.1328125" style="352" bestFit="1" customWidth="1"/>
    <col min="11281" max="11281" width="8.265625" style="352" bestFit="1" customWidth="1"/>
    <col min="11282" max="11282" width="6.1328125" style="352" bestFit="1" customWidth="1"/>
    <col min="11283" max="11283" width="5" style="352" customWidth="1"/>
    <col min="11284" max="11284" width="6" style="352" customWidth="1"/>
    <col min="11285" max="11286" width="7.73046875" style="352" customWidth="1"/>
    <col min="11287" max="11288" width="6.265625" style="352" customWidth="1"/>
    <col min="11289" max="11289" width="5.73046875" style="352" customWidth="1"/>
    <col min="11290" max="11291" width="5.59765625" style="352" customWidth="1"/>
    <col min="11292" max="11292" width="6" style="352" customWidth="1"/>
    <col min="11293" max="11293" width="7.73046875" style="352" customWidth="1"/>
    <col min="11294" max="11520" width="8.86328125" style="352"/>
    <col min="11521" max="11521" width="4.1328125" style="352" customWidth="1"/>
    <col min="11522" max="11522" width="14" style="352" customWidth="1"/>
    <col min="11523" max="11523" width="11.86328125" style="352" customWidth="1"/>
    <col min="11524" max="11524" width="4.86328125" style="352" customWidth="1"/>
    <col min="11525" max="11525" width="31.1328125" style="352" customWidth="1"/>
    <col min="11526" max="11526" width="4.265625" style="352" bestFit="1" customWidth="1"/>
    <col min="11527" max="11527" width="6.3984375" style="352" customWidth="1"/>
    <col min="11528" max="11530" width="4.265625" style="352" bestFit="1" customWidth="1"/>
    <col min="11531" max="11532" width="5.59765625" style="352" customWidth="1"/>
    <col min="11533" max="11533" width="6.1328125" style="352" bestFit="1" customWidth="1"/>
    <col min="11534" max="11534" width="7.1328125" style="352" bestFit="1" customWidth="1"/>
    <col min="11535" max="11535" width="7.73046875" style="352" customWidth="1"/>
    <col min="11536" max="11536" width="6.1328125" style="352" bestFit="1" customWidth="1"/>
    <col min="11537" max="11537" width="8.265625" style="352" bestFit="1" customWidth="1"/>
    <col min="11538" max="11538" width="6.1328125" style="352" bestFit="1" customWidth="1"/>
    <col min="11539" max="11539" width="5" style="352" customWidth="1"/>
    <col min="11540" max="11540" width="6" style="352" customWidth="1"/>
    <col min="11541" max="11542" width="7.73046875" style="352" customWidth="1"/>
    <col min="11543" max="11544" width="6.265625" style="352" customWidth="1"/>
    <col min="11545" max="11545" width="5.73046875" style="352" customWidth="1"/>
    <col min="11546" max="11547" width="5.59765625" style="352" customWidth="1"/>
    <col min="11548" max="11548" width="6" style="352" customWidth="1"/>
    <col min="11549" max="11549" width="7.73046875" style="352" customWidth="1"/>
    <col min="11550" max="11776" width="8.86328125" style="352"/>
    <col min="11777" max="11777" width="4.1328125" style="352" customWidth="1"/>
    <col min="11778" max="11778" width="14" style="352" customWidth="1"/>
    <col min="11779" max="11779" width="11.86328125" style="352" customWidth="1"/>
    <col min="11780" max="11780" width="4.86328125" style="352" customWidth="1"/>
    <col min="11781" max="11781" width="31.1328125" style="352" customWidth="1"/>
    <col min="11782" max="11782" width="4.265625" style="352" bestFit="1" customWidth="1"/>
    <col min="11783" max="11783" width="6.3984375" style="352" customWidth="1"/>
    <col min="11784" max="11786" width="4.265625" style="352" bestFit="1" customWidth="1"/>
    <col min="11787" max="11788" width="5.59765625" style="352" customWidth="1"/>
    <col min="11789" max="11789" width="6.1328125" style="352" bestFit="1" customWidth="1"/>
    <col min="11790" max="11790" width="7.1328125" style="352" bestFit="1" customWidth="1"/>
    <col min="11791" max="11791" width="7.73046875" style="352" customWidth="1"/>
    <col min="11792" max="11792" width="6.1328125" style="352" bestFit="1" customWidth="1"/>
    <col min="11793" max="11793" width="8.265625" style="352" bestFit="1" customWidth="1"/>
    <col min="11794" max="11794" width="6.1328125" style="352" bestFit="1" customWidth="1"/>
    <col min="11795" max="11795" width="5" style="352" customWidth="1"/>
    <col min="11796" max="11796" width="6" style="352" customWidth="1"/>
    <col min="11797" max="11798" width="7.73046875" style="352" customWidth="1"/>
    <col min="11799" max="11800" width="6.265625" style="352" customWidth="1"/>
    <col min="11801" max="11801" width="5.73046875" style="352" customWidth="1"/>
    <col min="11802" max="11803" width="5.59765625" style="352" customWidth="1"/>
    <col min="11804" max="11804" width="6" style="352" customWidth="1"/>
    <col min="11805" max="11805" width="7.73046875" style="352" customWidth="1"/>
    <col min="11806" max="12032" width="8.86328125" style="352"/>
    <col min="12033" max="12033" width="4.1328125" style="352" customWidth="1"/>
    <col min="12034" max="12034" width="14" style="352" customWidth="1"/>
    <col min="12035" max="12035" width="11.86328125" style="352" customWidth="1"/>
    <col min="12036" max="12036" width="4.86328125" style="352" customWidth="1"/>
    <col min="12037" max="12037" width="31.1328125" style="352" customWidth="1"/>
    <col min="12038" max="12038" width="4.265625" style="352" bestFit="1" customWidth="1"/>
    <col min="12039" max="12039" width="6.3984375" style="352" customWidth="1"/>
    <col min="12040" max="12042" width="4.265625" style="352" bestFit="1" customWidth="1"/>
    <col min="12043" max="12044" width="5.59765625" style="352" customWidth="1"/>
    <col min="12045" max="12045" width="6.1328125" style="352" bestFit="1" customWidth="1"/>
    <col min="12046" max="12046" width="7.1328125" style="352" bestFit="1" customWidth="1"/>
    <col min="12047" max="12047" width="7.73046875" style="352" customWidth="1"/>
    <col min="12048" max="12048" width="6.1328125" style="352" bestFit="1" customWidth="1"/>
    <col min="12049" max="12049" width="8.265625" style="352" bestFit="1" customWidth="1"/>
    <col min="12050" max="12050" width="6.1328125" style="352" bestFit="1" customWidth="1"/>
    <col min="12051" max="12051" width="5" style="352" customWidth="1"/>
    <col min="12052" max="12052" width="6" style="352" customWidth="1"/>
    <col min="12053" max="12054" width="7.73046875" style="352" customWidth="1"/>
    <col min="12055" max="12056" width="6.265625" style="352" customWidth="1"/>
    <col min="12057" max="12057" width="5.73046875" style="352" customWidth="1"/>
    <col min="12058" max="12059" width="5.59765625" style="352" customWidth="1"/>
    <col min="12060" max="12060" width="6" style="352" customWidth="1"/>
    <col min="12061" max="12061" width="7.73046875" style="352" customWidth="1"/>
    <col min="12062" max="12288" width="8.86328125" style="352"/>
    <col min="12289" max="12289" width="4.1328125" style="352" customWidth="1"/>
    <col min="12290" max="12290" width="14" style="352" customWidth="1"/>
    <col min="12291" max="12291" width="11.86328125" style="352" customWidth="1"/>
    <col min="12292" max="12292" width="4.86328125" style="352" customWidth="1"/>
    <col min="12293" max="12293" width="31.1328125" style="352" customWidth="1"/>
    <col min="12294" max="12294" width="4.265625" style="352" bestFit="1" customWidth="1"/>
    <col min="12295" max="12295" width="6.3984375" style="352" customWidth="1"/>
    <col min="12296" max="12298" width="4.265625" style="352" bestFit="1" customWidth="1"/>
    <col min="12299" max="12300" width="5.59765625" style="352" customWidth="1"/>
    <col min="12301" max="12301" width="6.1328125" style="352" bestFit="1" customWidth="1"/>
    <col min="12302" max="12302" width="7.1328125" style="352" bestFit="1" customWidth="1"/>
    <col min="12303" max="12303" width="7.73046875" style="352" customWidth="1"/>
    <col min="12304" max="12304" width="6.1328125" style="352" bestFit="1" customWidth="1"/>
    <col min="12305" max="12305" width="8.265625" style="352" bestFit="1" customWidth="1"/>
    <col min="12306" max="12306" width="6.1328125" style="352" bestFit="1" customWidth="1"/>
    <col min="12307" max="12307" width="5" style="352" customWidth="1"/>
    <col min="12308" max="12308" width="6" style="352" customWidth="1"/>
    <col min="12309" max="12310" width="7.73046875" style="352" customWidth="1"/>
    <col min="12311" max="12312" width="6.265625" style="352" customWidth="1"/>
    <col min="12313" max="12313" width="5.73046875" style="352" customWidth="1"/>
    <col min="12314" max="12315" width="5.59765625" style="352" customWidth="1"/>
    <col min="12316" max="12316" width="6" style="352" customWidth="1"/>
    <col min="12317" max="12317" width="7.73046875" style="352" customWidth="1"/>
    <col min="12318" max="12544" width="8.86328125" style="352"/>
    <col min="12545" max="12545" width="4.1328125" style="352" customWidth="1"/>
    <col min="12546" max="12546" width="14" style="352" customWidth="1"/>
    <col min="12547" max="12547" width="11.86328125" style="352" customWidth="1"/>
    <col min="12548" max="12548" width="4.86328125" style="352" customWidth="1"/>
    <col min="12549" max="12549" width="31.1328125" style="352" customWidth="1"/>
    <col min="12550" max="12550" width="4.265625" style="352" bestFit="1" customWidth="1"/>
    <col min="12551" max="12551" width="6.3984375" style="352" customWidth="1"/>
    <col min="12552" max="12554" width="4.265625" style="352" bestFit="1" customWidth="1"/>
    <col min="12555" max="12556" width="5.59765625" style="352" customWidth="1"/>
    <col min="12557" max="12557" width="6.1328125" style="352" bestFit="1" customWidth="1"/>
    <col min="12558" max="12558" width="7.1328125" style="352" bestFit="1" customWidth="1"/>
    <col min="12559" max="12559" width="7.73046875" style="352" customWidth="1"/>
    <col min="12560" max="12560" width="6.1328125" style="352" bestFit="1" customWidth="1"/>
    <col min="12561" max="12561" width="8.265625" style="352" bestFit="1" customWidth="1"/>
    <col min="12562" max="12562" width="6.1328125" style="352" bestFit="1" customWidth="1"/>
    <col min="12563" max="12563" width="5" style="352" customWidth="1"/>
    <col min="12564" max="12564" width="6" style="352" customWidth="1"/>
    <col min="12565" max="12566" width="7.73046875" style="352" customWidth="1"/>
    <col min="12567" max="12568" width="6.265625" style="352" customWidth="1"/>
    <col min="12569" max="12569" width="5.73046875" style="352" customWidth="1"/>
    <col min="12570" max="12571" width="5.59765625" style="352" customWidth="1"/>
    <col min="12572" max="12572" width="6" style="352" customWidth="1"/>
    <col min="12573" max="12573" width="7.73046875" style="352" customWidth="1"/>
    <col min="12574" max="12800" width="8.86328125" style="352"/>
    <col min="12801" max="12801" width="4.1328125" style="352" customWidth="1"/>
    <col min="12802" max="12802" width="14" style="352" customWidth="1"/>
    <col min="12803" max="12803" width="11.86328125" style="352" customWidth="1"/>
    <col min="12804" max="12804" width="4.86328125" style="352" customWidth="1"/>
    <col min="12805" max="12805" width="31.1328125" style="352" customWidth="1"/>
    <col min="12806" max="12806" width="4.265625" style="352" bestFit="1" customWidth="1"/>
    <col min="12807" max="12807" width="6.3984375" style="352" customWidth="1"/>
    <col min="12808" max="12810" width="4.265625" style="352" bestFit="1" customWidth="1"/>
    <col min="12811" max="12812" width="5.59765625" style="352" customWidth="1"/>
    <col min="12813" max="12813" width="6.1328125" style="352" bestFit="1" customWidth="1"/>
    <col min="12814" max="12814" width="7.1328125" style="352" bestFit="1" customWidth="1"/>
    <col min="12815" max="12815" width="7.73046875" style="352" customWidth="1"/>
    <col min="12816" max="12816" width="6.1328125" style="352" bestFit="1" customWidth="1"/>
    <col min="12817" max="12817" width="8.265625" style="352" bestFit="1" customWidth="1"/>
    <col min="12818" max="12818" width="6.1328125" style="352" bestFit="1" customWidth="1"/>
    <col min="12819" max="12819" width="5" style="352" customWidth="1"/>
    <col min="12820" max="12820" width="6" style="352" customWidth="1"/>
    <col min="12821" max="12822" width="7.73046875" style="352" customWidth="1"/>
    <col min="12823" max="12824" width="6.265625" style="352" customWidth="1"/>
    <col min="12825" max="12825" width="5.73046875" style="352" customWidth="1"/>
    <col min="12826" max="12827" width="5.59765625" style="352" customWidth="1"/>
    <col min="12828" max="12828" width="6" style="352" customWidth="1"/>
    <col min="12829" max="12829" width="7.73046875" style="352" customWidth="1"/>
    <col min="12830" max="13056" width="8.86328125" style="352"/>
    <col min="13057" max="13057" width="4.1328125" style="352" customWidth="1"/>
    <col min="13058" max="13058" width="14" style="352" customWidth="1"/>
    <col min="13059" max="13059" width="11.86328125" style="352" customWidth="1"/>
    <col min="13060" max="13060" width="4.86328125" style="352" customWidth="1"/>
    <col min="13061" max="13061" width="31.1328125" style="352" customWidth="1"/>
    <col min="13062" max="13062" width="4.265625" style="352" bestFit="1" customWidth="1"/>
    <col min="13063" max="13063" width="6.3984375" style="352" customWidth="1"/>
    <col min="13064" max="13066" width="4.265625" style="352" bestFit="1" customWidth="1"/>
    <col min="13067" max="13068" width="5.59765625" style="352" customWidth="1"/>
    <col min="13069" max="13069" width="6.1328125" style="352" bestFit="1" customWidth="1"/>
    <col min="13070" max="13070" width="7.1328125" style="352" bestFit="1" customWidth="1"/>
    <col min="13071" max="13071" width="7.73046875" style="352" customWidth="1"/>
    <col min="13072" max="13072" width="6.1328125" style="352" bestFit="1" customWidth="1"/>
    <col min="13073" max="13073" width="8.265625" style="352" bestFit="1" customWidth="1"/>
    <col min="13074" max="13074" width="6.1328125" style="352" bestFit="1" customWidth="1"/>
    <col min="13075" max="13075" width="5" style="352" customWidth="1"/>
    <col min="13076" max="13076" width="6" style="352" customWidth="1"/>
    <col min="13077" max="13078" width="7.73046875" style="352" customWidth="1"/>
    <col min="13079" max="13080" width="6.265625" style="352" customWidth="1"/>
    <col min="13081" max="13081" width="5.73046875" style="352" customWidth="1"/>
    <col min="13082" max="13083" width="5.59765625" style="352" customWidth="1"/>
    <col min="13084" max="13084" width="6" style="352" customWidth="1"/>
    <col min="13085" max="13085" width="7.73046875" style="352" customWidth="1"/>
    <col min="13086" max="13312" width="8.86328125" style="352"/>
    <col min="13313" max="13313" width="4.1328125" style="352" customWidth="1"/>
    <col min="13314" max="13314" width="14" style="352" customWidth="1"/>
    <col min="13315" max="13315" width="11.86328125" style="352" customWidth="1"/>
    <col min="13316" max="13316" width="4.86328125" style="352" customWidth="1"/>
    <col min="13317" max="13317" width="31.1328125" style="352" customWidth="1"/>
    <col min="13318" max="13318" width="4.265625" style="352" bestFit="1" customWidth="1"/>
    <col min="13319" max="13319" width="6.3984375" style="352" customWidth="1"/>
    <col min="13320" max="13322" width="4.265625" style="352" bestFit="1" customWidth="1"/>
    <col min="13323" max="13324" width="5.59765625" style="352" customWidth="1"/>
    <col min="13325" max="13325" width="6.1328125" style="352" bestFit="1" customWidth="1"/>
    <col min="13326" max="13326" width="7.1328125" style="352" bestFit="1" customWidth="1"/>
    <col min="13327" max="13327" width="7.73046875" style="352" customWidth="1"/>
    <col min="13328" max="13328" width="6.1328125" style="352" bestFit="1" customWidth="1"/>
    <col min="13329" max="13329" width="8.265625" style="352" bestFit="1" customWidth="1"/>
    <col min="13330" max="13330" width="6.1328125" style="352" bestFit="1" customWidth="1"/>
    <col min="13331" max="13331" width="5" style="352" customWidth="1"/>
    <col min="13332" max="13332" width="6" style="352" customWidth="1"/>
    <col min="13333" max="13334" width="7.73046875" style="352" customWidth="1"/>
    <col min="13335" max="13336" width="6.265625" style="352" customWidth="1"/>
    <col min="13337" max="13337" width="5.73046875" style="352" customWidth="1"/>
    <col min="13338" max="13339" width="5.59765625" style="352" customWidth="1"/>
    <col min="13340" max="13340" width="6" style="352" customWidth="1"/>
    <col min="13341" max="13341" width="7.73046875" style="352" customWidth="1"/>
    <col min="13342" max="13568" width="8.86328125" style="352"/>
    <col min="13569" max="13569" width="4.1328125" style="352" customWidth="1"/>
    <col min="13570" max="13570" width="14" style="352" customWidth="1"/>
    <col min="13571" max="13571" width="11.86328125" style="352" customWidth="1"/>
    <col min="13572" max="13572" width="4.86328125" style="352" customWidth="1"/>
    <col min="13573" max="13573" width="31.1328125" style="352" customWidth="1"/>
    <col min="13574" max="13574" width="4.265625" style="352" bestFit="1" customWidth="1"/>
    <col min="13575" max="13575" width="6.3984375" style="352" customWidth="1"/>
    <col min="13576" max="13578" width="4.265625" style="352" bestFit="1" customWidth="1"/>
    <col min="13579" max="13580" width="5.59765625" style="352" customWidth="1"/>
    <col min="13581" max="13581" width="6.1328125" style="352" bestFit="1" customWidth="1"/>
    <col min="13582" max="13582" width="7.1328125" style="352" bestFit="1" customWidth="1"/>
    <col min="13583" max="13583" width="7.73046875" style="352" customWidth="1"/>
    <col min="13584" max="13584" width="6.1328125" style="352" bestFit="1" customWidth="1"/>
    <col min="13585" max="13585" width="8.265625" style="352" bestFit="1" customWidth="1"/>
    <col min="13586" max="13586" width="6.1328125" style="352" bestFit="1" customWidth="1"/>
    <col min="13587" max="13587" width="5" style="352" customWidth="1"/>
    <col min="13588" max="13588" width="6" style="352" customWidth="1"/>
    <col min="13589" max="13590" width="7.73046875" style="352" customWidth="1"/>
    <col min="13591" max="13592" width="6.265625" style="352" customWidth="1"/>
    <col min="13593" max="13593" width="5.73046875" style="352" customWidth="1"/>
    <col min="13594" max="13595" width="5.59765625" style="352" customWidth="1"/>
    <col min="13596" max="13596" width="6" style="352" customWidth="1"/>
    <col min="13597" max="13597" width="7.73046875" style="352" customWidth="1"/>
    <col min="13598" max="13824" width="8.86328125" style="352"/>
    <col min="13825" max="13825" width="4.1328125" style="352" customWidth="1"/>
    <col min="13826" max="13826" width="14" style="352" customWidth="1"/>
    <col min="13827" max="13827" width="11.86328125" style="352" customWidth="1"/>
    <col min="13828" max="13828" width="4.86328125" style="352" customWidth="1"/>
    <col min="13829" max="13829" width="31.1328125" style="352" customWidth="1"/>
    <col min="13830" max="13830" width="4.265625" style="352" bestFit="1" customWidth="1"/>
    <col min="13831" max="13831" width="6.3984375" style="352" customWidth="1"/>
    <col min="13832" max="13834" width="4.265625" style="352" bestFit="1" customWidth="1"/>
    <col min="13835" max="13836" width="5.59765625" style="352" customWidth="1"/>
    <col min="13837" max="13837" width="6.1328125" style="352" bestFit="1" customWidth="1"/>
    <col min="13838" max="13838" width="7.1328125" style="352" bestFit="1" customWidth="1"/>
    <col min="13839" max="13839" width="7.73046875" style="352" customWidth="1"/>
    <col min="13840" max="13840" width="6.1328125" style="352" bestFit="1" customWidth="1"/>
    <col min="13841" max="13841" width="8.265625" style="352" bestFit="1" customWidth="1"/>
    <col min="13842" max="13842" width="6.1328125" style="352" bestFit="1" customWidth="1"/>
    <col min="13843" max="13843" width="5" style="352" customWidth="1"/>
    <col min="13844" max="13844" width="6" style="352" customWidth="1"/>
    <col min="13845" max="13846" width="7.73046875" style="352" customWidth="1"/>
    <col min="13847" max="13848" width="6.265625" style="352" customWidth="1"/>
    <col min="13849" max="13849" width="5.73046875" style="352" customWidth="1"/>
    <col min="13850" max="13851" width="5.59765625" style="352" customWidth="1"/>
    <col min="13852" max="13852" width="6" style="352" customWidth="1"/>
    <col min="13853" max="13853" width="7.73046875" style="352" customWidth="1"/>
    <col min="13854" max="14080" width="8.86328125" style="352"/>
    <col min="14081" max="14081" width="4.1328125" style="352" customWidth="1"/>
    <col min="14082" max="14082" width="14" style="352" customWidth="1"/>
    <col min="14083" max="14083" width="11.86328125" style="352" customWidth="1"/>
    <col min="14084" max="14084" width="4.86328125" style="352" customWidth="1"/>
    <col min="14085" max="14085" width="31.1328125" style="352" customWidth="1"/>
    <col min="14086" max="14086" width="4.265625" style="352" bestFit="1" customWidth="1"/>
    <col min="14087" max="14087" width="6.3984375" style="352" customWidth="1"/>
    <col min="14088" max="14090" width="4.265625" style="352" bestFit="1" customWidth="1"/>
    <col min="14091" max="14092" width="5.59765625" style="352" customWidth="1"/>
    <col min="14093" max="14093" width="6.1328125" style="352" bestFit="1" customWidth="1"/>
    <col min="14094" max="14094" width="7.1328125" style="352" bestFit="1" customWidth="1"/>
    <col min="14095" max="14095" width="7.73046875" style="352" customWidth="1"/>
    <col min="14096" max="14096" width="6.1328125" style="352" bestFit="1" customWidth="1"/>
    <col min="14097" max="14097" width="8.265625" style="352" bestFit="1" customWidth="1"/>
    <col min="14098" max="14098" width="6.1328125" style="352" bestFit="1" customWidth="1"/>
    <col min="14099" max="14099" width="5" style="352" customWidth="1"/>
    <col min="14100" max="14100" width="6" style="352" customWidth="1"/>
    <col min="14101" max="14102" width="7.73046875" style="352" customWidth="1"/>
    <col min="14103" max="14104" width="6.265625" style="352" customWidth="1"/>
    <col min="14105" max="14105" width="5.73046875" style="352" customWidth="1"/>
    <col min="14106" max="14107" width="5.59765625" style="352" customWidth="1"/>
    <col min="14108" max="14108" width="6" style="352" customWidth="1"/>
    <col min="14109" max="14109" width="7.73046875" style="352" customWidth="1"/>
    <col min="14110" max="14336" width="8.86328125" style="352"/>
    <col min="14337" max="14337" width="4.1328125" style="352" customWidth="1"/>
    <col min="14338" max="14338" width="14" style="352" customWidth="1"/>
    <col min="14339" max="14339" width="11.86328125" style="352" customWidth="1"/>
    <col min="14340" max="14340" width="4.86328125" style="352" customWidth="1"/>
    <col min="14341" max="14341" width="31.1328125" style="352" customWidth="1"/>
    <col min="14342" max="14342" width="4.265625" style="352" bestFit="1" customWidth="1"/>
    <col min="14343" max="14343" width="6.3984375" style="352" customWidth="1"/>
    <col min="14344" max="14346" width="4.265625" style="352" bestFit="1" customWidth="1"/>
    <col min="14347" max="14348" width="5.59765625" style="352" customWidth="1"/>
    <col min="14349" max="14349" width="6.1328125" style="352" bestFit="1" customWidth="1"/>
    <col min="14350" max="14350" width="7.1328125" style="352" bestFit="1" customWidth="1"/>
    <col min="14351" max="14351" width="7.73046875" style="352" customWidth="1"/>
    <col min="14352" max="14352" width="6.1328125" style="352" bestFit="1" customWidth="1"/>
    <col min="14353" max="14353" width="8.265625" style="352" bestFit="1" customWidth="1"/>
    <col min="14354" max="14354" width="6.1328125" style="352" bestFit="1" customWidth="1"/>
    <col min="14355" max="14355" width="5" style="352" customWidth="1"/>
    <col min="14356" max="14356" width="6" style="352" customWidth="1"/>
    <col min="14357" max="14358" width="7.73046875" style="352" customWidth="1"/>
    <col min="14359" max="14360" width="6.265625" style="352" customWidth="1"/>
    <col min="14361" max="14361" width="5.73046875" style="352" customWidth="1"/>
    <col min="14362" max="14363" width="5.59765625" style="352" customWidth="1"/>
    <col min="14364" max="14364" width="6" style="352" customWidth="1"/>
    <col min="14365" max="14365" width="7.73046875" style="352" customWidth="1"/>
    <col min="14366" max="14592" width="8.86328125" style="352"/>
    <col min="14593" max="14593" width="4.1328125" style="352" customWidth="1"/>
    <col min="14594" max="14594" width="14" style="352" customWidth="1"/>
    <col min="14595" max="14595" width="11.86328125" style="352" customWidth="1"/>
    <col min="14596" max="14596" width="4.86328125" style="352" customWidth="1"/>
    <col min="14597" max="14597" width="31.1328125" style="352" customWidth="1"/>
    <col min="14598" max="14598" width="4.265625" style="352" bestFit="1" customWidth="1"/>
    <col min="14599" max="14599" width="6.3984375" style="352" customWidth="1"/>
    <col min="14600" max="14602" width="4.265625" style="352" bestFit="1" customWidth="1"/>
    <col min="14603" max="14604" width="5.59765625" style="352" customWidth="1"/>
    <col min="14605" max="14605" width="6.1328125" style="352" bestFit="1" customWidth="1"/>
    <col min="14606" max="14606" width="7.1328125" style="352" bestFit="1" customWidth="1"/>
    <col min="14607" max="14607" width="7.73046875" style="352" customWidth="1"/>
    <col min="14608" max="14608" width="6.1328125" style="352" bestFit="1" customWidth="1"/>
    <col min="14609" max="14609" width="8.265625" style="352" bestFit="1" customWidth="1"/>
    <col min="14610" max="14610" width="6.1328125" style="352" bestFit="1" customWidth="1"/>
    <col min="14611" max="14611" width="5" style="352" customWidth="1"/>
    <col min="14612" max="14612" width="6" style="352" customWidth="1"/>
    <col min="14613" max="14614" width="7.73046875" style="352" customWidth="1"/>
    <col min="14615" max="14616" width="6.265625" style="352" customWidth="1"/>
    <col min="14617" max="14617" width="5.73046875" style="352" customWidth="1"/>
    <col min="14618" max="14619" width="5.59765625" style="352" customWidth="1"/>
    <col min="14620" max="14620" width="6" style="352" customWidth="1"/>
    <col min="14621" max="14621" width="7.73046875" style="352" customWidth="1"/>
    <col min="14622" max="14848" width="8.86328125" style="352"/>
    <col min="14849" max="14849" width="4.1328125" style="352" customWidth="1"/>
    <col min="14850" max="14850" width="14" style="352" customWidth="1"/>
    <col min="14851" max="14851" width="11.86328125" style="352" customWidth="1"/>
    <col min="14852" max="14852" width="4.86328125" style="352" customWidth="1"/>
    <col min="14853" max="14853" width="31.1328125" style="352" customWidth="1"/>
    <col min="14854" max="14854" width="4.265625" style="352" bestFit="1" customWidth="1"/>
    <col min="14855" max="14855" width="6.3984375" style="352" customWidth="1"/>
    <col min="14856" max="14858" width="4.265625" style="352" bestFit="1" customWidth="1"/>
    <col min="14859" max="14860" width="5.59765625" style="352" customWidth="1"/>
    <col min="14861" max="14861" width="6.1328125" style="352" bestFit="1" customWidth="1"/>
    <col min="14862" max="14862" width="7.1328125" style="352" bestFit="1" customWidth="1"/>
    <col min="14863" max="14863" width="7.73046875" style="352" customWidth="1"/>
    <col min="14864" max="14864" width="6.1328125" style="352" bestFit="1" customWidth="1"/>
    <col min="14865" max="14865" width="8.265625" style="352" bestFit="1" customWidth="1"/>
    <col min="14866" max="14866" width="6.1328125" style="352" bestFit="1" customWidth="1"/>
    <col min="14867" max="14867" width="5" style="352" customWidth="1"/>
    <col min="14868" max="14868" width="6" style="352" customWidth="1"/>
    <col min="14869" max="14870" width="7.73046875" style="352" customWidth="1"/>
    <col min="14871" max="14872" width="6.265625" style="352" customWidth="1"/>
    <col min="14873" max="14873" width="5.73046875" style="352" customWidth="1"/>
    <col min="14874" max="14875" width="5.59765625" style="352" customWidth="1"/>
    <col min="14876" max="14876" width="6" style="352" customWidth="1"/>
    <col min="14877" max="14877" width="7.73046875" style="352" customWidth="1"/>
    <col min="14878" max="15104" width="8.86328125" style="352"/>
    <col min="15105" max="15105" width="4.1328125" style="352" customWidth="1"/>
    <col min="15106" max="15106" width="14" style="352" customWidth="1"/>
    <col min="15107" max="15107" width="11.86328125" style="352" customWidth="1"/>
    <col min="15108" max="15108" width="4.86328125" style="352" customWidth="1"/>
    <col min="15109" max="15109" width="31.1328125" style="352" customWidth="1"/>
    <col min="15110" max="15110" width="4.265625" style="352" bestFit="1" customWidth="1"/>
    <col min="15111" max="15111" width="6.3984375" style="352" customWidth="1"/>
    <col min="15112" max="15114" width="4.265625" style="352" bestFit="1" customWidth="1"/>
    <col min="15115" max="15116" width="5.59765625" style="352" customWidth="1"/>
    <col min="15117" max="15117" width="6.1328125" style="352" bestFit="1" customWidth="1"/>
    <col min="15118" max="15118" width="7.1328125" style="352" bestFit="1" customWidth="1"/>
    <col min="15119" max="15119" width="7.73046875" style="352" customWidth="1"/>
    <col min="15120" max="15120" width="6.1328125" style="352" bestFit="1" customWidth="1"/>
    <col min="15121" max="15121" width="8.265625" style="352" bestFit="1" customWidth="1"/>
    <col min="15122" max="15122" width="6.1328125" style="352" bestFit="1" customWidth="1"/>
    <col min="15123" max="15123" width="5" style="352" customWidth="1"/>
    <col min="15124" max="15124" width="6" style="352" customWidth="1"/>
    <col min="15125" max="15126" width="7.73046875" style="352" customWidth="1"/>
    <col min="15127" max="15128" width="6.265625" style="352" customWidth="1"/>
    <col min="15129" max="15129" width="5.73046875" style="352" customWidth="1"/>
    <col min="15130" max="15131" width="5.59765625" style="352" customWidth="1"/>
    <col min="15132" max="15132" width="6" style="352" customWidth="1"/>
    <col min="15133" max="15133" width="7.73046875" style="352" customWidth="1"/>
    <col min="15134" max="15360" width="8.86328125" style="352"/>
    <col min="15361" max="15361" width="4.1328125" style="352" customWidth="1"/>
    <col min="15362" max="15362" width="14" style="352" customWidth="1"/>
    <col min="15363" max="15363" width="11.86328125" style="352" customWidth="1"/>
    <col min="15364" max="15364" width="4.86328125" style="352" customWidth="1"/>
    <col min="15365" max="15365" width="31.1328125" style="352" customWidth="1"/>
    <col min="15366" max="15366" width="4.265625" style="352" bestFit="1" customWidth="1"/>
    <col min="15367" max="15367" width="6.3984375" style="352" customWidth="1"/>
    <col min="15368" max="15370" width="4.265625" style="352" bestFit="1" customWidth="1"/>
    <col min="15371" max="15372" width="5.59765625" style="352" customWidth="1"/>
    <col min="15373" max="15373" width="6.1328125" style="352" bestFit="1" customWidth="1"/>
    <col min="15374" max="15374" width="7.1328125" style="352" bestFit="1" customWidth="1"/>
    <col min="15375" max="15375" width="7.73046875" style="352" customWidth="1"/>
    <col min="15376" max="15376" width="6.1328125" style="352" bestFit="1" customWidth="1"/>
    <col min="15377" max="15377" width="8.265625" style="352" bestFit="1" customWidth="1"/>
    <col min="15378" max="15378" width="6.1328125" style="352" bestFit="1" customWidth="1"/>
    <col min="15379" max="15379" width="5" style="352" customWidth="1"/>
    <col min="15380" max="15380" width="6" style="352" customWidth="1"/>
    <col min="15381" max="15382" width="7.73046875" style="352" customWidth="1"/>
    <col min="15383" max="15384" width="6.265625" style="352" customWidth="1"/>
    <col min="15385" max="15385" width="5.73046875" style="352" customWidth="1"/>
    <col min="15386" max="15387" width="5.59765625" style="352" customWidth="1"/>
    <col min="15388" max="15388" width="6" style="352" customWidth="1"/>
    <col min="15389" max="15389" width="7.73046875" style="352" customWidth="1"/>
    <col min="15390" max="15616" width="8.86328125" style="352"/>
    <col min="15617" max="15617" width="4.1328125" style="352" customWidth="1"/>
    <col min="15618" max="15618" width="14" style="352" customWidth="1"/>
    <col min="15619" max="15619" width="11.86328125" style="352" customWidth="1"/>
    <col min="15620" max="15620" width="4.86328125" style="352" customWidth="1"/>
    <col min="15621" max="15621" width="31.1328125" style="352" customWidth="1"/>
    <col min="15622" max="15622" width="4.265625" style="352" bestFit="1" customWidth="1"/>
    <col min="15623" max="15623" width="6.3984375" style="352" customWidth="1"/>
    <col min="15624" max="15626" width="4.265625" style="352" bestFit="1" customWidth="1"/>
    <col min="15627" max="15628" width="5.59765625" style="352" customWidth="1"/>
    <col min="15629" max="15629" width="6.1328125" style="352" bestFit="1" customWidth="1"/>
    <col min="15630" max="15630" width="7.1328125" style="352" bestFit="1" customWidth="1"/>
    <col min="15631" max="15631" width="7.73046875" style="352" customWidth="1"/>
    <col min="15632" max="15632" width="6.1328125" style="352" bestFit="1" customWidth="1"/>
    <col min="15633" max="15633" width="8.265625" style="352" bestFit="1" customWidth="1"/>
    <col min="15634" max="15634" width="6.1328125" style="352" bestFit="1" customWidth="1"/>
    <col min="15635" max="15635" width="5" style="352" customWidth="1"/>
    <col min="15636" max="15636" width="6" style="352" customWidth="1"/>
    <col min="15637" max="15638" width="7.73046875" style="352" customWidth="1"/>
    <col min="15639" max="15640" width="6.265625" style="352" customWidth="1"/>
    <col min="15641" max="15641" width="5.73046875" style="352" customWidth="1"/>
    <col min="15642" max="15643" width="5.59765625" style="352" customWidth="1"/>
    <col min="15644" max="15644" width="6" style="352" customWidth="1"/>
    <col min="15645" max="15645" width="7.73046875" style="352" customWidth="1"/>
    <col min="15646" max="15872" width="8.86328125" style="352"/>
    <col min="15873" max="15873" width="4.1328125" style="352" customWidth="1"/>
    <col min="15874" max="15874" width="14" style="352" customWidth="1"/>
    <col min="15875" max="15875" width="11.86328125" style="352" customWidth="1"/>
    <col min="15876" max="15876" width="4.86328125" style="352" customWidth="1"/>
    <col min="15877" max="15877" width="31.1328125" style="352" customWidth="1"/>
    <col min="15878" max="15878" width="4.265625" style="352" bestFit="1" customWidth="1"/>
    <col min="15879" max="15879" width="6.3984375" style="352" customWidth="1"/>
    <col min="15880" max="15882" width="4.265625" style="352" bestFit="1" customWidth="1"/>
    <col min="15883" max="15884" width="5.59765625" style="352" customWidth="1"/>
    <col min="15885" max="15885" width="6.1328125" style="352" bestFit="1" customWidth="1"/>
    <col min="15886" max="15886" width="7.1328125" style="352" bestFit="1" customWidth="1"/>
    <col min="15887" max="15887" width="7.73046875" style="352" customWidth="1"/>
    <col min="15888" max="15888" width="6.1328125" style="352" bestFit="1" customWidth="1"/>
    <col min="15889" max="15889" width="8.265625" style="352" bestFit="1" customWidth="1"/>
    <col min="15890" max="15890" width="6.1328125" style="352" bestFit="1" customWidth="1"/>
    <col min="15891" max="15891" width="5" style="352" customWidth="1"/>
    <col min="15892" max="15892" width="6" style="352" customWidth="1"/>
    <col min="15893" max="15894" width="7.73046875" style="352" customWidth="1"/>
    <col min="15895" max="15896" width="6.265625" style="352" customWidth="1"/>
    <col min="15897" max="15897" width="5.73046875" style="352" customWidth="1"/>
    <col min="15898" max="15899" width="5.59765625" style="352" customWidth="1"/>
    <col min="15900" max="15900" width="6" style="352" customWidth="1"/>
    <col min="15901" max="15901" width="7.73046875" style="352" customWidth="1"/>
    <col min="15902" max="16128" width="8.86328125" style="352"/>
    <col min="16129" max="16129" width="4.1328125" style="352" customWidth="1"/>
    <col min="16130" max="16130" width="14" style="352" customWidth="1"/>
    <col min="16131" max="16131" width="11.86328125" style="352" customWidth="1"/>
    <col min="16132" max="16132" width="4.86328125" style="352" customWidth="1"/>
    <col min="16133" max="16133" width="31.1328125" style="352" customWidth="1"/>
    <col min="16134" max="16134" width="4.265625" style="352" bestFit="1" customWidth="1"/>
    <col min="16135" max="16135" width="6.3984375" style="352" customWidth="1"/>
    <col min="16136" max="16138" width="4.265625" style="352" bestFit="1" customWidth="1"/>
    <col min="16139" max="16140" width="5.59765625" style="352" customWidth="1"/>
    <col min="16141" max="16141" width="6.1328125" style="352" bestFit="1" customWidth="1"/>
    <col min="16142" max="16142" width="7.1328125" style="352" bestFit="1" customWidth="1"/>
    <col min="16143" max="16143" width="7.73046875" style="352" customWidth="1"/>
    <col min="16144" max="16144" width="6.1328125" style="352" bestFit="1" customWidth="1"/>
    <col min="16145" max="16145" width="8.265625" style="352" bestFit="1" customWidth="1"/>
    <col min="16146" max="16146" width="6.1328125" style="352" bestFit="1" customWidth="1"/>
    <col min="16147" max="16147" width="5" style="352" customWidth="1"/>
    <col min="16148" max="16148" width="6" style="352" customWidth="1"/>
    <col min="16149" max="16150" width="7.73046875" style="352" customWidth="1"/>
    <col min="16151" max="16152" width="6.265625" style="352" customWidth="1"/>
    <col min="16153" max="16153" width="5.73046875" style="352" customWidth="1"/>
    <col min="16154" max="16155" width="5.59765625" style="352" customWidth="1"/>
    <col min="16156" max="16156" width="6" style="352" customWidth="1"/>
    <col min="16157" max="16157" width="7.73046875" style="352" customWidth="1"/>
    <col min="16158" max="16384" width="8.86328125" style="352"/>
  </cols>
  <sheetData>
    <row r="1" spans="1:29" s="377" customFormat="1" ht="12" customHeight="1" x14ac:dyDescent="0.35">
      <c r="A1" s="4237" t="s">
        <v>89</v>
      </c>
      <c r="B1" s="4237"/>
      <c r="C1" s="4237"/>
      <c r="D1" s="4237"/>
      <c r="E1" s="4237"/>
      <c r="F1" s="4237"/>
      <c r="G1" s="4237"/>
      <c r="H1" s="4237"/>
      <c r="I1" s="4237"/>
      <c r="J1" s="4237"/>
      <c r="K1" s="4237"/>
      <c r="L1" s="4237"/>
      <c r="M1" s="4237"/>
      <c r="N1" s="4237"/>
      <c r="O1" s="4237"/>
      <c r="P1" s="4237"/>
      <c r="Q1" s="4237"/>
      <c r="R1" s="4237"/>
      <c r="S1" s="4237"/>
      <c r="T1" s="4237"/>
      <c r="U1" s="4237"/>
      <c r="V1" s="4237"/>
      <c r="W1" s="4237"/>
      <c r="X1" s="4237"/>
      <c r="Y1" s="4237"/>
      <c r="Z1" s="4237"/>
      <c r="AA1" s="4237"/>
      <c r="AB1" s="4237"/>
      <c r="AC1" s="4237"/>
    </row>
    <row r="2" spans="1:29" s="377" customFormat="1" ht="2.25" hidden="1" customHeight="1" x14ac:dyDescent="0.35">
      <c r="A2" s="3263"/>
      <c r="B2" s="3263"/>
      <c r="C2" s="3263"/>
      <c r="D2" s="3263"/>
      <c r="E2" s="3263"/>
      <c r="F2" s="3263"/>
      <c r="G2" s="3263"/>
      <c r="H2" s="3263"/>
      <c r="I2" s="3263"/>
      <c r="J2" s="3263"/>
      <c r="K2" s="3263"/>
      <c r="L2" s="3263"/>
      <c r="M2" s="3263"/>
      <c r="N2" s="3263"/>
      <c r="O2" s="3263"/>
      <c r="P2" s="3263"/>
      <c r="Q2" s="3263"/>
      <c r="R2" s="3263"/>
      <c r="S2" s="3263"/>
      <c r="T2" s="3263"/>
      <c r="U2" s="3263"/>
      <c r="V2" s="3263"/>
      <c r="W2" s="3263"/>
      <c r="X2" s="3263"/>
      <c r="Y2" s="3263"/>
      <c r="Z2" s="3263"/>
      <c r="AA2" s="3263"/>
      <c r="AB2" s="3263"/>
      <c r="AC2" s="3263"/>
    </row>
    <row r="3" spans="1:29" s="377" customFormat="1" ht="21" customHeight="1" x14ac:dyDescent="0.35">
      <c r="A3" s="4238" t="s">
        <v>377</v>
      </c>
      <c r="B3" s="4238"/>
      <c r="C3" s="4238"/>
      <c r="D3" s="4238"/>
      <c r="E3" s="4238"/>
      <c r="F3" s="4238"/>
      <c r="G3" s="4238"/>
      <c r="H3" s="4238"/>
      <c r="I3" s="4238"/>
      <c r="J3" s="4238"/>
      <c r="K3" s="4238"/>
      <c r="L3" s="4238"/>
      <c r="M3" s="4238"/>
      <c r="N3" s="4238"/>
      <c r="O3" s="4238"/>
      <c r="P3" s="4238"/>
      <c r="Q3" s="4238"/>
      <c r="R3" s="4238"/>
      <c r="S3" s="4238"/>
      <c r="T3" s="4238"/>
      <c r="U3" s="4238"/>
      <c r="V3" s="4238"/>
      <c r="W3" s="4238"/>
      <c r="X3" s="4238"/>
      <c r="Y3" s="4238"/>
      <c r="Z3" s="4238"/>
      <c r="AA3" s="4238"/>
      <c r="AB3" s="4238"/>
      <c r="AC3" s="4238"/>
    </row>
    <row r="4" spans="1:29" ht="3.75" customHeight="1" thickBot="1" x14ac:dyDescent="0.4">
      <c r="A4" s="3264"/>
      <c r="B4" s="3264"/>
      <c r="C4" s="3264"/>
      <c r="D4" s="3264"/>
      <c r="E4" s="3265"/>
      <c r="F4" s="3266"/>
      <c r="G4" s="3266"/>
      <c r="H4" s="3266"/>
      <c r="I4" s="3264"/>
      <c r="J4" s="3264"/>
      <c r="K4" s="3264"/>
      <c r="L4" s="3264"/>
      <c r="M4" s="3264"/>
      <c r="N4" s="3264"/>
      <c r="O4" s="3264"/>
      <c r="P4" s="3264"/>
      <c r="Q4" s="3264"/>
      <c r="R4" s="3264"/>
      <c r="S4" s="3264"/>
      <c r="T4" s="3264"/>
      <c r="U4" s="3264"/>
      <c r="V4" s="3264"/>
      <c r="W4" s="3264"/>
      <c r="X4" s="3264"/>
      <c r="Y4" s="3264"/>
      <c r="Z4" s="3264"/>
      <c r="AA4" s="3264"/>
      <c r="AB4" s="3264"/>
      <c r="AC4" s="3264"/>
    </row>
    <row r="5" spans="1:29" ht="14.25" customHeight="1" x14ac:dyDescent="0.35">
      <c r="A5" s="4239" t="s">
        <v>8</v>
      </c>
      <c r="B5" s="4241" t="s">
        <v>9</v>
      </c>
      <c r="C5" s="4241" t="s">
        <v>10</v>
      </c>
      <c r="D5" s="4243" t="s">
        <v>11</v>
      </c>
      <c r="E5" s="4245" t="s">
        <v>7</v>
      </c>
      <c r="F5" s="4247" t="s">
        <v>0</v>
      </c>
      <c r="G5" s="4249" t="s">
        <v>3</v>
      </c>
      <c r="H5" s="4251" t="s">
        <v>12</v>
      </c>
      <c r="I5" s="4247" t="s">
        <v>1</v>
      </c>
      <c r="J5" s="4253" t="s">
        <v>13</v>
      </c>
      <c r="K5" s="4255" t="s">
        <v>14</v>
      </c>
      <c r="L5" s="4256"/>
      <c r="M5" s="4256"/>
      <c r="N5" s="4256"/>
      <c r="O5" s="4256"/>
      <c r="P5" s="4256"/>
      <c r="Q5" s="4256"/>
      <c r="R5" s="4256"/>
      <c r="S5" s="4256"/>
      <c r="T5" s="4256"/>
      <c r="U5" s="4256"/>
      <c r="V5" s="4256"/>
      <c r="W5" s="4256"/>
      <c r="X5" s="4256"/>
      <c r="Y5" s="4256"/>
      <c r="Z5" s="4256"/>
      <c r="AA5" s="4256"/>
      <c r="AB5" s="4256"/>
      <c r="AC5" s="4257" t="s">
        <v>15</v>
      </c>
    </row>
    <row r="6" spans="1:29" s="368" customFormat="1" ht="75" customHeight="1" thickBot="1" x14ac:dyDescent="0.35">
      <c r="A6" s="4240"/>
      <c r="B6" s="4242"/>
      <c r="C6" s="4242"/>
      <c r="D6" s="4244"/>
      <c r="E6" s="4246"/>
      <c r="F6" s="4248"/>
      <c r="G6" s="4250"/>
      <c r="H6" s="4252"/>
      <c r="I6" s="4248"/>
      <c r="J6" s="4254"/>
      <c r="K6" s="3267" t="s">
        <v>16</v>
      </c>
      <c r="L6" s="3268" t="s">
        <v>17</v>
      </c>
      <c r="M6" s="3268" t="s">
        <v>18</v>
      </c>
      <c r="N6" s="3268" t="s">
        <v>19</v>
      </c>
      <c r="O6" s="3268" t="s">
        <v>20</v>
      </c>
      <c r="P6" s="3268" t="s">
        <v>21</v>
      </c>
      <c r="Q6" s="3268" t="s">
        <v>100</v>
      </c>
      <c r="R6" s="3268" t="s">
        <v>108</v>
      </c>
      <c r="S6" s="3268" t="s">
        <v>23</v>
      </c>
      <c r="T6" s="3268" t="s">
        <v>24</v>
      </c>
      <c r="U6" s="3268" t="s">
        <v>25</v>
      </c>
      <c r="V6" s="3268" t="s">
        <v>26</v>
      </c>
      <c r="W6" s="3268" t="s">
        <v>27</v>
      </c>
      <c r="X6" s="3268" t="s">
        <v>28</v>
      </c>
      <c r="Y6" s="3268" t="s">
        <v>29</v>
      </c>
      <c r="Z6" s="3268" t="s">
        <v>30</v>
      </c>
      <c r="AA6" s="3268" t="s">
        <v>31</v>
      </c>
      <c r="AB6" s="3268" t="s">
        <v>32</v>
      </c>
      <c r="AC6" s="4258"/>
    </row>
    <row r="7" spans="1:29" s="368" customFormat="1" ht="16.5" customHeight="1" thickBot="1" x14ac:dyDescent="0.35">
      <c r="A7" s="3269">
        <v>1</v>
      </c>
      <c r="B7" s="3270">
        <v>2</v>
      </c>
      <c r="C7" s="3270">
        <v>3</v>
      </c>
      <c r="D7" s="3271">
        <v>4</v>
      </c>
      <c r="E7" s="3272">
        <v>5</v>
      </c>
      <c r="F7" s="3272">
        <v>6</v>
      </c>
      <c r="G7" s="3273" t="s">
        <v>42</v>
      </c>
      <c r="H7" s="3273" t="s">
        <v>93</v>
      </c>
      <c r="I7" s="3272">
        <v>9</v>
      </c>
      <c r="J7" s="3272">
        <v>10</v>
      </c>
      <c r="K7" s="3272">
        <v>11</v>
      </c>
      <c r="L7" s="3272">
        <v>12</v>
      </c>
      <c r="M7" s="3272">
        <v>13</v>
      </c>
      <c r="N7" s="3272">
        <v>14</v>
      </c>
      <c r="O7" s="3272">
        <v>15</v>
      </c>
      <c r="P7" s="3272">
        <v>16</v>
      </c>
      <c r="Q7" s="3272">
        <v>17</v>
      </c>
      <c r="R7" s="3272">
        <v>18</v>
      </c>
      <c r="S7" s="3272">
        <v>19</v>
      </c>
      <c r="T7" s="3272">
        <v>20</v>
      </c>
      <c r="U7" s="3272">
        <v>21</v>
      </c>
      <c r="V7" s="3272">
        <v>22</v>
      </c>
      <c r="W7" s="3272">
        <v>23</v>
      </c>
      <c r="X7" s="3272">
        <v>24</v>
      </c>
      <c r="Y7" s="3272">
        <v>25</v>
      </c>
      <c r="Z7" s="3272">
        <v>26</v>
      </c>
      <c r="AA7" s="3272">
        <v>27</v>
      </c>
      <c r="AB7" s="3272">
        <v>28</v>
      </c>
      <c r="AC7" s="3274">
        <v>29</v>
      </c>
    </row>
    <row r="8" spans="1:29" s="340" customFormat="1" ht="13.5" customHeight="1" thickBot="1" x14ac:dyDescent="0.4">
      <c r="A8" s="4259" t="s">
        <v>33</v>
      </c>
      <c r="B8" s="4260"/>
      <c r="C8" s="4260"/>
      <c r="D8" s="4260"/>
      <c r="E8" s="4260"/>
      <c r="F8" s="4260"/>
      <c r="G8" s="4260"/>
      <c r="H8" s="4260"/>
      <c r="I8" s="4260"/>
      <c r="J8" s="4260"/>
      <c r="K8" s="4260"/>
      <c r="L8" s="4260"/>
      <c r="M8" s="4260"/>
      <c r="N8" s="4260"/>
      <c r="O8" s="4260"/>
      <c r="P8" s="4260"/>
      <c r="Q8" s="4260"/>
      <c r="R8" s="4260"/>
      <c r="S8" s="4260"/>
      <c r="T8" s="4260"/>
      <c r="U8" s="4260"/>
      <c r="V8" s="4260"/>
      <c r="W8" s="4260"/>
      <c r="X8" s="4260"/>
      <c r="Y8" s="4260"/>
      <c r="Z8" s="4260"/>
      <c r="AA8" s="4260"/>
      <c r="AB8" s="4260"/>
      <c r="AC8" s="4261"/>
    </row>
    <row r="9" spans="1:29" s="339" customFormat="1" ht="13.5" customHeight="1" thickBot="1" x14ac:dyDescent="0.45">
      <c r="A9" s="4267">
        <v>5</v>
      </c>
      <c r="B9" s="4280" t="s">
        <v>196</v>
      </c>
      <c r="C9" s="4283" t="s">
        <v>389</v>
      </c>
      <c r="D9" s="4276">
        <v>0.25</v>
      </c>
      <c r="E9" s="1606" t="s">
        <v>76</v>
      </c>
      <c r="F9" s="1607" t="s">
        <v>5</v>
      </c>
      <c r="G9" s="1607" t="s">
        <v>94</v>
      </c>
      <c r="H9" s="1607"/>
      <c r="I9" s="1607" t="s">
        <v>36</v>
      </c>
      <c r="J9" s="1722" t="s">
        <v>353</v>
      </c>
      <c r="K9" s="2404">
        <v>14</v>
      </c>
      <c r="L9" s="2405"/>
      <c r="M9" s="2405"/>
      <c r="N9" s="2205">
        <v>27</v>
      </c>
      <c r="O9" s="2205">
        <v>2</v>
      </c>
      <c r="P9" s="2205"/>
      <c r="Q9" s="2205"/>
      <c r="R9" s="2205"/>
      <c r="S9" s="2205"/>
      <c r="T9" s="2205"/>
      <c r="U9" s="2205">
        <v>18</v>
      </c>
      <c r="V9" s="2405"/>
      <c r="W9" s="1608"/>
      <c r="X9" s="1608"/>
      <c r="Y9" s="1608"/>
      <c r="Z9" s="1608"/>
      <c r="AA9" s="1608"/>
      <c r="AB9" s="817"/>
      <c r="AC9" s="1949">
        <f>SUM(K9:AB9)</f>
        <v>61</v>
      </c>
    </row>
    <row r="10" spans="1:29" s="1088" customFormat="1" ht="13.5" hidden="1" customHeight="1" x14ac:dyDescent="0.4">
      <c r="A10" s="4268"/>
      <c r="B10" s="4281"/>
      <c r="C10" s="4284"/>
      <c r="D10" s="4277"/>
      <c r="E10" s="1606"/>
      <c r="F10" s="1609"/>
      <c r="G10" s="1609"/>
      <c r="H10" s="1609"/>
      <c r="I10" s="1609"/>
      <c r="J10" s="1952"/>
      <c r="K10" s="2407"/>
      <c r="L10" s="1611"/>
      <c r="M10" s="1611"/>
      <c r="N10" s="1611"/>
      <c r="O10" s="1611"/>
      <c r="P10" s="1611"/>
      <c r="Q10" s="1611"/>
      <c r="R10" s="1611"/>
      <c r="S10" s="1611"/>
      <c r="T10" s="2408"/>
      <c r="U10" s="1611"/>
      <c r="V10" s="1087"/>
      <c r="W10" s="1087"/>
      <c r="X10" s="1087"/>
      <c r="Y10" s="1087"/>
      <c r="Z10" s="1087"/>
      <c r="AA10" s="1087"/>
      <c r="AB10" s="1222"/>
      <c r="AC10" s="2677">
        <f>SUM(K10:AB10)</f>
        <v>0</v>
      </c>
    </row>
    <row r="11" spans="1:29" s="1088" customFormat="1" ht="13.5" hidden="1" customHeight="1" x14ac:dyDescent="0.4">
      <c r="A11" s="4268"/>
      <c r="B11" s="4281"/>
      <c r="C11" s="4284"/>
      <c r="D11" s="4277"/>
      <c r="E11" s="1606"/>
      <c r="F11" s="1609"/>
      <c r="G11" s="1609"/>
      <c r="H11" s="1609"/>
      <c r="I11" s="1609"/>
      <c r="J11" s="1952"/>
      <c r="K11" s="2407"/>
      <c r="L11" s="1611"/>
      <c r="M11" s="1611"/>
      <c r="N11" s="1611"/>
      <c r="O11" s="1611"/>
      <c r="P11" s="1611"/>
      <c r="Q11" s="1611"/>
      <c r="R11" s="1611"/>
      <c r="S11" s="1611"/>
      <c r="T11" s="2408"/>
      <c r="U11" s="1611"/>
      <c r="V11" s="1087"/>
      <c r="W11" s="1087"/>
      <c r="X11" s="1087"/>
      <c r="Y11" s="1087"/>
      <c r="Z11" s="1087"/>
      <c r="AA11" s="1087"/>
      <c r="AB11" s="1222"/>
      <c r="AC11" s="2677">
        <f>SUM(K11:AB11)</f>
        <v>0</v>
      </c>
    </row>
    <row r="12" spans="1:29" s="1088" customFormat="1" ht="13.5" hidden="1" customHeight="1" x14ac:dyDescent="0.4">
      <c r="A12" s="4268"/>
      <c r="B12" s="4281"/>
      <c r="C12" s="4284"/>
      <c r="D12" s="4277"/>
      <c r="E12" s="2410"/>
      <c r="F12" s="1609"/>
      <c r="G12" s="1609"/>
      <c r="H12" s="1609"/>
      <c r="I12" s="1609"/>
      <c r="J12" s="1952"/>
      <c r="K12" s="2411"/>
      <c r="L12" s="1611"/>
      <c r="M12" s="1611"/>
      <c r="N12" s="1611"/>
      <c r="O12" s="1611"/>
      <c r="P12" s="1611"/>
      <c r="Q12" s="1611"/>
      <c r="R12" s="1611"/>
      <c r="S12" s="1611"/>
      <c r="T12" s="2408"/>
      <c r="U12" s="1611"/>
      <c r="V12" s="1087"/>
      <c r="W12" s="1087"/>
      <c r="X12" s="1087"/>
      <c r="Y12" s="1087"/>
      <c r="Z12" s="1087"/>
      <c r="AA12" s="1087"/>
      <c r="AB12" s="1222"/>
      <c r="AC12" s="2677">
        <f>SUM(K12:AB12)</f>
        <v>0</v>
      </c>
    </row>
    <row r="13" spans="1:29" s="1088" customFormat="1" ht="13.5" hidden="1" customHeight="1" x14ac:dyDescent="0.4">
      <c r="A13" s="4268"/>
      <c r="B13" s="4281"/>
      <c r="C13" s="4284"/>
      <c r="D13" s="4277"/>
      <c r="E13" s="2410"/>
      <c r="F13" s="1609"/>
      <c r="G13" s="1609"/>
      <c r="H13" s="1609"/>
      <c r="I13" s="1609"/>
      <c r="J13" s="1952"/>
      <c r="K13" s="2411"/>
      <c r="L13" s="1611"/>
      <c r="M13" s="1611"/>
      <c r="N13" s="1611"/>
      <c r="O13" s="1611"/>
      <c r="P13" s="1611"/>
      <c r="Q13" s="1611"/>
      <c r="R13" s="1611"/>
      <c r="S13" s="1611"/>
      <c r="T13" s="2408"/>
      <c r="U13" s="1611"/>
      <c r="V13" s="1087"/>
      <c r="W13" s="1087"/>
      <c r="X13" s="1087"/>
      <c r="Y13" s="1087"/>
      <c r="Z13" s="1087"/>
      <c r="AA13" s="1087"/>
      <c r="AB13" s="1222"/>
      <c r="AC13" s="2677">
        <f>SUM(K13:AB13)</f>
        <v>0</v>
      </c>
    </row>
    <row r="14" spans="1:29" s="1613" customFormat="1" ht="13.5" hidden="1" customHeight="1" x14ac:dyDescent="0.4">
      <c r="A14" s="4268"/>
      <c r="B14" s="4281"/>
      <c r="C14" s="4284"/>
      <c r="D14" s="4277"/>
      <c r="E14" s="2412"/>
      <c r="F14" s="2413"/>
      <c r="G14" s="2413"/>
      <c r="H14" s="2413"/>
      <c r="I14" s="2413"/>
      <c r="J14" s="2441"/>
      <c r="K14" s="2414"/>
      <c r="L14" s="2415"/>
      <c r="M14" s="2415"/>
      <c r="N14" s="2415"/>
      <c r="O14" s="2415"/>
      <c r="P14" s="2415"/>
      <c r="Q14" s="2415"/>
      <c r="R14" s="2415"/>
      <c r="S14" s="2415"/>
      <c r="T14" s="2416"/>
      <c r="U14" s="2415"/>
      <c r="V14" s="2417"/>
      <c r="W14" s="2417"/>
      <c r="X14" s="2417"/>
      <c r="Y14" s="2417"/>
      <c r="Z14" s="2417"/>
      <c r="AA14" s="2417"/>
      <c r="AB14" s="2436"/>
      <c r="AC14" s="2678">
        <f t="shared" ref="AC14:AC28" si="0">SUM(K14:AB14)</f>
        <v>0</v>
      </c>
    </row>
    <row r="15" spans="1:29" s="1613" customFormat="1" ht="13.5" hidden="1" customHeight="1" x14ac:dyDescent="0.4">
      <c r="A15" s="4268"/>
      <c r="B15" s="4281"/>
      <c r="C15" s="4284"/>
      <c r="D15" s="4277"/>
      <c r="E15" s="2412"/>
      <c r="F15" s="2413"/>
      <c r="G15" s="2413"/>
      <c r="H15" s="2413"/>
      <c r="I15" s="2413"/>
      <c r="J15" s="2441"/>
      <c r="K15" s="2414"/>
      <c r="L15" s="2415"/>
      <c r="M15" s="2415"/>
      <c r="N15" s="2415"/>
      <c r="O15" s="2415"/>
      <c r="P15" s="2415"/>
      <c r="Q15" s="2415"/>
      <c r="R15" s="2415"/>
      <c r="S15" s="2415"/>
      <c r="T15" s="2416"/>
      <c r="U15" s="2415"/>
      <c r="V15" s="2417"/>
      <c r="W15" s="2417"/>
      <c r="X15" s="2417"/>
      <c r="Y15" s="2417"/>
      <c r="Z15" s="2417"/>
      <c r="AA15" s="2417"/>
      <c r="AB15" s="2436"/>
      <c r="AC15" s="2678">
        <f t="shared" si="0"/>
        <v>0</v>
      </c>
    </row>
    <row r="16" spans="1:29" s="1613" customFormat="1" ht="13.5" hidden="1" customHeight="1" x14ac:dyDescent="0.4">
      <c r="A16" s="4268"/>
      <c r="B16" s="4281"/>
      <c r="C16" s="4284"/>
      <c r="D16" s="4277"/>
      <c r="E16" s="2412"/>
      <c r="F16" s="2413"/>
      <c r="G16" s="2413"/>
      <c r="H16" s="2413"/>
      <c r="I16" s="2413"/>
      <c r="J16" s="2441"/>
      <c r="K16" s="2414"/>
      <c r="L16" s="2415"/>
      <c r="M16" s="2415"/>
      <c r="N16" s="2415"/>
      <c r="O16" s="2415"/>
      <c r="P16" s="2415"/>
      <c r="Q16" s="2415"/>
      <c r="R16" s="2415"/>
      <c r="S16" s="2415"/>
      <c r="T16" s="2416"/>
      <c r="U16" s="2415"/>
      <c r="V16" s="2417"/>
      <c r="W16" s="2417"/>
      <c r="X16" s="2417"/>
      <c r="Y16" s="2417"/>
      <c r="Z16" s="2417"/>
      <c r="AA16" s="2417"/>
      <c r="AB16" s="2436"/>
      <c r="AC16" s="2678">
        <f t="shared" si="0"/>
        <v>0</v>
      </c>
    </row>
    <row r="17" spans="1:29" s="1613" customFormat="1" ht="13.5" hidden="1" customHeight="1" x14ac:dyDescent="0.4">
      <c r="A17" s="4268"/>
      <c r="B17" s="4281"/>
      <c r="C17" s="4284"/>
      <c r="D17" s="4277"/>
      <c r="E17" s="1614"/>
      <c r="F17" s="1615"/>
      <c r="G17" s="1616"/>
      <c r="H17" s="1617"/>
      <c r="I17" s="1618"/>
      <c r="J17" s="2674"/>
      <c r="K17" s="1619"/>
      <c r="L17" s="1620"/>
      <c r="M17" s="1621"/>
      <c r="N17" s="1621"/>
      <c r="O17" s="1621"/>
      <c r="P17" s="1620"/>
      <c r="Q17" s="1621"/>
      <c r="R17" s="1621"/>
      <c r="S17" s="1621"/>
      <c r="T17" s="2416"/>
      <c r="U17" s="2415"/>
      <c r="V17" s="2417"/>
      <c r="W17" s="2417"/>
      <c r="X17" s="2417"/>
      <c r="Y17" s="2417"/>
      <c r="Z17" s="2417"/>
      <c r="AA17" s="2417"/>
      <c r="AB17" s="2436"/>
      <c r="AC17" s="2678">
        <f t="shared" si="0"/>
        <v>0</v>
      </c>
    </row>
    <row r="18" spans="1:29" s="1613" customFormat="1" ht="13.5" hidden="1" customHeight="1" x14ac:dyDescent="0.4">
      <c r="A18" s="4268"/>
      <c r="B18" s="4281"/>
      <c r="C18" s="4284"/>
      <c r="D18" s="4277"/>
      <c r="E18" s="1614"/>
      <c r="F18" s="1615"/>
      <c r="G18" s="1616"/>
      <c r="H18" s="1617"/>
      <c r="I18" s="1618"/>
      <c r="J18" s="2675"/>
      <c r="K18" s="2418"/>
      <c r="L18" s="1622"/>
      <c r="M18" s="1622"/>
      <c r="N18" s="1622"/>
      <c r="O18" s="1622"/>
      <c r="P18" s="1622"/>
      <c r="Q18" s="1622"/>
      <c r="R18" s="1622"/>
      <c r="S18" s="1622"/>
      <c r="T18" s="2416"/>
      <c r="U18" s="2415"/>
      <c r="V18" s="2417"/>
      <c r="W18" s="2417"/>
      <c r="X18" s="2417"/>
      <c r="Y18" s="2417"/>
      <c r="Z18" s="2417"/>
      <c r="AA18" s="2417"/>
      <c r="AB18" s="2436"/>
      <c r="AC18" s="2678">
        <f t="shared" si="0"/>
        <v>0</v>
      </c>
    </row>
    <row r="19" spans="1:29" s="1613" customFormat="1" ht="13.5" hidden="1" customHeight="1" x14ac:dyDescent="0.4">
      <c r="A19" s="4268"/>
      <c r="B19" s="4281"/>
      <c r="C19" s="4284"/>
      <c r="D19" s="4277"/>
      <c r="E19" s="2412"/>
      <c r="F19" s="2413"/>
      <c r="G19" s="2413"/>
      <c r="H19" s="2413"/>
      <c r="I19" s="2413"/>
      <c r="J19" s="2441"/>
      <c r="K19" s="2414"/>
      <c r="L19" s="2415"/>
      <c r="M19" s="2415"/>
      <c r="N19" s="2415"/>
      <c r="O19" s="2415"/>
      <c r="P19" s="2415"/>
      <c r="Q19" s="2415"/>
      <c r="R19" s="2415"/>
      <c r="S19" s="1621"/>
      <c r="T19" s="2416"/>
      <c r="U19" s="2415"/>
      <c r="V19" s="2417"/>
      <c r="W19" s="2417"/>
      <c r="X19" s="2417"/>
      <c r="Y19" s="2417"/>
      <c r="Z19" s="2417"/>
      <c r="AA19" s="2417"/>
      <c r="AB19" s="2436"/>
      <c r="AC19" s="2678">
        <f t="shared" si="0"/>
        <v>0</v>
      </c>
    </row>
    <row r="20" spans="1:29" s="1613" customFormat="1" ht="13.5" hidden="1" customHeight="1" thickBot="1" x14ac:dyDescent="0.45">
      <c r="A20" s="4268"/>
      <c r="B20" s="4281"/>
      <c r="C20" s="4284"/>
      <c r="D20" s="4277"/>
      <c r="E20" s="1614"/>
      <c r="F20" s="1615"/>
      <c r="G20" s="1616"/>
      <c r="H20" s="1617"/>
      <c r="I20" s="1618"/>
      <c r="J20" s="2674"/>
      <c r="K20" s="1619"/>
      <c r="L20" s="1620"/>
      <c r="M20" s="1621"/>
      <c r="N20" s="1621"/>
      <c r="O20" s="1621"/>
      <c r="P20" s="1620"/>
      <c r="Q20" s="1621"/>
      <c r="R20" s="1621"/>
      <c r="S20" s="1622"/>
      <c r="T20" s="2417"/>
      <c r="U20" s="2417"/>
      <c r="V20" s="2417"/>
      <c r="W20" s="2417"/>
      <c r="X20" s="2417"/>
      <c r="Y20" s="2417"/>
      <c r="Z20" s="2417"/>
      <c r="AA20" s="2417"/>
      <c r="AB20" s="2436"/>
      <c r="AC20" s="2678">
        <f t="shared" si="0"/>
        <v>0</v>
      </c>
    </row>
    <row r="21" spans="1:29" s="1613" customFormat="1" ht="13.5" customHeight="1" thickBot="1" x14ac:dyDescent="0.45">
      <c r="A21" s="4268"/>
      <c r="B21" s="4281"/>
      <c r="C21" s="4284"/>
      <c r="D21" s="4277"/>
      <c r="E21" s="1614" t="s">
        <v>103</v>
      </c>
      <c r="F21" s="1615" t="s">
        <v>5</v>
      </c>
      <c r="G21" s="1616" t="s">
        <v>110</v>
      </c>
      <c r="H21" s="1617" t="s">
        <v>212</v>
      </c>
      <c r="I21" s="1618" t="s">
        <v>69</v>
      </c>
      <c r="J21" s="2674">
        <v>1</v>
      </c>
      <c r="K21" s="1619"/>
      <c r="L21" s="1620"/>
      <c r="M21" s="1621"/>
      <c r="N21" s="1621"/>
      <c r="O21" s="1621"/>
      <c r="P21" s="1620"/>
      <c r="Q21" s="1621">
        <v>11</v>
      </c>
      <c r="R21" s="1621"/>
      <c r="S21" s="1621"/>
      <c r="T21" s="2417"/>
      <c r="U21" s="2417"/>
      <c r="V21" s="2417"/>
      <c r="W21" s="2417"/>
      <c r="X21" s="2417"/>
      <c r="Y21" s="2417"/>
      <c r="Z21" s="2417"/>
      <c r="AA21" s="2417"/>
      <c r="AB21" s="2436"/>
      <c r="AC21" s="1949">
        <f>SUM(K21:AB21)</f>
        <v>11</v>
      </c>
    </row>
    <row r="22" spans="1:29" s="1613" customFormat="1" ht="13.5" customHeight="1" thickBot="1" x14ac:dyDescent="0.45">
      <c r="A22" s="4268"/>
      <c r="B22" s="4281"/>
      <c r="C22" s="4284"/>
      <c r="D22" s="4277"/>
      <c r="E22" s="1614" t="s">
        <v>115</v>
      </c>
      <c r="F22" s="1615" t="s">
        <v>5</v>
      </c>
      <c r="G22" s="1616" t="s">
        <v>110</v>
      </c>
      <c r="H22" s="1617" t="s">
        <v>212</v>
      </c>
      <c r="I22" s="1618" t="s">
        <v>69</v>
      </c>
      <c r="J22" s="2675">
        <v>1</v>
      </c>
      <c r="K22" s="3583"/>
      <c r="L22" s="3584"/>
      <c r="M22" s="3584"/>
      <c r="N22" s="3584"/>
      <c r="O22" s="3584"/>
      <c r="P22" s="3584"/>
      <c r="Q22" s="3584"/>
      <c r="R22" s="3584"/>
      <c r="S22" s="3584">
        <v>3</v>
      </c>
      <c r="T22" s="3585"/>
      <c r="U22" s="3585"/>
      <c r="V22" s="3585"/>
      <c r="W22" s="3585"/>
      <c r="X22" s="3585"/>
      <c r="Y22" s="3585"/>
      <c r="Z22" s="3585"/>
      <c r="AA22" s="3585"/>
      <c r="AB22" s="3586"/>
      <c r="AC22" s="1949">
        <f>SUM(K22:AB22)</f>
        <v>3</v>
      </c>
    </row>
    <row r="23" spans="1:29" s="1613" customFormat="1" ht="13.5" customHeight="1" thickBot="1" x14ac:dyDescent="0.4">
      <c r="A23" s="4268"/>
      <c r="B23" s="4281"/>
      <c r="C23" s="4284"/>
      <c r="D23" s="4278"/>
      <c r="E23" s="1624" t="s">
        <v>38</v>
      </c>
      <c r="F23" s="1625"/>
      <c r="G23" s="1625"/>
      <c r="H23" s="1625"/>
      <c r="I23" s="1625"/>
      <c r="J23" s="2676"/>
      <c r="K23" s="3575">
        <f>SUM(K9:K22)</f>
        <v>14</v>
      </c>
      <c r="L23" s="3575">
        <f t="shared" ref="L23:AB23" si="1">SUM(L9:L22)</f>
        <v>0</v>
      </c>
      <c r="M23" s="3575">
        <f t="shared" si="1"/>
        <v>0</v>
      </c>
      <c r="N23" s="3575">
        <f t="shared" si="1"/>
        <v>27</v>
      </c>
      <c r="O23" s="3575">
        <f t="shared" si="1"/>
        <v>2</v>
      </c>
      <c r="P23" s="3575">
        <f t="shared" si="1"/>
        <v>0</v>
      </c>
      <c r="Q23" s="3575">
        <f t="shared" si="1"/>
        <v>11</v>
      </c>
      <c r="R23" s="3575">
        <f t="shared" si="1"/>
        <v>0</v>
      </c>
      <c r="S23" s="3575">
        <f t="shared" si="1"/>
        <v>3</v>
      </c>
      <c r="T23" s="3575">
        <f t="shared" si="1"/>
        <v>0</v>
      </c>
      <c r="U23" s="3575">
        <f t="shared" si="1"/>
        <v>18</v>
      </c>
      <c r="V23" s="3575">
        <f t="shared" si="1"/>
        <v>0</v>
      </c>
      <c r="W23" s="3575">
        <f t="shared" si="1"/>
        <v>0</v>
      </c>
      <c r="X23" s="3575">
        <f t="shared" si="1"/>
        <v>0</v>
      </c>
      <c r="Y23" s="3575">
        <f t="shared" si="1"/>
        <v>0</v>
      </c>
      <c r="Z23" s="3575">
        <f t="shared" si="1"/>
        <v>0</v>
      </c>
      <c r="AA23" s="3575">
        <f t="shared" si="1"/>
        <v>0</v>
      </c>
      <c r="AB23" s="3575">
        <f t="shared" si="1"/>
        <v>0</v>
      </c>
      <c r="AC23" s="2679">
        <f t="shared" si="0"/>
        <v>75</v>
      </c>
    </row>
    <row r="24" spans="1:29" s="1613" customFormat="1" ht="14.25" hidden="1" customHeight="1" thickBot="1" x14ac:dyDescent="0.45">
      <c r="A24" s="4268"/>
      <c r="B24" s="4281"/>
      <c r="C24" s="4284"/>
      <c r="D24" s="4277"/>
      <c r="E24" s="2421"/>
      <c r="F24" s="2422"/>
      <c r="G24" s="2422"/>
      <c r="H24" s="2422"/>
      <c r="I24" s="2422"/>
      <c r="J24" s="2423"/>
      <c r="K24" s="3576"/>
      <c r="L24" s="2435"/>
      <c r="M24" s="2415"/>
      <c r="N24" s="2435"/>
      <c r="O24" s="2435"/>
      <c r="P24" s="2415"/>
      <c r="Q24" s="2556"/>
      <c r="R24" s="2415"/>
      <c r="S24" s="2415"/>
      <c r="T24" s="2415"/>
      <c r="U24" s="2415"/>
      <c r="V24" s="2415"/>
      <c r="W24" s="2417"/>
      <c r="X24" s="2417"/>
      <c r="Y24" s="2417"/>
      <c r="Z24" s="2417"/>
      <c r="AA24" s="2417"/>
      <c r="AB24" s="2436"/>
      <c r="AC24" s="2430">
        <f t="shared" si="0"/>
        <v>0</v>
      </c>
    </row>
    <row r="25" spans="1:29" s="1613" customFormat="1" ht="12.75" hidden="1" customHeight="1" thickBot="1" x14ac:dyDescent="0.4">
      <c r="A25" s="4268"/>
      <c r="B25" s="4281"/>
      <c r="C25" s="4284"/>
      <c r="D25" s="4277"/>
      <c r="E25" s="1627"/>
      <c r="F25" s="2422"/>
      <c r="G25" s="2422"/>
      <c r="H25" s="2422"/>
      <c r="I25" s="2422"/>
      <c r="J25" s="2431"/>
      <c r="K25" s="2432"/>
      <c r="L25" s="2433"/>
      <c r="M25" s="2434"/>
      <c r="N25" s="2434"/>
      <c r="O25" s="2434"/>
      <c r="P25" s="2434"/>
      <c r="Q25" s="2434"/>
      <c r="R25" s="2415"/>
      <c r="S25" s="2415"/>
      <c r="T25" s="2415"/>
      <c r="U25" s="2435"/>
      <c r="V25" s="2435"/>
      <c r="W25" s="2417"/>
      <c r="X25" s="2417"/>
      <c r="Y25" s="2417"/>
      <c r="Z25" s="2417"/>
      <c r="AA25" s="2417"/>
      <c r="AB25" s="2436"/>
      <c r="AC25" s="2430">
        <f t="shared" si="0"/>
        <v>0</v>
      </c>
    </row>
    <row r="26" spans="1:29" s="1613" customFormat="1" ht="12.75" hidden="1" customHeight="1" thickBot="1" x14ac:dyDescent="0.45">
      <c r="A26" s="4268"/>
      <c r="B26" s="4281"/>
      <c r="C26" s="4284"/>
      <c r="D26" s="4277"/>
      <c r="E26" s="1628"/>
      <c r="F26" s="2437"/>
      <c r="G26" s="2437"/>
      <c r="H26" s="2437"/>
      <c r="I26" s="2437"/>
      <c r="J26" s="2438"/>
      <c r="K26" s="2439"/>
      <c r="L26" s="2440"/>
      <c r="M26" s="2440"/>
      <c r="N26" s="2440"/>
      <c r="O26" s="2440"/>
      <c r="P26" s="2440"/>
      <c r="Q26" s="2440"/>
      <c r="R26" s="2440"/>
      <c r="S26" s="2440"/>
      <c r="T26" s="2415"/>
      <c r="U26" s="2435"/>
      <c r="V26" s="2435"/>
      <c r="W26" s="2417"/>
      <c r="X26" s="2417"/>
      <c r="Y26" s="2417"/>
      <c r="Z26" s="2417"/>
      <c r="AA26" s="2417"/>
      <c r="AB26" s="2436"/>
      <c r="AC26" s="2430">
        <f t="shared" si="0"/>
        <v>0</v>
      </c>
    </row>
    <row r="27" spans="1:29" s="1613" customFormat="1" ht="13.5" hidden="1" customHeight="1" thickBot="1" x14ac:dyDescent="0.45">
      <c r="A27" s="4268"/>
      <c r="B27" s="4281"/>
      <c r="C27" s="4284"/>
      <c r="D27" s="4277"/>
      <c r="E27" s="2412"/>
      <c r="F27" s="2413"/>
      <c r="G27" s="2413"/>
      <c r="H27" s="2413"/>
      <c r="I27" s="2413"/>
      <c r="J27" s="2441"/>
      <c r="K27" s="2442"/>
      <c r="L27" s="2443"/>
      <c r="M27" s="2443"/>
      <c r="N27" s="2443"/>
      <c r="O27" s="2443"/>
      <c r="P27" s="2443"/>
      <c r="Q27" s="2417"/>
      <c r="R27" s="2415"/>
      <c r="S27" s="2415"/>
      <c r="T27" s="2415"/>
      <c r="U27" s="2415"/>
      <c r="V27" s="2415"/>
      <c r="W27" s="2417"/>
      <c r="X27" s="2417"/>
      <c r="Y27" s="2417"/>
      <c r="Z27" s="2417"/>
      <c r="AA27" s="2417"/>
      <c r="AB27" s="2436"/>
      <c r="AC27" s="2430">
        <f t="shared" si="0"/>
        <v>0</v>
      </c>
    </row>
    <row r="28" spans="1:29" s="1613" customFormat="1" ht="16.149999999999999" hidden="1" customHeight="1" thickBot="1" x14ac:dyDescent="0.4">
      <c r="A28" s="4268"/>
      <c r="B28" s="4281"/>
      <c r="C28" s="4284"/>
      <c r="D28" s="4277"/>
      <c r="E28" s="2444"/>
      <c r="F28" s="2445"/>
      <c r="G28" s="2445"/>
      <c r="H28" s="2445"/>
      <c r="I28" s="2445"/>
      <c r="J28" s="2446"/>
      <c r="K28" s="2672"/>
      <c r="L28" s="2417"/>
      <c r="M28" s="2417"/>
      <c r="N28" s="2417"/>
      <c r="O28" s="2417"/>
      <c r="P28" s="2417"/>
      <c r="Q28" s="2417"/>
      <c r="R28" s="2415"/>
      <c r="S28" s="2415"/>
      <c r="T28" s="2415"/>
      <c r="U28" s="2415"/>
      <c r="V28" s="2415"/>
      <c r="W28" s="2417"/>
      <c r="X28" s="2417"/>
      <c r="Y28" s="2417"/>
      <c r="Z28" s="2417"/>
      <c r="AA28" s="2417"/>
      <c r="AB28" s="2436"/>
      <c r="AC28" s="2447">
        <f t="shared" si="0"/>
        <v>0</v>
      </c>
    </row>
    <row r="29" spans="1:29" s="339" customFormat="1" ht="12" hidden="1" customHeight="1" thickBot="1" x14ac:dyDescent="0.45">
      <c r="A29" s="4268"/>
      <c r="B29" s="4281"/>
      <c r="C29" s="4284"/>
      <c r="D29" s="4277"/>
      <c r="E29" s="2352"/>
      <c r="F29" s="1660"/>
      <c r="G29" s="405"/>
      <c r="H29" s="457"/>
      <c r="I29" s="996"/>
      <c r="J29" s="1703"/>
      <c r="K29" s="2673"/>
      <c r="L29" s="569"/>
      <c r="M29" s="407"/>
      <c r="N29" s="407"/>
      <c r="O29" s="407"/>
      <c r="P29" s="407"/>
      <c r="Q29" s="407"/>
      <c r="R29" s="407"/>
      <c r="S29" s="407"/>
      <c r="T29" s="407"/>
      <c r="U29" s="569"/>
      <c r="V29" s="476"/>
      <c r="W29" s="476"/>
      <c r="X29" s="476"/>
      <c r="Y29" s="476"/>
      <c r="Z29" s="476"/>
      <c r="AA29" s="476"/>
      <c r="AB29" s="1253"/>
      <c r="AC29" s="1949">
        <f>SUM(V29:AB29)</f>
        <v>0</v>
      </c>
    </row>
    <row r="30" spans="1:29" s="339" customFormat="1" ht="13.5" hidden="1" customHeight="1" thickBot="1" x14ac:dyDescent="0.45">
      <c r="A30" s="4268"/>
      <c r="B30" s="4281"/>
      <c r="C30" s="4284"/>
      <c r="D30" s="4277"/>
      <c r="E30" s="2352"/>
      <c r="F30" s="1660"/>
      <c r="G30" s="405"/>
      <c r="H30" s="457"/>
      <c r="I30" s="996"/>
      <c r="J30" s="1703"/>
      <c r="K30" s="2673"/>
      <c r="L30" s="569"/>
      <c r="M30" s="407"/>
      <c r="N30" s="407"/>
      <c r="O30" s="407"/>
      <c r="P30" s="407"/>
      <c r="Q30" s="407"/>
      <c r="R30" s="407"/>
      <c r="S30" s="407"/>
      <c r="T30" s="407"/>
      <c r="U30" s="569"/>
      <c r="V30" s="476"/>
      <c r="W30" s="476"/>
      <c r="X30" s="476"/>
      <c r="Y30" s="476"/>
      <c r="Z30" s="476"/>
      <c r="AA30" s="476"/>
      <c r="AB30" s="1253"/>
      <c r="AC30" s="1949">
        <f t="shared" ref="AC30:AC35" si="2">SUM(K30:AB30)</f>
        <v>0</v>
      </c>
    </row>
    <row r="31" spans="1:29" s="339" customFormat="1" ht="13.5" hidden="1" customHeight="1" thickBot="1" x14ac:dyDescent="0.4">
      <c r="A31" s="4268"/>
      <c r="B31" s="4281"/>
      <c r="C31" s="4284"/>
      <c r="D31" s="4277"/>
      <c r="E31" s="3275"/>
      <c r="F31" s="2694"/>
      <c r="G31" s="2694"/>
      <c r="H31" s="2694"/>
      <c r="I31" s="2694"/>
      <c r="J31" s="2695"/>
      <c r="K31" s="1798"/>
      <c r="L31" s="476"/>
      <c r="M31" s="476"/>
      <c r="N31" s="476"/>
      <c r="O31" s="476"/>
      <c r="P31" s="476"/>
      <c r="Q31" s="476"/>
      <c r="R31" s="476"/>
      <c r="S31" s="476"/>
      <c r="T31" s="476"/>
      <c r="U31" s="476"/>
      <c r="V31" s="476"/>
      <c r="W31" s="476"/>
      <c r="X31" s="3115"/>
      <c r="Y31" s="3115"/>
      <c r="Z31" s="3115"/>
      <c r="AA31" s="3115"/>
      <c r="AB31" s="3116"/>
      <c r="AC31" s="1389">
        <f t="shared" si="2"/>
        <v>0</v>
      </c>
    </row>
    <row r="32" spans="1:29" s="339" customFormat="1" ht="13.5" customHeight="1" thickBot="1" x14ac:dyDescent="0.4">
      <c r="A32" s="4268"/>
      <c r="B32" s="4281"/>
      <c r="C32" s="4284"/>
      <c r="D32" s="4278"/>
      <c r="E32" s="2578" t="s">
        <v>34</v>
      </c>
      <c r="F32" s="2579"/>
      <c r="G32" s="2579"/>
      <c r="H32" s="2579"/>
      <c r="I32" s="2579"/>
      <c r="J32" s="3316"/>
      <c r="K32" s="3577">
        <f t="shared" ref="K32:AB32" si="3">SUM(K24:K31)</f>
        <v>0</v>
      </c>
      <c r="L32" s="3317">
        <f t="shared" si="3"/>
        <v>0</v>
      </c>
      <c r="M32" s="3317">
        <f t="shared" si="3"/>
        <v>0</v>
      </c>
      <c r="N32" s="3317">
        <f t="shared" si="3"/>
        <v>0</v>
      </c>
      <c r="O32" s="3317">
        <f t="shared" si="3"/>
        <v>0</v>
      </c>
      <c r="P32" s="3317">
        <f t="shared" si="3"/>
        <v>0</v>
      </c>
      <c r="Q32" s="3317">
        <f t="shared" si="3"/>
        <v>0</v>
      </c>
      <c r="R32" s="3317">
        <f t="shared" si="3"/>
        <v>0</v>
      </c>
      <c r="S32" s="3317">
        <f t="shared" si="3"/>
        <v>0</v>
      </c>
      <c r="T32" s="3317">
        <f t="shared" si="3"/>
        <v>0</v>
      </c>
      <c r="U32" s="3317">
        <f t="shared" si="3"/>
        <v>0</v>
      </c>
      <c r="V32" s="3317">
        <f t="shared" si="3"/>
        <v>0</v>
      </c>
      <c r="W32" s="3317">
        <f t="shared" si="3"/>
        <v>0</v>
      </c>
      <c r="X32" s="3317">
        <f t="shared" si="3"/>
        <v>0</v>
      </c>
      <c r="Y32" s="3317">
        <f t="shared" si="3"/>
        <v>0</v>
      </c>
      <c r="Z32" s="3317">
        <f t="shared" si="3"/>
        <v>0</v>
      </c>
      <c r="AA32" s="3317">
        <f t="shared" si="3"/>
        <v>0</v>
      </c>
      <c r="AB32" s="3578">
        <f t="shared" si="3"/>
        <v>0</v>
      </c>
      <c r="AC32" s="1949">
        <f t="shared" si="2"/>
        <v>0</v>
      </c>
    </row>
    <row r="33" spans="1:29" s="339" customFormat="1" ht="13.5" hidden="1" customHeight="1" thickBot="1" x14ac:dyDescent="0.4">
      <c r="A33" s="4268"/>
      <c r="B33" s="4281"/>
      <c r="C33" s="4284"/>
      <c r="D33" s="4278"/>
      <c r="E33" s="1891" t="s">
        <v>250</v>
      </c>
      <c r="F33" s="1892"/>
      <c r="G33" s="1892"/>
      <c r="H33" s="1892"/>
      <c r="I33" s="1892"/>
      <c r="J33" s="3284"/>
      <c r="K33" s="2480"/>
      <c r="L33" s="1087"/>
      <c r="M33" s="1087"/>
      <c r="N33" s="1087"/>
      <c r="O33" s="1087"/>
      <c r="P33" s="1087"/>
      <c r="Q33" s="1087"/>
      <c r="R33" s="1087"/>
      <c r="S33" s="1087"/>
      <c r="T33" s="1087"/>
      <c r="U33" s="1087"/>
      <c r="V33" s="1087"/>
      <c r="W33" s="1087"/>
      <c r="X33" s="1087"/>
      <c r="Y33" s="1087"/>
      <c r="Z33" s="1087"/>
      <c r="AA33" s="1087"/>
      <c r="AB33" s="1222"/>
      <c r="AC33" s="2454">
        <f t="shared" si="2"/>
        <v>0</v>
      </c>
    </row>
    <row r="34" spans="1:29" s="339" customFormat="1" ht="13.5" hidden="1" customHeight="1" thickBot="1" x14ac:dyDescent="0.4">
      <c r="A34" s="4268"/>
      <c r="B34" s="4281"/>
      <c r="C34" s="4284"/>
      <c r="D34" s="4278"/>
      <c r="E34" s="1961" t="s">
        <v>35</v>
      </c>
      <c r="F34" s="1962"/>
      <c r="G34" s="1962"/>
      <c r="H34" s="1962"/>
      <c r="I34" s="1962"/>
      <c r="J34" s="3288"/>
      <c r="K34" s="3579">
        <f t="shared" ref="K34:AB34" si="4">SUM(K33:K33)</f>
        <v>0</v>
      </c>
      <c r="L34" s="2000">
        <f t="shared" si="4"/>
        <v>0</v>
      </c>
      <c r="M34" s="2000">
        <f t="shared" si="4"/>
        <v>0</v>
      </c>
      <c r="N34" s="2000">
        <f t="shared" si="4"/>
        <v>0</v>
      </c>
      <c r="O34" s="2000">
        <f t="shared" si="4"/>
        <v>0</v>
      </c>
      <c r="P34" s="2000">
        <f t="shared" si="4"/>
        <v>0</v>
      </c>
      <c r="Q34" s="2000">
        <f t="shared" si="4"/>
        <v>0</v>
      </c>
      <c r="R34" s="2000">
        <f t="shared" si="4"/>
        <v>0</v>
      </c>
      <c r="S34" s="2000">
        <f t="shared" si="4"/>
        <v>0</v>
      </c>
      <c r="T34" s="2000">
        <f t="shared" si="4"/>
        <v>0</v>
      </c>
      <c r="U34" s="2000">
        <f t="shared" si="4"/>
        <v>0</v>
      </c>
      <c r="V34" s="2000">
        <f t="shared" si="4"/>
        <v>0</v>
      </c>
      <c r="W34" s="2000">
        <f t="shared" si="4"/>
        <v>0</v>
      </c>
      <c r="X34" s="2000">
        <f t="shared" si="4"/>
        <v>0</v>
      </c>
      <c r="Y34" s="2000">
        <f t="shared" si="4"/>
        <v>0</v>
      </c>
      <c r="Z34" s="2000">
        <f t="shared" si="4"/>
        <v>0</v>
      </c>
      <c r="AA34" s="2000">
        <f t="shared" si="4"/>
        <v>0</v>
      </c>
      <c r="AB34" s="3580">
        <f t="shared" si="4"/>
        <v>0</v>
      </c>
      <c r="AC34" s="2454">
        <f t="shared" si="2"/>
        <v>0</v>
      </c>
    </row>
    <row r="35" spans="1:29" s="339" customFormat="1" ht="13.5" customHeight="1" thickBot="1" x14ac:dyDescent="0.4">
      <c r="A35" s="4269"/>
      <c r="B35" s="4282"/>
      <c r="C35" s="4285"/>
      <c r="D35" s="4279"/>
      <c r="E35" s="1961" t="s">
        <v>91</v>
      </c>
      <c r="F35" s="1962"/>
      <c r="G35" s="1962"/>
      <c r="H35" s="1962"/>
      <c r="I35" s="1962"/>
      <c r="J35" s="3573"/>
      <c r="K35" s="3581">
        <f t="shared" ref="K35:AB35" si="5">K23+K32+K34</f>
        <v>14</v>
      </c>
      <c r="L35" s="2482">
        <f t="shared" si="5"/>
        <v>0</v>
      </c>
      <c r="M35" s="2482">
        <f t="shared" si="5"/>
        <v>0</v>
      </c>
      <c r="N35" s="2482">
        <f t="shared" si="5"/>
        <v>27</v>
      </c>
      <c r="O35" s="2482">
        <f t="shared" si="5"/>
        <v>2</v>
      </c>
      <c r="P35" s="2482">
        <f t="shared" si="5"/>
        <v>0</v>
      </c>
      <c r="Q35" s="2482">
        <f t="shared" si="5"/>
        <v>11</v>
      </c>
      <c r="R35" s="2482">
        <f t="shared" si="5"/>
        <v>0</v>
      </c>
      <c r="S35" s="2482">
        <f t="shared" si="5"/>
        <v>3</v>
      </c>
      <c r="T35" s="2482">
        <f t="shared" si="5"/>
        <v>0</v>
      </c>
      <c r="U35" s="2482">
        <f t="shared" si="5"/>
        <v>18</v>
      </c>
      <c r="V35" s="2482">
        <f t="shared" si="5"/>
        <v>0</v>
      </c>
      <c r="W35" s="2482">
        <f t="shared" si="5"/>
        <v>0</v>
      </c>
      <c r="X35" s="2482">
        <f t="shared" si="5"/>
        <v>0</v>
      </c>
      <c r="Y35" s="2482">
        <f t="shared" si="5"/>
        <v>0</v>
      </c>
      <c r="Z35" s="2482">
        <f t="shared" si="5"/>
        <v>0</v>
      </c>
      <c r="AA35" s="2482">
        <f t="shared" si="5"/>
        <v>0</v>
      </c>
      <c r="AB35" s="3582">
        <f t="shared" si="5"/>
        <v>0</v>
      </c>
      <c r="AC35" s="3574">
        <f t="shared" si="2"/>
        <v>75</v>
      </c>
    </row>
    <row r="36" spans="1:29" s="339" customFormat="1" ht="13.5" customHeight="1" thickBot="1" x14ac:dyDescent="0.4">
      <c r="A36" s="4264" t="s">
        <v>95</v>
      </c>
      <c r="B36" s="4265"/>
      <c r="C36" s="4265"/>
      <c r="D36" s="4265"/>
      <c r="E36" s="4265"/>
      <c r="F36" s="4265"/>
      <c r="G36" s="4265"/>
      <c r="H36" s="4265"/>
      <c r="I36" s="4265"/>
      <c r="J36" s="4265"/>
      <c r="K36" s="4265"/>
      <c r="L36" s="4265"/>
      <c r="M36" s="4265"/>
      <c r="N36" s="4265"/>
      <c r="O36" s="4265"/>
      <c r="P36" s="4265"/>
      <c r="Q36" s="4265"/>
      <c r="R36" s="4265"/>
      <c r="S36" s="4265"/>
      <c r="T36" s="4265"/>
      <c r="U36" s="4265"/>
      <c r="V36" s="4265"/>
      <c r="W36" s="4265"/>
      <c r="X36" s="4265"/>
      <c r="Y36" s="4265"/>
      <c r="Z36" s="4265"/>
      <c r="AA36" s="4265"/>
      <c r="AB36" s="4265"/>
      <c r="AC36" s="4266"/>
    </row>
    <row r="37" spans="1:29" s="1088" customFormat="1" ht="13.5" customHeight="1" thickBot="1" x14ac:dyDescent="0.45">
      <c r="A37" s="4267">
        <v>5</v>
      </c>
      <c r="B37" s="4270" t="s">
        <v>196</v>
      </c>
      <c r="C37" s="4273" t="s">
        <v>389</v>
      </c>
      <c r="D37" s="4276">
        <v>0.5</v>
      </c>
      <c r="E37" s="2450" t="s">
        <v>76</v>
      </c>
      <c r="F37" s="2451" t="s">
        <v>5</v>
      </c>
      <c r="G37" s="2451" t="s">
        <v>94</v>
      </c>
      <c r="H37" s="2451"/>
      <c r="I37" s="2451" t="s">
        <v>36</v>
      </c>
      <c r="J37" s="2452" t="s">
        <v>353</v>
      </c>
      <c r="K37" s="2453">
        <v>32</v>
      </c>
      <c r="L37" s="1958"/>
      <c r="M37" s="1958"/>
      <c r="N37" s="1958">
        <v>27</v>
      </c>
      <c r="O37" s="1958">
        <v>2</v>
      </c>
      <c r="P37" s="1958"/>
      <c r="Q37" s="1958"/>
      <c r="R37" s="1958"/>
      <c r="S37" s="1958"/>
      <c r="T37" s="1958"/>
      <c r="U37" s="1958">
        <v>20</v>
      </c>
      <c r="V37" s="1958"/>
      <c r="W37" s="1958"/>
      <c r="X37" s="1958"/>
      <c r="Y37" s="1958"/>
      <c r="Z37" s="1958"/>
      <c r="AA37" s="1958"/>
      <c r="AB37" s="1221"/>
      <c r="AC37" s="2454">
        <f>SUM(K37:AB37)</f>
        <v>81</v>
      </c>
    </row>
    <row r="38" spans="1:29" s="1088" customFormat="1" ht="13.5" customHeight="1" thickBot="1" x14ac:dyDescent="0.4">
      <c r="A38" s="4268"/>
      <c r="B38" s="4271"/>
      <c r="C38" s="4274"/>
      <c r="D38" s="4277"/>
      <c r="E38" s="1896" t="s">
        <v>81</v>
      </c>
      <c r="F38" s="758" t="s">
        <v>5</v>
      </c>
      <c r="G38" s="758" t="s">
        <v>110</v>
      </c>
      <c r="H38" s="758" t="s">
        <v>70</v>
      </c>
      <c r="I38" s="758" t="s">
        <v>37</v>
      </c>
      <c r="J38" s="1897">
        <v>10</v>
      </c>
      <c r="K38" s="2480"/>
      <c r="L38" s="1087"/>
      <c r="M38" s="1087"/>
      <c r="N38" s="1087"/>
      <c r="O38" s="1087"/>
      <c r="P38" s="1087"/>
      <c r="Q38" s="1087"/>
      <c r="R38" s="2000"/>
      <c r="S38" s="1087"/>
      <c r="T38" s="2000"/>
      <c r="U38" s="2000"/>
      <c r="V38" s="2000"/>
      <c r="W38" s="1087">
        <v>30</v>
      </c>
      <c r="X38" s="1087"/>
      <c r="Y38" s="1087"/>
      <c r="Z38" s="1087"/>
      <c r="AA38" s="1087"/>
      <c r="AB38" s="1222"/>
      <c r="AC38" s="2454">
        <f>SUM(K38:AB38)</f>
        <v>30</v>
      </c>
    </row>
    <row r="39" spans="1:29" s="1088" customFormat="1" ht="13.5" hidden="1" customHeight="1" thickBot="1" x14ac:dyDescent="0.45">
      <c r="A39" s="4268"/>
      <c r="B39" s="4271"/>
      <c r="C39" s="4274"/>
      <c r="D39" s="4277"/>
      <c r="E39" s="2012"/>
      <c r="F39" s="1609"/>
      <c r="G39" s="1609"/>
      <c r="H39" s="1609"/>
      <c r="I39" s="1609"/>
      <c r="J39" s="1610"/>
      <c r="K39" s="1953"/>
      <c r="L39" s="1087"/>
      <c r="M39" s="1087"/>
      <c r="N39" s="1087"/>
      <c r="O39" s="1087"/>
      <c r="P39" s="1087"/>
      <c r="Q39" s="1087"/>
      <c r="R39" s="1087"/>
      <c r="S39" s="1087"/>
      <c r="T39" s="1087"/>
      <c r="U39" s="1087"/>
      <c r="V39" s="1087"/>
      <c r="W39" s="1087"/>
      <c r="X39" s="1087"/>
      <c r="Y39" s="1087"/>
      <c r="Z39" s="1087"/>
      <c r="AA39" s="1087"/>
      <c r="AB39" s="1222"/>
      <c r="AC39" s="2454">
        <f>SUM(K39:AB39)</f>
        <v>0</v>
      </c>
    </row>
    <row r="40" spans="1:29" s="1088" customFormat="1" ht="13.5" hidden="1" customHeight="1" thickBot="1" x14ac:dyDescent="0.45">
      <c r="A40" s="4268"/>
      <c r="B40" s="4271"/>
      <c r="C40" s="4274"/>
      <c r="D40" s="4277"/>
      <c r="E40" s="2012"/>
      <c r="F40" s="1609"/>
      <c r="G40" s="1609"/>
      <c r="H40" s="1609"/>
      <c r="I40" s="1609"/>
      <c r="J40" s="1610"/>
      <c r="K40" s="1953"/>
      <c r="L40" s="1611"/>
      <c r="M40" s="1611"/>
      <c r="N40" s="1611"/>
      <c r="O40" s="1611"/>
      <c r="P40" s="1611"/>
      <c r="Q40" s="1611"/>
      <c r="R40" s="1611"/>
      <c r="S40" s="1087"/>
      <c r="T40" s="1087"/>
      <c r="U40" s="1087"/>
      <c r="V40" s="1087"/>
      <c r="W40" s="1087"/>
      <c r="X40" s="1087"/>
      <c r="Y40" s="1087"/>
      <c r="Z40" s="1087"/>
      <c r="AA40" s="1087"/>
      <c r="AB40" s="1222"/>
      <c r="AC40" s="2454">
        <f>SUM(K40:AB40)</f>
        <v>0</v>
      </c>
    </row>
    <row r="41" spans="1:29" s="1088" customFormat="1" ht="13.5" hidden="1" customHeight="1" thickBot="1" x14ac:dyDescent="0.4">
      <c r="A41" s="4268"/>
      <c r="B41" s="4271"/>
      <c r="C41" s="4274"/>
      <c r="D41" s="4277"/>
      <c r="E41" s="1896"/>
      <c r="F41" s="758"/>
      <c r="G41" s="758"/>
      <c r="H41" s="758"/>
      <c r="I41" s="758"/>
      <c r="J41" s="1897"/>
      <c r="K41" s="1894"/>
      <c r="L41" s="1894"/>
      <c r="M41" s="1894"/>
      <c r="N41" s="1894"/>
      <c r="O41" s="1894"/>
      <c r="P41" s="1894"/>
      <c r="Q41" s="1894"/>
      <c r="R41" s="1895"/>
      <c r="S41" s="1894"/>
      <c r="T41" s="1895"/>
      <c r="U41" s="1895"/>
      <c r="V41" s="1895"/>
      <c r="W41" s="1895"/>
      <c r="X41" s="1087"/>
      <c r="Y41" s="1087"/>
      <c r="Z41" s="1087"/>
      <c r="AA41" s="1087"/>
      <c r="AB41" s="1222"/>
      <c r="AC41" s="2454"/>
    </row>
    <row r="42" spans="1:29" s="1088" customFormat="1" ht="13.5" hidden="1" customHeight="1" thickBot="1" x14ac:dyDescent="0.4">
      <c r="A42" s="4268"/>
      <c r="B42" s="4271"/>
      <c r="C42" s="4274"/>
      <c r="D42" s="4277"/>
      <c r="E42" s="1896"/>
      <c r="F42" s="758"/>
      <c r="G42" s="758"/>
      <c r="H42" s="758"/>
      <c r="I42" s="758"/>
      <c r="J42" s="1897"/>
      <c r="K42" s="1894"/>
      <c r="L42" s="1894"/>
      <c r="M42" s="1894"/>
      <c r="N42" s="1894"/>
      <c r="O42" s="1894"/>
      <c r="P42" s="1894"/>
      <c r="Q42" s="1894"/>
      <c r="R42" s="1895"/>
      <c r="S42" s="1894"/>
      <c r="T42" s="1895"/>
      <c r="U42" s="1895"/>
      <c r="V42" s="1895"/>
      <c r="W42" s="1895"/>
      <c r="X42" s="1087"/>
      <c r="Y42" s="1087"/>
      <c r="Z42" s="1087"/>
      <c r="AA42" s="1087"/>
      <c r="AB42" s="1222"/>
      <c r="AC42" s="2454"/>
    </row>
    <row r="43" spans="1:29" s="1088" customFormat="1" ht="13.5" hidden="1" customHeight="1" thickBot="1" x14ac:dyDescent="0.4">
      <c r="A43" s="4268"/>
      <c r="B43" s="4271"/>
      <c r="C43" s="4274"/>
      <c r="D43" s="4277"/>
      <c r="E43" s="1330"/>
      <c r="F43" s="1609"/>
      <c r="G43" s="1609"/>
      <c r="H43" s="1609"/>
      <c r="I43" s="1609"/>
      <c r="J43" s="1952"/>
      <c r="K43" s="1953"/>
      <c r="L43" s="1611"/>
      <c r="M43" s="1611"/>
      <c r="N43" s="1611"/>
      <c r="O43" s="1611"/>
      <c r="P43" s="1611"/>
      <c r="Q43" s="1611"/>
      <c r="R43" s="1611"/>
      <c r="S43" s="1087"/>
      <c r="T43" s="1087"/>
      <c r="U43" s="1087"/>
      <c r="V43" s="1087"/>
      <c r="W43" s="1087"/>
      <c r="X43" s="1087"/>
      <c r="Y43" s="1087"/>
      <c r="Z43" s="1087"/>
      <c r="AA43" s="1087"/>
      <c r="AB43" s="1222"/>
      <c r="AC43" s="2454"/>
    </row>
    <row r="44" spans="1:29" s="1088" customFormat="1" ht="13.5" hidden="1" customHeight="1" thickBot="1" x14ac:dyDescent="0.45">
      <c r="A44" s="4268"/>
      <c r="B44" s="4271"/>
      <c r="C44" s="4274"/>
      <c r="D44" s="4277"/>
      <c r="E44" s="1954"/>
      <c r="F44" s="1609"/>
      <c r="G44" s="1609"/>
      <c r="H44" s="1609"/>
      <c r="I44" s="1609"/>
      <c r="J44" s="1952"/>
      <c r="K44" s="1953"/>
      <c r="L44" s="1611"/>
      <c r="M44" s="1611"/>
      <c r="N44" s="1611"/>
      <c r="O44" s="1611"/>
      <c r="P44" s="1611"/>
      <c r="Q44" s="1611"/>
      <c r="R44" s="1611"/>
      <c r="S44" s="1087"/>
      <c r="T44" s="1087"/>
      <c r="U44" s="1087"/>
      <c r="V44" s="1087"/>
      <c r="W44" s="1087"/>
      <c r="X44" s="1087"/>
      <c r="Y44" s="1087"/>
      <c r="Z44" s="1087"/>
      <c r="AA44" s="1087"/>
      <c r="AB44" s="1222"/>
      <c r="AC44" s="2454"/>
    </row>
    <row r="45" spans="1:29" s="1088" customFormat="1" ht="13.5" hidden="1" customHeight="1" thickBot="1" x14ac:dyDescent="0.4">
      <c r="A45" s="4268"/>
      <c r="B45" s="4271"/>
      <c r="C45" s="4274"/>
      <c r="D45" s="4277"/>
      <c r="E45" s="1330"/>
      <c r="F45" s="1609"/>
      <c r="G45" s="1609"/>
      <c r="H45" s="1609"/>
      <c r="I45" s="1609"/>
      <c r="J45" s="1952"/>
      <c r="K45" s="1953"/>
      <c r="L45" s="1611"/>
      <c r="M45" s="1611"/>
      <c r="N45" s="1611"/>
      <c r="O45" s="1611"/>
      <c r="P45" s="1611"/>
      <c r="Q45" s="1611"/>
      <c r="R45" s="1611"/>
      <c r="S45" s="1087"/>
      <c r="T45" s="1087"/>
      <c r="U45" s="1087"/>
      <c r="V45" s="1087"/>
      <c r="W45" s="1087"/>
      <c r="X45" s="1087"/>
      <c r="Y45" s="1087"/>
      <c r="Z45" s="1087"/>
      <c r="AA45" s="1087"/>
      <c r="AB45" s="1222"/>
      <c r="AC45" s="2454"/>
    </row>
    <row r="46" spans="1:29" s="1088" customFormat="1" ht="13.5" hidden="1" customHeight="1" thickBot="1" x14ac:dyDescent="0.45">
      <c r="A46" s="4268"/>
      <c r="B46" s="4271"/>
      <c r="C46" s="4274"/>
      <c r="D46" s="4277"/>
      <c r="E46" s="1954"/>
      <c r="F46" s="1609"/>
      <c r="G46" s="1609"/>
      <c r="H46" s="1609"/>
      <c r="I46" s="1609"/>
      <c r="J46" s="1952"/>
      <c r="K46" s="1953"/>
      <c r="L46" s="1611"/>
      <c r="M46" s="1611"/>
      <c r="N46" s="1611"/>
      <c r="O46" s="1611"/>
      <c r="P46" s="1611"/>
      <c r="Q46" s="1611"/>
      <c r="R46" s="1611"/>
      <c r="S46" s="1087"/>
      <c r="T46" s="1087"/>
      <c r="U46" s="1087"/>
      <c r="V46" s="1087"/>
      <c r="W46" s="1087"/>
      <c r="X46" s="1087"/>
      <c r="Y46" s="1087"/>
      <c r="Z46" s="1087"/>
      <c r="AA46" s="1087"/>
      <c r="AB46" s="1222"/>
      <c r="AC46" s="2454"/>
    </row>
    <row r="47" spans="1:29" s="1088" customFormat="1" ht="13.5" hidden="1" customHeight="1" thickBot="1" x14ac:dyDescent="0.45">
      <c r="A47" s="4268"/>
      <c r="B47" s="4271"/>
      <c r="C47" s="4274"/>
      <c r="D47" s="4277"/>
      <c r="E47" s="1075"/>
      <c r="F47" s="1609"/>
      <c r="G47" s="1609"/>
      <c r="H47" s="1609"/>
      <c r="I47" s="1609"/>
      <c r="J47" s="1952"/>
      <c r="K47" s="1953"/>
      <c r="L47" s="1087"/>
      <c r="M47" s="1087"/>
      <c r="N47" s="1087"/>
      <c r="O47" s="1087"/>
      <c r="P47" s="1087"/>
      <c r="Q47" s="1087"/>
      <c r="R47" s="1087"/>
      <c r="S47" s="1087"/>
      <c r="T47" s="1087"/>
      <c r="U47" s="1087"/>
      <c r="V47" s="1087"/>
      <c r="W47" s="1087"/>
      <c r="X47" s="1087"/>
      <c r="Y47" s="1087"/>
      <c r="Z47" s="1087"/>
      <c r="AA47" s="1087"/>
      <c r="AB47" s="1222"/>
      <c r="AC47" s="2454">
        <f>SUM(K47:AB47)</f>
        <v>0</v>
      </c>
    </row>
    <row r="48" spans="1:29" s="1088" customFormat="1" ht="13.5" hidden="1" customHeight="1" thickBot="1" x14ac:dyDescent="0.45">
      <c r="A48" s="4268"/>
      <c r="B48" s="4271"/>
      <c r="C48" s="4274"/>
      <c r="D48" s="4277"/>
      <c r="E48" s="3660"/>
      <c r="F48" s="3661"/>
      <c r="G48" s="3661"/>
      <c r="H48" s="3661"/>
      <c r="I48" s="3661"/>
      <c r="J48" s="3662"/>
      <c r="K48" s="2456"/>
      <c r="L48" s="1956"/>
      <c r="M48" s="1956"/>
      <c r="N48" s="1956"/>
      <c r="O48" s="1956"/>
      <c r="P48" s="1956"/>
      <c r="Q48" s="1956"/>
      <c r="R48" s="1956"/>
      <c r="S48" s="1956"/>
      <c r="T48" s="1956"/>
      <c r="U48" s="1956"/>
      <c r="V48" s="1956"/>
      <c r="W48" s="1956"/>
      <c r="X48" s="1956"/>
      <c r="Y48" s="1956"/>
      <c r="Z48" s="1956"/>
      <c r="AA48" s="1956"/>
      <c r="AB48" s="1960"/>
      <c r="AC48" s="2454">
        <f>SUM(K48:AB48)</f>
        <v>0</v>
      </c>
    </row>
    <row r="49" spans="1:29" s="1088" customFormat="1" ht="13.5" customHeight="1" thickBot="1" x14ac:dyDescent="0.4">
      <c r="A49" s="4268"/>
      <c r="B49" s="4271"/>
      <c r="C49" s="4274"/>
      <c r="D49" s="4278"/>
      <c r="E49" s="3301" t="s">
        <v>38</v>
      </c>
      <c r="F49" s="3658"/>
      <c r="G49" s="3658"/>
      <c r="H49" s="3658"/>
      <c r="I49" s="3658"/>
      <c r="J49" s="3659"/>
      <c r="K49" s="2681">
        <f t="shared" ref="K49:AB49" si="6">SUM(K37:K48)</f>
        <v>32</v>
      </c>
      <c r="L49" s="2682">
        <f t="shared" si="6"/>
        <v>0</v>
      </c>
      <c r="M49" s="2682">
        <f t="shared" si="6"/>
        <v>0</v>
      </c>
      <c r="N49" s="2682">
        <f t="shared" si="6"/>
        <v>27</v>
      </c>
      <c r="O49" s="2682">
        <f t="shared" si="6"/>
        <v>2</v>
      </c>
      <c r="P49" s="2682">
        <f t="shared" si="6"/>
        <v>0</v>
      </c>
      <c r="Q49" s="2682">
        <f t="shared" si="6"/>
        <v>0</v>
      </c>
      <c r="R49" s="2682">
        <f t="shared" si="6"/>
        <v>0</v>
      </c>
      <c r="S49" s="2682">
        <f t="shared" si="6"/>
        <v>0</v>
      </c>
      <c r="T49" s="2682">
        <f t="shared" si="6"/>
        <v>0</v>
      </c>
      <c r="U49" s="2682">
        <f t="shared" si="6"/>
        <v>20</v>
      </c>
      <c r="V49" s="2682">
        <f t="shared" si="6"/>
        <v>0</v>
      </c>
      <c r="W49" s="2682">
        <f t="shared" si="6"/>
        <v>30</v>
      </c>
      <c r="X49" s="2682">
        <f t="shared" si="6"/>
        <v>0</v>
      </c>
      <c r="Y49" s="2682">
        <f t="shared" si="6"/>
        <v>0</v>
      </c>
      <c r="Z49" s="2682">
        <f t="shared" si="6"/>
        <v>0</v>
      </c>
      <c r="AA49" s="2682">
        <f t="shared" si="6"/>
        <v>0</v>
      </c>
      <c r="AB49" s="2683">
        <f t="shared" si="6"/>
        <v>0</v>
      </c>
      <c r="AC49" s="1964">
        <f>SUM(K49:AB49)</f>
        <v>111</v>
      </c>
    </row>
    <row r="50" spans="1:29" s="1088" customFormat="1" ht="13.5" customHeight="1" thickBot="1" x14ac:dyDescent="0.45">
      <c r="A50" s="4268"/>
      <c r="B50" s="4271"/>
      <c r="C50" s="4274"/>
      <c r="D50" s="4277"/>
      <c r="E50" s="2012" t="s">
        <v>109</v>
      </c>
      <c r="F50" s="1609" t="s">
        <v>90</v>
      </c>
      <c r="G50" s="1609" t="s">
        <v>70</v>
      </c>
      <c r="H50" s="1609"/>
      <c r="I50" s="1609" t="s">
        <v>65</v>
      </c>
      <c r="J50" s="1610" t="s">
        <v>343</v>
      </c>
      <c r="K50" s="1953"/>
      <c r="L50" s="1611"/>
      <c r="M50" s="1611"/>
      <c r="N50" s="1611"/>
      <c r="O50" s="1611"/>
      <c r="P50" s="1611"/>
      <c r="Q50" s="1611"/>
      <c r="R50" s="1611">
        <v>7</v>
      </c>
      <c r="S50" s="1895"/>
      <c r="T50" s="1895"/>
      <c r="U50" s="1895"/>
      <c r="V50" s="1895"/>
      <c r="W50" s="1895"/>
      <c r="X50" s="1895"/>
      <c r="Y50" s="1895"/>
      <c r="Z50" s="1895"/>
      <c r="AA50" s="1895"/>
      <c r="AB50" s="1965"/>
      <c r="AC50" s="1964">
        <f>SUM(K50:AB50)</f>
        <v>7</v>
      </c>
    </row>
    <row r="51" spans="1:29" s="1088" customFormat="1" ht="13.5" customHeight="1" thickBot="1" x14ac:dyDescent="0.4">
      <c r="A51" s="4268"/>
      <c r="B51" s="4271"/>
      <c r="C51" s="4274"/>
      <c r="D51" s="4277"/>
      <c r="E51" s="1891" t="s">
        <v>114</v>
      </c>
      <c r="F51" s="1892" t="s">
        <v>6</v>
      </c>
      <c r="G51" s="1892"/>
      <c r="H51" s="1892"/>
      <c r="I51" s="1892" t="s">
        <v>65</v>
      </c>
      <c r="J51" s="1893">
        <v>29</v>
      </c>
      <c r="K51" s="1894"/>
      <c r="L51" s="1894"/>
      <c r="M51" s="1894"/>
      <c r="N51" s="1894"/>
      <c r="O51" s="1894"/>
      <c r="P51" s="1894"/>
      <c r="Q51" s="1894">
        <v>15</v>
      </c>
      <c r="R51" s="1895"/>
      <c r="S51" s="1895"/>
      <c r="T51" s="1895"/>
      <c r="U51" s="1895"/>
      <c r="V51" s="1895"/>
      <c r="W51" s="1895"/>
      <c r="X51" s="1895"/>
      <c r="Y51" s="1895"/>
      <c r="Z51" s="1895"/>
      <c r="AA51" s="1895"/>
      <c r="AB51" s="1965"/>
      <c r="AC51" s="1964">
        <f>SUM(K51:AB51)</f>
        <v>15</v>
      </c>
    </row>
    <row r="52" spans="1:29" s="1088" customFormat="1" ht="13.5" hidden="1" customHeight="1" thickBot="1" x14ac:dyDescent="0.4">
      <c r="A52" s="4268"/>
      <c r="B52" s="4271"/>
      <c r="C52" s="4274"/>
      <c r="D52" s="4277"/>
      <c r="E52" s="1330"/>
      <c r="F52" s="1609"/>
      <c r="G52" s="1609"/>
      <c r="H52" s="1609"/>
      <c r="I52" s="1609"/>
      <c r="J52" s="1893"/>
      <c r="K52" s="1894"/>
      <c r="L52" s="1894"/>
      <c r="M52" s="1894"/>
      <c r="N52" s="1894"/>
      <c r="O52" s="1894"/>
      <c r="P52" s="1894"/>
      <c r="Q52" s="1894"/>
      <c r="R52" s="1895"/>
      <c r="S52" s="1895"/>
      <c r="T52" s="1895"/>
      <c r="U52" s="1895"/>
      <c r="V52" s="1895"/>
      <c r="W52" s="1895"/>
      <c r="X52" s="1895"/>
      <c r="Y52" s="1895"/>
      <c r="Z52" s="1895"/>
      <c r="AA52" s="1895"/>
      <c r="AB52" s="1965"/>
      <c r="AC52" s="1964"/>
    </row>
    <row r="53" spans="1:29" s="1088" customFormat="1" ht="13.5" hidden="1" customHeight="1" thickBot="1" x14ac:dyDescent="0.45">
      <c r="A53" s="4268"/>
      <c r="B53" s="4271"/>
      <c r="C53" s="4274"/>
      <c r="D53" s="4277"/>
      <c r="E53" s="1954"/>
      <c r="F53" s="1609"/>
      <c r="G53" s="1609"/>
      <c r="H53" s="1609"/>
      <c r="I53" s="1609"/>
      <c r="J53" s="1893"/>
      <c r="K53" s="1894"/>
      <c r="L53" s="1894"/>
      <c r="M53" s="1894"/>
      <c r="N53" s="1894"/>
      <c r="O53" s="1894"/>
      <c r="P53" s="1894"/>
      <c r="Q53" s="1894"/>
      <c r="R53" s="1895"/>
      <c r="S53" s="1894"/>
      <c r="T53" s="1895"/>
      <c r="U53" s="1895"/>
      <c r="V53" s="1895"/>
      <c r="W53" s="1895"/>
      <c r="X53" s="1895"/>
      <c r="Y53" s="1895"/>
      <c r="Z53" s="1895"/>
      <c r="AA53" s="1895"/>
      <c r="AB53" s="1965"/>
      <c r="AC53" s="1964"/>
    </row>
    <row r="54" spans="1:29" s="1088" customFormat="1" ht="13.5" hidden="1" customHeight="1" thickBot="1" x14ac:dyDescent="0.4">
      <c r="A54" s="4268"/>
      <c r="B54" s="4271"/>
      <c r="C54" s="4274"/>
      <c r="D54" s="4277"/>
      <c r="E54" s="1896"/>
      <c r="F54" s="758"/>
      <c r="G54" s="758"/>
      <c r="H54" s="758"/>
      <c r="I54" s="758"/>
      <c r="J54" s="1897"/>
      <c r="K54" s="1894"/>
      <c r="L54" s="1894"/>
      <c r="M54" s="1894"/>
      <c r="N54" s="1894"/>
      <c r="O54" s="1894"/>
      <c r="P54" s="1894"/>
      <c r="Q54" s="1894"/>
      <c r="R54" s="1895"/>
      <c r="S54" s="1894"/>
      <c r="T54" s="1895"/>
      <c r="U54" s="1895"/>
      <c r="V54" s="1895"/>
      <c r="W54" s="1895"/>
      <c r="X54" s="1895"/>
      <c r="Y54" s="1895"/>
      <c r="Z54" s="1895"/>
      <c r="AA54" s="1895"/>
      <c r="AB54" s="1965"/>
      <c r="AC54" s="1964"/>
    </row>
    <row r="55" spans="1:29" s="1088" customFormat="1" ht="13.5" hidden="1" customHeight="1" thickBot="1" x14ac:dyDescent="0.4">
      <c r="A55" s="4268"/>
      <c r="B55" s="4271"/>
      <c r="C55" s="4274"/>
      <c r="D55" s="4277"/>
      <c r="E55" s="2457"/>
      <c r="F55" s="2458"/>
      <c r="G55" s="2458"/>
      <c r="H55" s="2458"/>
      <c r="I55" s="2458"/>
      <c r="J55" s="2459"/>
      <c r="K55" s="2460"/>
      <c r="L55" s="1956"/>
      <c r="M55" s="1956"/>
      <c r="N55" s="1956"/>
      <c r="O55" s="1956"/>
      <c r="P55" s="1956"/>
      <c r="Q55" s="1956"/>
      <c r="R55" s="1956"/>
      <c r="S55" s="1956"/>
      <c r="T55" s="1956"/>
      <c r="U55" s="1956"/>
      <c r="V55" s="1956"/>
      <c r="W55" s="1956"/>
      <c r="X55" s="1956"/>
      <c r="Y55" s="1956"/>
      <c r="Z55" s="1956"/>
      <c r="AA55" s="1956"/>
      <c r="AB55" s="1960"/>
      <c r="AC55" s="2449">
        <f t="shared" ref="AC55:AC61" si="7">SUM(K55:AB55)</f>
        <v>0</v>
      </c>
    </row>
    <row r="56" spans="1:29" s="340" customFormat="1" ht="13.5" customHeight="1" thickBot="1" x14ac:dyDescent="0.4">
      <c r="A56" s="4268"/>
      <c r="B56" s="4271"/>
      <c r="C56" s="4274"/>
      <c r="D56" s="4278"/>
      <c r="E56" s="3301" t="s">
        <v>34</v>
      </c>
      <c r="F56" s="3658"/>
      <c r="G56" s="3658"/>
      <c r="H56" s="3658"/>
      <c r="I56" s="3658"/>
      <c r="J56" s="3659"/>
      <c r="K56" s="3289">
        <f t="shared" ref="K56:AB56" si="8">SUM(K50:K55)</f>
        <v>0</v>
      </c>
      <c r="L56" s="3289">
        <f t="shared" si="8"/>
        <v>0</v>
      </c>
      <c r="M56" s="3289">
        <f t="shared" si="8"/>
        <v>0</v>
      </c>
      <c r="N56" s="3289">
        <f t="shared" si="8"/>
        <v>0</v>
      </c>
      <c r="O56" s="3289">
        <f t="shared" si="8"/>
        <v>0</v>
      </c>
      <c r="P56" s="3289">
        <f t="shared" si="8"/>
        <v>0</v>
      </c>
      <c r="Q56" s="3289">
        <f t="shared" si="8"/>
        <v>15</v>
      </c>
      <c r="R56" s="3289">
        <f t="shared" si="8"/>
        <v>7</v>
      </c>
      <c r="S56" s="3289">
        <f t="shared" si="8"/>
        <v>0</v>
      </c>
      <c r="T56" s="3289">
        <f t="shared" si="8"/>
        <v>0</v>
      </c>
      <c r="U56" s="3289">
        <f t="shared" si="8"/>
        <v>0</v>
      </c>
      <c r="V56" s="3289">
        <f t="shared" si="8"/>
        <v>0</v>
      </c>
      <c r="W56" s="3289">
        <f t="shared" si="8"/>
        <v>0</v>
      </c>
      <c r="X56" s="3289">
        <f t="shared" si="8"/>
        <v>0</v>
      </c>
      <c r="Y56" s="3289">
        <f t="shared" si="8"/>
        <v>0</v>
      </c>
      <c r="Z56" s="3289">
        <f t="shared" si="8"/>
        <v>0</v>
      </c>
      <c r="AA56" s="3289">
        <f t="shared" si="8"/>
        <v>0</v>
      </c>
      <c r="AB56" s="3289">
        <f t="shared" si="8"/>
        <v>0</v>
      </c>
      <c r="AC56" s="3290">
        <f t="shared" si="7"/>
        <v>22</v>
      </c>
    </row>
    <row r="57" spans="1:29" s="340" customFormat="1" ht="13.5" hidden="1" customHeight="1" thickBot="1" x14ac:dyDescent="0.45">
      <c r="A57" s="4268"/>
      <c r="B57" s="4271"/>
      <c r="C57" s="4274"/>
      <c r="D57" s="4277"/>
      <c r="E57" s="3655"/>
      <c r="F57" s="3656"/>
      <c r="G57" s="3656"/>
      <c r="H57" s="3656"/>
      <c r="I57" s="3656"/>
      <c r="J57" s="3657"/>
      <c r="K57" s="1890"/>
      <c r="L57" s="1611"/>
      <c r="M57" s="1611"/>
      <c r="N57" s="1611"/>
      <c r="O57" s="1611"/>
      <c r="P57" s="1611"/>
      <c r="Q57" s="1611"/>
      <c r="R57" s="3293"/>
      <c r="S57" s="1895"/>
      <c r="T57" s="1895"/>
      <c r="U57" s="1895"/>
      <c r="V57" s="1895"/>
      <c r="W57" s="1895"/>
      <c r="X57" s="1895"/>
      <c r="Y57" s="1895"/>
      <c r="Z57" s="1895"/>
      <c r="AA57" s="1895"/>
      <c r="AB57" s="1965"/>
      <c r="AC57" s="1964">
        <f t="shared" si="7"/>
        <v>0</v>
      </c>
    </row>
    <row r="58" spans="1:29" s="340" customFormat="1" ht="13.5" hidden="1" customHeight="1" thickBot="1" x14ac:dyDescent="0.4">
      <c r="A58" s="4268"/>
      <c r="B58" s="4271"/>
      <c r="C58" s="4274"/>
      <c r="D58" s="4277"/>
      <c r="E58" s="2009"/>
      <c r="F58" s="1609"/>
      <c r="G58" s="1609"/>
      <c r="H58" s="1609"/>
      <c r="I58" s="1609"/>
      <c r="J58" s="3294"/>
      <c r="K58" s="1895"/>
      <c r="L58" s="1895"/>
      <c r="M58" s="1895"/>
      <c r="N58" s="1895"/>
      <c r="O58" s="1895"/>
      <c r="P58" s="1895"/>
      <c r="Q58" s="1894"/>
      <c r="R58" s="3295"/>
      <c r="S58" s="1895"/>
      <c r="T58" s="1895"/>
      <c r="U58" s="1895"/>
      <c r="V58" s="1895"/>
      <c r="W58" s="1895"/>
      <c r="X58" s="1895"/>
      <c r="Y58" s="1895"/>
      <c r="Z58" s="1895"/>
      <c r="AA58" s="1895"/>
      <c r="AB58" s="1965"/>
      <c r="AC58" s="1964">
        <f t="shared" si="7"/>
        <v>0</v>
      </c>
    </row>
    <row r="59" spans="1:29" s="340" customFormat="1" ht="13.5" hidden="1" customHeight="1" thickBot="1" x14ac:dyDescent="0.45">
      <c r="A59" s="4268"/>
      <c r="B59" s="4271"/>
      <c r="C59" s="4274"/>
      <c r="D59" s="4277"/>
      <c r="E59" s="1606"/>
      <c r="F59" s="1609"/>
      <c r="G59" s="1609"/>
      <c r="H59" s="1609"/>
      <c r="I59" s="1609"/>
      <c r="J59" s="1610"/>
      <c r="K59" s="1178"/>
      <c r="L59" s="2152"/>
      <c r="M59" s="2152"/>
      <c r="N59" s="2152"/>
      <c r="O59" s="2152"/>
      <c r="P59" s="2152"/>
      <c r="Q59" s="2152"/>
      <c r="R59" s="3296"/>
      <c r="S59" s="3131"/>
      <c r="T59" s="3131"/>
      <c r="U59" s="3130"/>
      <c r="V59" s="3131"/>
      <c r="W59" s="3131"/>
      <c r="X59" s="1956"/>
      <c r="Y59" s="1956"/>
      <c r="Z59" s="1956"/>
      <c r="AA59" s="1956"/>
      <c r="AB59" s="1960"/>
      <c r="AC59" s="1964">
        <f t="shared" si="7"/>
        <v>0</v>
      </c>
    </row>
    <row r="60" spans="1:29" s="340" customFormat="1" ht="13.5" hidden="1" customHeight="1" thickBot="1" x14ac:dyDescent="0.4">
      <c r="A60" s="4268"/>
      <c r="B60" s="4271"/>
      <c r="C60" s="4274"/>
      <c r="D60" s="4278"/>
      <c r="E60" s="1961" t="s">
        <v>35</v>
      </c>
      <c r="F60" s="1962"/>
      <c r="G60" s="1962"/>
      <c r="H60" s="1962"/>
      <c r="I60" s="1962"/>
      <c r="J60" s="3288"/>
      <c r="K60" s="3289">
        <f>SUM(K57:K59)</f>
        <v>0</v>
      </c>
      <c r="L60" s="3289">
        <f t="shared" ref="L60:AB60" si="9">SUM(L57:L59)</f>
        <v>0</v>
      </c>
      <c r="M60" s="3289">
        <f t="shared" si="9"/>
        <v>0</v>
      </c>
      <c r="N60" s="3289">
        <f t="shared" si="9"/>
        <v>0</v>
      </c>
      <c r="O60" s="3289">
        <f t="shared" si="9"/>
        <v>0</v>
      </c>
      <c r="P60" s="3289">
        <f t="shared" si="9"/>
        <v>0</v>
      </c>
      <c r="Q60" s="3289">
        <f t="shared" si="9"/>
        <v>0</v>
      </c>
      <c r="R60" s="3289">
        <f t="shared" si="9"/>
        <v>0</v>
      </c>
      <c r="S60" s="3289">
        <f t="shared" si="9"/>
        <v>0</v>
      </c>
      <c r="T60" s="3289">
        <f t="shared" si="9"/>
        <v>0</v>
      </c>
      <c r="U60" s="3289">
        <f t="shared" si="9"/>
        <v>0</v>
      </c>
      <c r="V60" s="3289">
        <f t="shared" si="9"/>
        <v>0</v>
      </c>
      <c r="W60" s="3289">
        <f t="shared" si="9"/>
        <v>0</v>
      </c>
      <c r="X60" s="3289">
        <f t="shared" si="9"/>
        <v>0</v>
      </c>
      <c r="Y60" s="3289">
        <f t="shared" si="9"/>
        <v>0</v>
      </c>
      <c r="Z60" s="3289">
        <f t="shared" si="9"/>
        <v>0</v>
      </c>
      <c r="AA60" s="3289">
        <f t="shared" si="9"/>
        <v>0</v>
      </c>
      <c r="AB60" s="3289">
        <f t="shared" si="9"/>
        <v>0</v>
      </c>
      <c r="AC60" s="3290">
        <f t="shared" si="7"/>
        <v>0</v>
      </c>
    </row>
    <row r="61" spans="1:29" s="340" customFormat="1" ht="28.15" customHeight="1" thickBot="1" x14ac:dyDescent="0.4">
      <c r="A61" s="4268"/>
      <c r="B61" s="4271"/>
      <c r="C61" s="4274"/>
      <c r="D61" s="4278"/>
      <c r="E61" s="3654" t="s">
        <v>310</v>
      </c>
      <c r="F61" s="1224" t="s">
        <v>112</v>
      </c>
      <c r="G61" s="1224" t="s">
        <v>110</v>
      </c>
      <c r="H61" s="1224" t="s">
        <v>123</v>
      </c>
      <c r="I61" s="1224" t="s">
        <v>36</v>
      </c>
      <c r="J61" s="3297">
        <v>5</v>
      </c>
      <c r="K61" s="3298"/>
      <c r="L61" s="3299">
        <v>16</v>
      </c>
      <c r="M61" s="3299"/>
      <c r="N61" s="3299"/>
      <c r="O61" s="3299"/>
      <c r="P61" s="3299"/>
      <c r="Q61" s="3299"/>
      <c r="R61" s="3299"/>
      <c r="S61" s="2761"/>
      <c r="T61" s="2761"/>
      <c r="U61" s="2761"/>
      <c r="V61" s="2761"/>
      <c r="W61" s="2761"/>
      <c r="X61" s="2761"/>
      <c r="Y61" s="2761"/>
      <c r="Z61" s="2761"/>
      <c r="AA61" s="2761"/>
      <c r="AB61" s="2761"/>
      <c r="AC61" s="3300">
        <f t="shared" si="7"/>
        <v>16</v>
      </c>
    </row>
    <row r="62" spans="1:29" s="340" customFormat="1" ht="13.5" customHeight="1" thickBot="1" x14ac:dyDescent="0.4">
      <c r="A62" s="4268"/>
      <c r="B62" s="4271"/>
      <c r="C62" s="4274"/>
      <c r="D62" s="4278"/>
      <c r="E62" s="3301" t="s">
        <v>107</v>
      </c>
      <c r="F62" s="3302"/>
      <c r="G62" s="3302"/>
      <c r="H62" s="3302"/>
      <c r="I62" s="3302"/>
      <c r="J62" s="3303"/>
      <c r="K62" s="3304">
        <f>K61</f>
        <v>0</v>
      </c>
      <c r="L62" s="3304">
        <f t="shared" ref="L62:AC62" si="10">L61</f>
        <v>16</v>
      </c>
      <c r="M62" s="3304">
        <f t="shared" si="10"/>
        <v>0</v>
      </c>
      <c r="N62" s="3304">
        <f t="shared" si="10"/>
        <v>0</v>
      </c>
      <c r="O62" s="3304">
        <f t="shared" si="10"/>
        <v>0</v>
      </c>
      <c r="P62" s="3304">
        <f t="shared" si="10"/>
        <v>0</v>
      </c>
      <c r="Q62" s="3304">
        <f t="shared" si="10"/>
        <v>0</v>
      </c>
      <c r="R62" s="3304">
        <f t="shared" si="10"/>
        <v>0</v>
      </c>
      <c r="S62" s="3304">
        <f t="shared" si="10"/>
        <v>0</v>
      </c>
      <c r="T62" s="3304">
        <f t="shared" si="10"/>
        <v>0</v>
      </c>
      <c r="U62" s="3304">
        <f t="shared" si="10"/>
        <v>0</v>
      </c>
      <c r="V62" s="3304">
        <f t="shared" si="10"/>
        <v>0</v>
      </c>
      <c r="W62" s="3304">
        <f t="shared" si="10"/>
        <v>0</v>
      </c>
      <c r="X62" s="3304">
        <f t="shared" si="10"/>
        <v>0</v>
      </c>
      <c r="Y62" s="3304">
        <f t="shared" si="10"/>
        <v>0</v>
      </c>
      <c r="Z62" s="3304">
        <f t="shared" si="10"/>
        <v>0</v>
      </c>
      <c r="AA62" s="3304">
        <f t="shared" si="10"/>
        <v>0</v>
      </c>
      <c r="AB62" s="3304">
        <f t="shared" si="10"/>
        <v>0</v>
      </c>
      <c r="AC62" s="3305">
        <f t="shared" si="10"/>
        <v>16</v>
      </c>
    </row>
    <row r="63" spans="1:29" s="340" customFormat="1" ht="18" customHeight="1" thickBot="1" x14ac:dyDescent="0.4">
      <c r="A63" s="4268"/>
      <c r="B63" s="4271"/>
      <c r="C63" s="4274"/>
      <c r="D63" s="4278"/>
      <c r="E63" s="3306" t="s">
        <v>39</v>
      </c>
      <c r="F63" s="1962"/>
      <c r="G63" s="1962"/>
      <c r="H63" s="1962"/>
      <c r="I63" s="1962"/>
      <c r="J63" s="1963"/>
      <c r="K63" s="3307">
        <f t="shared" ref="K63:AB63" si="11">K49+K56+K60+K62</f>
        <v>32</v>
      </c>
      <c r="L63" s="3307">
        <f t="shared" si="11"/>
        <v>16</v>
      </c>
      <c r="M63" s="3307">
        <f t="shared" si="11"/>
        <v>0</v>
      </c>
      <c r="N63" s="3307">
        <f t="shared" si="11"/>
        <v>27</v>
      </c>
      <c r="O63" s="3307">
        <f t="shared" si="11"/>
        <v>2</v>
      </c>
      <c r="P63" s="3307">
        <f t="shared" si="11"/>
        <v>0</v>
      </c>
      <c r="Q63" s="3307">
        <f t="shared" si="11"/>
        <v>15</v>
      </c>
      <c r="R63" s="3307">
        <f t="shared" si="11"/>
        <v>7</v>
      </c>
      <c r="S63" s="3307">
        <f t="shared" si="11"/>
        <v>0</v>
      </c>
      <c r="T63" s="3307">
        <f t="shared" si="11"/>
        <v>0</v>
      </c>
      <c r="U63" s="3307">
        <f t="shared" si="11"/>
        <v>20</v>
      </c>
      <c r="V63" s="3307">
        <f t="shared" si="11"/>
        <v>0</v>
      </c>
      <c r="W63" s="3307">
        <f t="shared" si="11"/>
        <v>30</v>
      </c>
      <c r="X63" s="3307">
        <f t="shared" si="11"/>
        <v>0</v>
      </c>
      <c r="Y63" s="3307">
        <f t="shared" si="11"/>
        <v>0</v>
      </c>
      <c r="Z63" s="3307">
        <f t="shared" si="11"/>
        <v>0</v>
      </c>
      <c r="AA63" s="3307">
        <f t="shared" si="11"/>
        <v>0</v>
      </c>
      <c r="AB63" s="3307">
        <f t="shared" si="11"/>
        <v>0</v>
      </c>
      <c r="AC63" s="3308">
        <f>SUM(K63:AB63)</f>
        <v>149</v>
      </c>
    </row>
    <row r="64" spans="1:29" s="340" customFormat="1" ht="11.25" hidden="1" customHeight="1" thickBot="1" x14ac:dyDescent="0.4">
      <c r="A64" s="4268"/>
      <c r="B64" s="4271"/>
      <c r="C64" s="4274"/>
      <c r="D64" s="4278"/>
      <c r="E64" s="3306"/>
      <c r="F64" s="1962"/>
      <c r="G64" s="1962"/>
      <c r="H64" s="1962"/>
      <c r="I64" s="1962"/>
      <c r="J64" s="1963"/>
      <c r="K64" s="3307"/>
      <c r="L64" s="3307"/>
      <c r="M64" s="3307"/>
      <c r="N64" s="3307"/>
      <c r="O64" s="3307"/>
      <c r="P64" s="3307"/>
      <c r="Q64" s="3307"/>
      <c r="R64" s="3307"/>
      <c r="S64" s="3307"/>
      <c r="T64" s="3307"/>
      <c r="U64" s="3307"/>
      <c r="V64" s="3307"/>
      <c r="W64" s="3307"/>
      <c r="X64" s="3307"/>
      <c r="Y64" s="3307"/>
      <c r="Z64" s="3307"/>
      <c r="AA64" s="3307"/>
      <c r="AB64" s="3307"/>
      <c r="AC64" s="3309"/>
    </row>
    <row r="65" spans="1:29" s="340" customFormat="1" ht="15.75" customHeight="1" thickBot="1" x14ac:dyDescent="0.4">
      <c r="A65" s="4269"/>
      <c r="B65" s="4272"/>
      <c r="C65" s="4275"/>
      <c r="D65" s="4279"/>
      <c r="E65" s="3310" t="s">
        <v>40</v>
      </c>
      <c r="F65" s="3311"/>
      <c r="G65" s="3311"/>
      <c r="H65" s="3311"/>
      <c r="I65" s="3312"/>
      <c r="J65" s="3313"/>
      <c r="K65" s="3307">
        <f t="shared" ref="K65:AB65" si="12">K35+K63</f>
        <v>46</v>
      </c>
      <c r="L65" s="3307">
        <f t="shared" si="12"/>
        <v>16</v>
      </c>
      <c r="M65" s="3307">
        <f t="shared" si="12"/>
        <v>0</v>
      </c>
      <c r="N65" s="3307">
        <f t="shared" si="12"/>
        <v>54</v>
      </c>
      <c r="O65" s="3307">
        <f t="shared" si="12"/>
        <v>4</v>
      </c>
      <c r="P65" s="3307">
        <f t="shared" si="12"/>
        <v>0</v>
      </c>
      <c r="Q65" s="3307">
        <f t="shared" si="12"/>
        <v>26</v>
      </c>
      <c r="R65" s="3307">
        <f t="shared" si="12"/>
        <v>7</v>
      </c>
      <c r="S65" s="3307">
        <f t="shared" si="12"/>
        <v>3</v>
      </c>
      <c r="T65" s="3307">
        <f t="shared" si="12"/>
        <v>0</v>
      </c>
      <c r="U65" s="3307">
        <f t="shared" si="12"/>
        <v>38</v>
      </c>
      <c r="V65" s="3307">
        <f t="shared" si="12"/>
        <v>0</v>
      </c>
      <c r="W65" s="3307">
        <f t="shared" si="12"/>
        <v>30</v>
      </c>
      <c r="X65" s="3307">
        <f t="shared" si="12"/>
        <v>0</v>
      </c>
      <c r="Y65" s="3307">
        <f t="shared" si="12"/>
        <v>0</v>
      </c>
      <c r="Z65" s="3307">
        <f t="shared" si="12"/>
        <v>0</v>
      </c>
      <c r="AA65" s="3307">
        <f t="shared" si="12"/>
        <v>0</v>
      </c>
      <c r="AB65" s="3307">
        <f t="shared" si="12"/>
        <v>0</v>
      </c>
      <c r="AC65" s="3314">
        <f>SUM(K65:AB65)</f>
        <v>224</v>
      </c>
    </row>
    <row r="66" spans="1:29" s="346" customFormat="1" ht="15" customHeight="1" x14ac:dyDescent="0.4">
      <c r="A66" s="4262" t="s">
        <v>443</v>
      </c>
      <c r="B66" s="4262"/>
      <c r="C66" s="4262"/>
      <c r="D66" s="4262"/>
      <c r="E66" s="4262"/>
      <c r="F66" s="4262"/>
      <c r="G66" s="4262"/>
      <c r="H66" s="4262"/>
      <c r="I66" s="4262"/>
      <c r="J66" s="4262"/>
      <c r="K66" s="4262"/>
      <c r="L66" s="4262"/>
      <c r="M66" s="4262"/>
      <c r="N66" s="4262"/>
      <c r="O66" s="4262"/>
      <c r="P66" s="4262"/>
      <c r="Q66" s="4262"/>
      <c r="R66" s="4262"/>
      <c r="S66" s="4262"/>
      <c r="T66" s="4262"/>
      <c r="U66" s="4262"/>
      <c r="V66" s="4262"/>
      <c r="W66" s="4262"/>
      <c r="X66" s="4262"/>
      <c r="Y66" s="4262"/>
      <c r="Z66" s="4262"/>
      <c r="AA66" s="4262"/>
      <c r="AB66" s="4262"/>
      <c r="AC66" s="4262"/>
    </row>
    <row r="67" spans="1:29" s="346" customFormat="1" ht="15" customHeight="1" x14ac:dyDescent="0.4">
      <c r="A67" s="347"/>
      <c r="C67" s="347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47"/>
      <c r="P67" s="347"/>
      <c r="Q67" s="347"/>
      <c r="R67" s="347" t="s">
        <v>201</v>
      </c>
      <c r="S67" s="2641"/>
      <c r="T67" s="2641"/>
      <c r="U67" s="2641"/>
      <c r="V67" s="2641"/>
      <c r="W67" s="2641"/>
      <c r="X67" s="2641"/>
      <c r="Y67" s="2641"/>
      <c r="Z67" s="2641"/>
      <c r="AA67" s="2641"/>
      <c r="AB67" s="2641"/>
      <c r="AC67" s="347"/>
    </row>
    <row r="68" spans="1:29" x14ac:dyDescent="0.35">
      <c r="D68" s="3315"/>
      <c r="X68" s="3315"/>
    </row>
    <row r="69" spans="1:29" ht="13.9" x14ac:dyDescent="0.4">
      <c r="B69" s="4262"/>
      <c r="C69" s="4262"/>
      <c r="D69" s="4262"/>
      <c r="E69" s="4262"/>
      <c r="F69" s="4262"/>
      <c r="G69" s="4262"/>
      <c r="H69" s="4262"/>
      <c r="I69" s="4262"/>
      <c r="J69" s="4262"/>
      <c r="K69" s="4262"/>
      <c r="L69" s="4262"/>
      <c r="M69" s="4262"/>
      <c r="N69" s="4262"/>
      <c r="O69" s="4262"/>
      <c r="P69" s="4262"/>
      <c r="Q69" s="4262"/>
      <c r="R69" s="4262"/>
      <c r="S69" s="4262"/>
      <c r="T69" s="4262"/>
      <c r="U69" s="4262"/>
      <c r="V69" s="4262"/>
      <c r="W69" s="4262"/>
      <c r="X69" s="4262"/>
      <c r="Y69" s="4262"/>
      <c r="Z69" s="4262"/>
      <c r="AA69" s="4262"/>
      <c r="AB69" s="4262"/>
      <c r="AC69" s="4262"/>
    </row>
    <row r="70" spans="1:29" ht="13.9" x14ac:dyDescent="0.4">
      <c r="B70" s="4263"/>
      <c r="C70" s="4263"/>
      <c r="D70" s="4263"/>
      <c r="E70" s="4263"/>
      <c r="F70" s="4263"/>
      <c r="G70" s="4263"/>
      <c r="H70" s="4263"/>
      <c r="I70" s="4263"/>
      <c r="J70" s="4263"/>
      <c r="K70" s="4263"/>
      <c r="L70" s="4263"/>
      <c r="M70" s="347"/>
      <c r="N70" s="347"/>
      <c r="O70" s="347"/>
      <c r="P70" s="347"/>
      <c r="Q70" s="347"/>
      <c r="R70" s="347" t="s">
        <v>185</v>
      </c>
      <c r="S70" s="2641"/>
      <c r="T70" s="2641"/>
      <c r="U70" s="2641"/>
      <c r="V70" s="2641"/>
      <c r="W70" s="2641"/>
      <c r="X70" s="2641"/>
      <c r="Y70" s="2641"/>
      <c r="Z70" s="2641"/>
      <c r="AA70" s="2641"/>
      <c r="AB70" s="2641"/>
      <c r="AC70" s="2641"/>
    </row>
    <row r="71" spans="1:29" ht="13.9" x14ac:dyDescent="0.4">
      <c r="B71" s="347"/>
      <c r="C71" s="346"/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7"/>
      <c r="O71" s="347"/>
      <c r="P71" s="347"/>
      <c r="Q71" s="347"/>
      <c r="R71" s="347"/>
      <c r="S71" s="2642"/>
      <c r="T71" s="2642"/>
      <c r="U71" s="2642"/>
      <c r="V71" s="2642"/>
      <c r="W71" s="2642"/>
      <c r="X71" s="348"/>
      <c r="Y71" s="348"/>
      <c r="Z71" s="348"/>
      <c r="AA71" s="2642"/>
      <c r="AB71" s="2642"/>
      <c r="AC71" s="2642"/>
    </row>
  </sheetData>
  <mergeCells count="27">
    <mergeCell ref="A1:AC1"/>
    <mergeCell ref="A3:AC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  <mergeCell ref="AC5:AC6"/>
    <mergeCell ref="A8:AC8"/>
    <mergeCell ref="B69:AC69"/>
    <mergeCell ref="B70:L70"/>
    <mergeCell ref="A36:AC36"/>
    <mergeCell ref="A37:A65"/>
    <mergeCell ref="B37:B65"/>
    <mergeCell ref="C37:C65"/>
    <mergeCell ref="D37:D65"/>
    <mergeCell ref="A66:AC66"/>
    <mergeCell ref="A9:A35"/>
    <mergeCell ref="B9:B35"/>
    <mergeCell ref="C9:C35"/>
    <mergeCell ref="D9:D35"/>
  </mergeCells>
  <printOptions horizontalCentered="1" verticalCentered="1"/>
  <pageMargins left="0.19685039370078741" right="0.19685039370078741" top="0.39370078740157483" bottom="0.19685039370078741" header="0.31496062992125984" footer="0.31496062992125984"/>
  <pageSetup paperSize="9"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70"/>
  <sheetViews>
    <sheetView showWhiteSpace="0" view="pageBreakPreview" topLeftCell="A10" zoomScale="60" zoomScaleNormal="80" zoomScalePageLayoutView="80" workbookViewId="0">
      <selection activeCell="O40" sqref="O40"/>
    </sheetView>
  </sheetViews>
  <sheetFormatPr defaultRowHeight="12.75" x14ac:dyDescent="0.35"/>
  <cols>
    <col min="1" max="1" width="4.1328125" style="82" customWidth="1"/>
    <col min="2" max="2" width="16" style="82" customWidth="1"/>
    <col min="3" max="3" width="11.86328125" style="82" customWidth="1"/>
    <col min="4" max="4" width="4.86328125" style="82" customWidth="1"/>
    <col min="5" max="5" width="33.265625" style="82" customWidth="1"/>
    <col min="6" max="6" width="4.265625" style="82" bestFit="1" customWidth="1"/>
    <col min="7" max="7" width="6.3984375" style="82" customWidth="1"/>
    <col min="8" max="10" width="4.265625" style="82" bestFit="1" customWidth="1"/>
    <col min="11" max="11" width="6.265625" style="82" customWidth="1"/>
    <col min="12" max="12" width="4.73046875" style="82" customWidth="1"/>
    <col min="13" max="13" width="3.265625" style="82" bestFit="1" customWidth="1"/>
    <col min="14" max="14" width="4.3984375" style="82" bestFit="1" customWidth="1"/>
    <col min="15" max="15" width="7.73046875" style="82" customWidth="1"/>
    <col min="16" max="16" width="3.86328125" style="82" bestFit="1" customWidth="1"/>
    <col min="17" max="17" width="5.59765625" style="82" bestFit="1" customWidth="1"/>
    <col min="18" max="18" width="4.3984375" style="82" bestFit="1" customWidth="1"/>
    <col min="19" max="23" width="7.73046875" style="82" customWidth="1"/>
    <col min="24" max="24" width="5" style="82" customWidth="1"/>
    <col min="25" max="25" width="5.73046875" style="82" customWidth="1"/>
    <col min="26" max="27" width="5.59765625" style="82" customWidth="1"/>
    <col min="28" max="28" width="6" style="82" customWidth="1"/>
    <col min="29" max="29" width="7.73046875" style="82" customWidth="1"/>
    <col min="30" max="30" width="6.1328125" style="82" customWidth="1"/>
    <col min="31" max="31" width="4.3984375" style="82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2" customFormat="1" ht="21" customHeight="1" x14ac:dyDescent="0.35">
      <c r="A1" s="4312" t="s">
        <v>89</v>
      </c>
      <c r="B1" s="4312"/>
      <c r="C1" s="4312"/>
      <c r="D1" s="4312"/>
      <c r="E1" s="4312"/>
      <c r="F1" s="4312"/>
      <c r="G1" s="4312"/>
      <c r="H1" s="4312"/>
      <c r="I1" s="4312"/>
      <c r="J1" s="4312"/>
      <c r="K1" s="4312"/>
      <c r="L1" s="4312"/>
      <c r="M1" s="4312"/>
      <c r="N1" s="4312"/>
      <c r="O1" s="4312"/>
      <c r="P1" s="4312"/>
      <c r="Q1" s="4312"/>
      <c r="R1" s="4312"/>
      <c r="S1" s="4312"/>
      <c r="T1" s="4312"/>
      <c r="U1" s="4312"/>
      <c r="V1" s="4312"/>
      <c r="W1" s="4312"/>
      <c r="X1" s="4312"/>
      <c r="Y1" s="4312"/>
      <c r="Z1" s="4312"/>
      <c r="AA1" s="4312"/>
      <c r="AB1" s="4312"/>
      <c r="AC1" s="4312"/>
    </row>
    <row r="2" spans="1:32" s="2" customFormat="1" ht="9.6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21" customHeight="1" x14ac:dyDescent="0.35">
      <c r="A3" s="4313" t="s">
        <v>377</v>
      </c>
      <c r="B3" s="4313"/>
      <c r="C3" s="4313"/>
      <c r="D3" s="4313"/>
      <c r="E3" s="4313"/>
      <c r="F3" s="4313"/>
      <c r="G3" s="4313"/>
      <c r="H3" s="4313"/>
      <c r="I3" s="4313"/>
      <c r="J3" s="4313"/>
      <c r="K3" s="4313"/>
      <c r="L3" s="4313"/>
      <c r="M3" s="4313"/>
      <c r="N3" s="4313"/>
      <c r="O3" s="4313"/>
      <c r="P3" s="4313"/>
      <c r="Q3" s="4313"/>
      <c r="R3" s="4313"/>
      <c r="S3" s="4313"/>
      <c r="T3" s="4313"/>
      <c r="U3" s="4313"/>
      <c r="V3" s="4313"/>
      <c r="W3" s="4313"/>
      <c r="X3" s="4313"/>
      <c r="Y3" s="4313"/>
      <c r="Z3" s="4313"/>
      <c r="AA3" s="4313"/>
      <c r="AB3" s="4313"/>
      <c r="AC3" s="4313"/>
    </row>
    <row r="4" spans="1:32" ht="3.75" customHeight="1" thickBot="1" x14ac:dyDescent="0.5">
      <c r="A4" s="3"/>
      <c r="B4" s="3"/>
      <c r="C4" s="3"/>
      <c r="D4" s="3"/>
      <c r="E4" s="4"/>
      <c r="F4" s="5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6"/>
      <c r="AE4" s="6"/>
      <c r="AF4" s="6"/>
    </row>
    <row r="5" spans="1:32" ht="14.25" customHeight="1" x14ac:dyDescent="0.45">
      <c r="A5" s="4314" t="s">
        <v>8</v>
      </c>
      <c r="B5" s="4192" t="s">
        <v>9</v>
      </c>
      <c r="C5" s="4192" t="s">
        <v>10</v>
      </c>
      <c r="D5" s="4317" t="s">
        <v>11</v>
      </c>
      <c r="E5" s="4319" t="s">
        <v>7</v>
      </c>
      <c r="F5" s="4321" t="s">
        <v>0</v>
      </c>
      <c r="G5" s="4323" t="s">
        <v>3</v>
      </c>
      <c r="H5" s="4325" t="s">
        <v>12</v>
      </c>
      <c r="I5" s="4321" t="s">
        <v>1</v>
      </c>
      <c r="J5" s="4327" t="s">
        <v>13</v>
      </c>
      <c r="K5" s="4329" t="s">
        <v>14</v>
      </c>
      <c r="L5" s="4330"/>
      <c r="M5" s="4330"/>
      <c r="N5" s="4330"/>
      <c r="O5" s="4330"/>
      <c r="P5" s="4330"/>
      <c r="Q5" s="4330"/>
      <c r="R5" s="4330"/>
      <c r="S5" s="4330"/>
      <c r="T5" s="4330"/>
      <c r="U5" s="4330"/>
      <c r="V5" s="4330"/>
      <c r="W5" s="4330"/>
      <c r="X5" s="4330"/>
      <c r="Y5" s="4330"/>
      <c r="Z5" s="4330"/>
      <c r="AA5" s="4330"/>
      <c r="AB5" s="4330"/>
      <c r="AC5" s="4331" t="s">
        <v>15</v>
      </c>
      <c r="AD5" s="6"/>
      <c r="AE5" s="6"/>
      <c r="AF5" s="6"/>
    </row>
    <row r="6" spans="1:32" s="10" customFormat="1" ht="116.25" customHeight="1" thickBot="1" x14ac:dyDescent="0.35">
      <c r="A6" s="4315"/>
      <c r="B6" s="4316"/>
      <c r="C6" s="4316"/>
      <c r="D6" s="4318"/>
      <c r="E6" s="4320"/>
      <c r="F6" s="4322"/>
      <c r="G6" s="4324"/>
      <c r="H6" s="4326"/>
      <c r="I6" s="4322"/>
      <c r="J6" s="4328"/>
      <c r="K6" s="8" t="s">
        <v>16</v>
      </c>
      <c r="L6" s="7" t="s">
        <v>17</v>
      </c>
      <c r="M6" s="7" t="s">
        <v>18</v>
      </c>
      <c r="N6" s="7" t="s">
        <v>19</v>
      </c>
      <c r="O6" s="7" t="s">
        <v>20</v>
      </c>
      <c r="P6" s="7" t="s">
        <v>21</v>
      </c>
      <c r="Q6" s="7" t="s">
        <v>100</v>
      </c>
      <c r="R6" s="7" t="s">
        <v>108</v>
      </c>
      <c r="S6" s="7" t="s">
        <v>23</v>
      </c>
      <c r="T6" s="7" t="s">
        <v>24</v>
      </c>
      <c r="U6" s="7" t="s">
        <v>25</v>
      </c>
      <c r="V6" s="7" t="s">
        <v>26</v>
      </c>
      <c r="W6" s="7" t="s">
        <v>27</v>
      </c>
      <c r="X6" s="7" t="s">
        <v>28</v>
      </c>
      <c r="Y6" s="7" t="s">
        <v>29</v>
      </c>
      <c r="Z6" s="7" t="s">
        <v>30</v>
      </c>
      <c r="AA6" s="7" t="s">
        <v>31</v>
      </c>
      <c r="AB6" s="7" t="s">
        <v>32</v>
      </c>
      <c r="AC6" s="4332"/>
      <c r="AD6" s="9"/>
      <c r="AE6" s="9"/>
      <c r="AF6" s="9"/>
    </row>
    <row r="7" spans="1:32" s="10" customFormat="1" ht="17.25" customHeight="1" thickBot="1" x14ac:dyDescent="0.35">
      <c r="A7" s="125">
        <v>1</v>
      </c>
      <c r="B7" s="123">
        <v>2</v>
      </c>
      <c r="C7" s="123">
        <v>3</v>
      </c>
      <c r="D7" s="126">
        <v>4</v>
      </c>
      <c r="E7" s="124">
        <v>5</v>
      </c>
      <c r="F7" s="124">
        <v>6</v>
      </c>
      <c r="G7" s="127" t="s">
        <v>42</v>
      </c>
      <c r="H7" s="127" t="s">
        <v>93</v>
      </c>
      <c r="I7" s="124">
        <v>9</v>
      </c>
      <c r="J7" s="124">
        <v>10</v>
      </c>
      <c r="K7" s="124">
        <v>11</v>
      </c>
      <c r="L7" s="124">
        <v>12</v>
      </c>
      <c r="M7" s="124">
        <v>13</v>
      </c>
      <c r="N7" s="124">
        <v>14</v>
      </c>
      <c r="O7" s="124">
        <v>15</v>
      </c>
      <c r="P7" s="124">
        <v>16</v>
      </c>
      <c r="Q7" s="124">
        <v>17</v>
      </c>
      <c r="R7" s="124">
        <v>18</v>
      </c>
      <c r="S7" s="124">
        <v>19</v>
      </c>
      <c r="T7" s="124">
        <v>20</v>
      </c>
      <c r="U7" s="124">
        <v>21</v>
      </c>
      <c r="V7" s="124">
        <v>22</v>
      </c>
      <c r="W7" s="124">
        <v>23</v>
      </c>
      <c r="X7" s="124">
        <v>24</v>
      </c>
      <c r="Y7" s="124">
        <v>25</v>
      </c>
      <c r="Z7" s="124">
        <v>26</v>
      </c>
      <c r="AA7" s="124">
        <v>27</v>
      </c>
      <c r="AB7" s="124">
        <v>28</v>
      </c>
      <c r="AC7" s="128">
        <v>29</v>
      </c>
      <c r="AD7" s="9"/>
      <c r="AE7" s="9"/>
      <c r="AF7" s="9"/>
    </row>
    <row r="8" spans="1:32" s="12" customFormat="1" ht="13.9" customHeight="1" thickBot="1" x14ac:dyDescent="0.4">
      <c r="A8" s="4286" t="s">
        <v>33</v>
      </c>
      <c r="B8" s="4287"/>
      <c r="C8" s="4287"/>
      <c r="D8" s="4287"/>
      <c r="E8" s="4287"/>
      <c r="F8" s="4287"/>
      <c r="G8" s="4287"/>
      <c r="H8" s="4287"/>
      <c r="I8" s="4287"/>
      <c r="J8" s="4287"/>
      <c r="K8" s="4287"/>
      <c r="L8" s="4287"/>
      <c r="M8" s="4287"/>
      <c r="N8" s="4287"/>
      <c r="O8" s="4287"/>
      <c r="P8" s="4287"/>
      <c r="Q8" s="4287"/>
      <c r="R8" s="4287"/>
      <c r="S8" s="4287"/>
      <c r="T8" s="4287"/>
      <c r="U8" s="4287"/>
      <c r="V8" s="4287"/>
      <c r="W8" s="4287"/>
      <c r="X8" s="4287"/>
      <c r="Y8" s="4287"/>
      <c r="Z8" s="4287"/>
      <c r="AA8" s="4287"/>
      <c r="AB8" s="4287"/>
      <c r="AC8" s="4288"/>
      <c r="AD8" s="11"/>
      <c r="AE8" s="11"/>
      <c r="AF8" s="11"/>
    </row>
    <row r="9" spans="1:32" s="12" customFormat="1" ht="16.5" customHeight="1" thickBot="1" x14ac:dyDescent="0.45">
      <c r="A9" s="4305">
        <v>2</v>
      </c>
      <c r="B9" s="4308" t="s">
        <v>197</v>
      </c>
      <c r="C9" s="4308" t="s">
        <v>198</v>
      </c>
      <c r="D9" s="4309">
        <v>1</v>
      </c>
      <c r="E9" s="1721" t="s">
        <v>77</v>
      </c>
      <c r="F9" s="1607" t="s">
        <v>112</v>
      </c>
      <c r="G9" s="1607" t="s">
        <v>70</v>
      </c>
      <c r="H9" s="1607"/>
      <c r="I9" s="1607" t="s">
        <v>73</v>
      </c>
      <c r="J9" s="1722" t="s">
        <v>222</v>
      </c>
      <c r="K9" s="957">
        <v>32</v>
      </c>
      <c r="L9" s="2491">
        <v>4</v>
      </c>
      <c r="M9" s="2492"/>
      <c r="N9" s="2493">
        <v>12</v>
      </c>
      <c r="O9" s="2493">
        <v>2</v>
      </c>
      <c r="P9" s="2494"/>
      <c r="Q9" s="2492"/>
      <c r="R9" s="2492"/>
      <c r="S9" s="2492"/>
      <c r="T9" s="2492"/>
      <c r="U9" s="2493">
        <v>2</v>
      </c>
      <c r="V9" s="2495"/>
      <c r="W9" s="2495"/>
      <c r="X9" s="2495"/>
      <c r="Y9" s="2495"/>
      <c r="Z9" s="2495"/>
      <c r="AA9" s="2495"/>
      <c r="AB9" s="2496"/>
      <c r="AC9" s="1753">
        <f t="shared" ref="AC9:AC30" si="0">SUM(K9:AB9)</f>
        <v>52</v>
      </c>
      <c r="AD9" s="11"/>
      <c r="AE9" s="11"/>
      <c r="AF9" s="11"/>
    </row>
    <row r="10" spans="1:32" s="11" customFormat="1" ht="17.25" customHeight="1" thickBot="1" x14ac:dyDescent="0.45">
      <c r="A10" s="4305"/>
      <c r="B10" s="4296"/>
      <c r="C10" s="4296"/>
      <c r="D10" s="4309"/>
      <c r="E10" s="1714" t="s">
        <v>80</v>
      </c>
      <c r="F10" s="310" t="s">
        <v>202</v>
      </c>
      <c r="G10" s="310" t="s">
        <v>70</v>
      </c>
      <c r="H10" s="310"/>
      <c r="I10" s="310" t="s">
        <v>65</v>
      </c>
      <c r="J10" s="1723" t="s">
        <v>99</v>
      </c>
      <c r="K10" s="1692">
        <v>32</v>
      </c>
      <c r="L10" s="313">
        <v>2</v>
      </c>
      <c r="M10" s="1588"/>
      <c r="N10" s="313">
        <v>5</v>
      </c>
      <c r="O10" s="313">
        <v>2</v>
      </c>
      <c r="P10" s="1588"/>
      <c r="Q10" s="1588"/>
      <c r="R10" s="1588"/>
      <c r="S10" s="1588"/>
      <c r="T10" s="1588"/>
      <c r="U10" s="313">
        <v>1</v>
      </c>
      <c r="V10" s="2497"/>
      <c r="W10" s="2497"/>
      <c r="X10" s="2497"/>
      <c r="Y10" s="2497"/>
      <c r="Z10" s="2497"/>
      <c r="AA10" s="2497"/>
      <c r="AB10" s="2498"/>
      <c r="AC10" s="102">
        <f t="shared" si="0"/>
        <v>42</v>
      </c>
    </row>
    <row r="11" spans="1:32" s="11" customFormat="1" ht="28.15" hidden="1" customHeight="1" thickBot="1" x14ac:dyDescent="0.4">
      <c r="A11" s="4305"/>
      <c r="B11" s="4296"/>
      <c r="C11" s="4296"/>
      <c r="D11" s="4309"/>
      <c r="E11" s="2098"/>
      <c r="F11" s="310"/>
      <c r="G11" s="310"/>
      <c r="H11" s="310"/>
      <c r="I11" s="310"/>
      <c r="J11" s="1723"/>
      <c r="K11" s="2499"/>
      <c r="L11" s="1716"/>
      <c r="M11" s="2500"/>
      <c r="N11" s="1716"/>
      <c r="O11" s="1716"/>
      <c r="P11" s="2500"/>
      <c r="Q11" s="2500"/>
      <c r="R11" s="2500"/>
      <c r="S11" s="2500"/>
      <c r="T11" s="2500"/>
      <c r="U11" s="1716"/>
      <c r="V11" s="2497"/>
      <c r="W11" s="2497"/>
      <c r="X11" s="2497"/>
      <c r="Y11" s="2497"/>
      <c r="Z11" s="2497"/>
      <c r="AA11" s="2497"/>
      <c r="AB11" s="2498"/>
      <c r="AC11" s="102">
        <f t="shared" si="0"/>
        <v>0</v>
      </c>
    </row>
    <row r="12" spans="1:32" s="12" customFormat="1" ht="14.25" hidden="1" customHeight="1" thickBot="1" x14ac:dyDescent="0.45">
      <c r="A12" s="4305"/>
      <c r="B12" s="4296"/>
      <c r="C12" s="4296"/>
      <c r="D12" s="4309"/>
      <c r="E12" s="2012"/>
      <c r="F12" s="1609"/>
      <c r="G12" s="1609"/>
      <c r="H12" s="1609"/>
      <c r="I12" s="1609"/>
      <c r="J12" s="1610"/>
      <c r="K12" s="1953"/>
      <c r="L12" s="1611"/>
      <c r="M12" s="1611"/>
      <c r="N12" s="1611"/>
      <c r="O12" s="1611"/>
      <c r="P12" s="1611"/>
      <c r="Q12" s="1611"/>
      <c r="R12" s="311"/>
      <c r="S12" s="311"/>
      <c r="T12" s="311"/>
      <c r="U12" s="312"/>
      <c r="V12" s="1966"/>
      <c r="W12" s="1966"/>
      <c r="X12" s="1966"/>
      <c r="Y12" s="1966"/>
      <c r="Z12" s="1966"/>
      <c r="AA12" s="1966"/>
      <c r="AB12" s="1967"/>
      <c r="AC12" s="1753">
        <f t="shared" si="0"/>
        <v>0</v>
      </c>
      <c r="AD12" s="11"/>
      <c r="AE12" s="11"/>
      <c r="AF12" s="11"/>
    </row>
    <row r="13" spans="1:32" s="12" customFormat="1" ht="13.15" customHeight="1" thickBot="1" x14ac:dyDescent="0.45">
      <c r="A13" s="4305"/>
      <c r="B13" s="4296"/>
      <c r="C13" s="4296"/>
      <c r="D13" s="4309"/>
      <c r="E13" s="918" t="s">
        <v>203</v>
      </c>
      <c r="F13" s="1724" t="s">
        <v>112</v>
      </c>
      <c r="G13" s="1724" t="s">
        <v>94</v>
      </c>
      <c r="H13" s="2501"/>
      <c r="I13" s="1724" t="s">
        <v>65</v>
      </c>
      <c r="J13" s="2502" t="s">
        <v>323</v>
      </c>
      <c r="K13" s="2503">
        <v>32</v>
      </c>
      <c r="L13" s="312"/>
      <c r="M13" s="311"/>
      <c r="N13" s="312">
        <v>3</v>
      </c>
      <c r="O13" s="312">
        <v>1</v>
      </c>
      <c r="P13" s="311"/>
      <c r="Q13" s="311"/>
      <c r="R13" s="311"/>
      <c r="S13" s="311"/>
      <c r="T13" s="311"/>
      <c r="U13" s="312">
        <v>1</v>
      </c>
      <c r="V13" s="313"/>
      <c r="W13" s="314"/>
      <c r="X13" s="314"/>
      <c r="Y13" s="314"/>
      <c r="Z13" s="314"/>
      <c r="AA13" s="314"/>
      <c r="AB13" s="2504"/>
      <c r="AC13" s="2013">
        <f t="shared" si="0"/>
        <v>37</v>
      </c>
      <c r="AD13" s="11"/>
      <c r="AE13" s="11"/>
      <c r="AF13" s="11"/>
    </row>
    <row r="14" spans="1:32" s="12" customFormat="1" ht="14.45" customHeight="1" thickBot="1" x14ac:dyDescent="0.45">
      <c r="A14" s="4305"/>
      <c r="B14" s="4296"/>
      <c r="C14" s="4296"/>
      <c r="D14" s="4309"/>
      <c r="E14" s="1659" t="s">
        <v>103</v>
      </c>
      <c r="F14" s="1660" t="s">
        <v>5</v>
      </c>
      <c r="G14" s="405" t="s">
        <v>110</v>
      </c>
      <c r="H14" s="457" t="s">
        <v>212</v>
      </c>
      <c r="I14" s="996" t="s">
        <v>69</v>
      </c>
      <c r="J14" s="1661">
        <v>2</v>
      </c>
      <c r="K14" s="1662"/>
      <c r="L14" s="1663"/>
      <c r="M14" s="1664"/>
      <c r="N14" s="1664"/>
      <c r="O14" s="1664"/>
      <c r="P14" s="1663"/>
      <c r="Q14" s="2541">
        <v>21</v>
      </c>
      <c r="R14" s="1664"/>
      <c r="S14" s="1664"/>
      <c r="T14" s="2505"/>
      <c r="U14" s="2506"/>
      <c r="V14" s="466"/>
      <c r="W14" s="2330"/>
      <c r="X14" s="2330"/>
      <c r="Y14" s="2330"/>
      <c r="Z14" s="2330"/>
      <c r="AA14" s="2330"/>
      <c r="AB14" s="2331"/>
      <c r="AC14" s="2013">
        <f t="shared" si="0"/>
        <v>21</v>
      </c>
      <c r="AD14" s="11"/>
      <c r="AE14" s="11"/>
      <c r="AF14" s="11"/>
    </row>
    <row r="15" spans="1:32" s="12" customFormat="1" ht="14.45" customHeight="1" thickBot="1" x14ac:dyDescent="0.45">
      <c r="A15" s="4305"/>
      <c r="B15" s="4296"/>
      <c r="C15" s="4296"/>
      <c r="D15" s="4309"/>
      <c r="E15" s="1659" t="s">
        <v>115</v>
      </c>
      <c r="F15" s="1660" t="s">
        <v>5</v>
      </c>
      <c r="G15" s="405" t="s">
        <v>110</v>
      </c>
      <c r="H15" s="457" t="s">
        <v>212</v>
      </c>
      <c r="I15" s="996" t="s">
        <v>69</v>
      </c>
      <c r="J15" s="470">
        <v>2</v>
      </c>
      <c r="K15" s="1495"/>
      <c r="L15" s="77"/>
      <c r="M15" s="77"/>
      <c r="N15" s="77"/>
      <c r="O15" s="77"/>
      <c r="P15" s="77"/>
      <c r="Q15" s="77"/>
      <c r="R15" s="77"/>
      <c r="S15" s="77">
        <v>6</v>
      </c>
      <c r="T15" s="2505"/>
      <c r="U15" s="2506"/>
      <c r="V15" s="466"/>
      <c r="W15" s="2330"/>
      <c r="X15" s="2330"/>
      <c r="Y15" s="2330"/>
      <c r="Z15" s="2330"/>
      <c r="AA15" s="2330"/>
      <c r="AB15" s="2331"/>
      <c r="AC15" s="2013">
        <f t="shared" si="0"/>
        <v>6</v>
      </c>
      <c r="AD15" s="11"/>
      <c r="AE15" s="11"/>
      <c r="AF15" s="11"/>
    </row>
    <row r="16" spans="1:32" s="12" customFormat="1" ht="13.9" customHeight="1" thickBot="1" x14ac:dyDescent="0.45">
      <c r="A16" s="4305"/>
      <c r="B16" s="4296"/>
      <c r="C16" s="4296"/>
      <c r="D16" s="4309"/>
      <c r="E16" s="3759" t="s">
        <v>114</v>
      </c>
      <c r="F16" s="3760" t="s">
        <v>5</v>
      </c>
      <c r="G16" s="3760" t="s">
        <v>70</v>
      </c>
      <c r="H16" s="3760"/>
      <c r="I16" s="3760" t="s">
        <v>69</v>
      </c>
      <c r="J16" s="3760" t="s">
        <v>93</v>
      </c>
      <c r="K16" s="3588"/>
      <c r="L16" s="2415"/>
      <c r="M16" s="2415"/>
      <c r="N16" s="2415"/>
      <c r="O16" s="2415"/>
      <c r="P16" s="2415"/>
      <c r="Q16" s="2415">
        <v>4</v>
      </c>
      <c r="R16" s="77"/>
      <c r="S16" s="77"/>
      <c r="T16" s="1747"/>
      <c r="U16" s="1748"/>
      <c r="V16" s="2014"/>
      <c r="W16" s="2507"/>
      <c r="X16" s="2507"/>
      <c r="Y16" s="2507"/>
      <c r="Z16" s="2507"/>
      <c r="AA16" s="2507"/>
      <c r="AB16" s="2508"/>
      <c r="AC16" s="2013">
        <f t="shared" si="0"/>
        <v>4</v>
      </c>
      <c r="AD16" s="11"/>
      <c r="AE16" s="11"/>
      <c r="AF16" s="11"/>
    </row>
    <row r="17" spans="1:32" s="12" customFormat="1" ht="13.5" customHeight="1" thickBot="1" x14ac:dyDescent="0.4">
      <c r="A17" s="4305"/>
      <c r="B17" s="4296"/>
      <c r="C17" s="4296"/>
      <c r="D17" s="4309"/>
      <c r="E17" s="2015" t="s">
        <v>38</v>
      </c>
      <c r="F17" s="2016"/>
      <c r="G17" s="2016"/>
      <c r="H17" s="2016"/>
      <c r="I17" s="2016"/>
      <c r="J17" s="2017"/>
      <c r="K17" s="2018">
        <f>SUM(K9:K16)</f>
        <v>96</v>
      </c>
      <c r="L17" s="2018">
        <f t="shared" ref="L17:AB17" si="1">SUM(L9:L16)</f>
        <v>6</v>
      </c>
      <c r="M17" s="2018">
        <f t="shared" si="1"/>
        <v>0</v>
      </c>
      <c r="N17" s="2018">
        <f t="shared" si="1"/>
        <v>20</v>
      </c>
      <c r="O17" s="2018">
        <f t="shared" si="1"/>
        <v>5</v>
      </c>
      <c r="P17" s="2018">
        <f t="shared" si="1"/>
        <v>0</v>
      </c>
      <c r="Q17" s="2018">
        <f t="shared" si="1"/>
        <v>25</v>
      </c>
      <c r="R17" s="2018">
        <f t="shared" si="1"/>
        <v>0</v>
      </c>
      <c r="S17" s="2018">
        <f t="shared" si="1"/>
        <v>6</v>
      </c>
      <c r="T17" s="2018">
        <f t="shared" si="1"/>
        <v>0</v>
      </c>
      <c r="U17" s="2018">
        <f t="shared" si="1"/>
        <v>4</v>
      </c>
      <c r="V17" s="2018">
        <f t="shared" si="1"/>
        <v>0</v>
      </c>
      <c r="W17" s="2018">
        <f t="shared" si="1"/>
        <v>0</v>
      </c>
      <c r="X17" s="2018">
        <f t="shared" si="1"/>
        <v>0</v>
      </c>
      <c r="Y17" s="2018">
        <f t="shared" si="1"/>
        <v>0</v>
      </c>
      <c r="Z17" s="2018">
        <f t="shared" si="1"/>
        <v>0</v>
      </c>
      <c r="AA17" s="2018">
        <f t="shared" si="1"/>
        <v>0</v>
      </c>
      <c r="AB17" s="2018">
        <f t="shared" si="1"/>
        <v>0</v>
      </c>
      <c r="AC17" s="1937">
        <f t="shared" si="0"/>
        <v>162</v>
      </c>
      <c r="AD17" s="11"/>
      <c r="AE17" s="11"/>
      <c r="AF17" s="11"/>
    </row>
    <row r="18" spans="1:32" s="12" customFormat="1" ht="13.5" customHeight="1" thickBot="1" x14ac:dyDescent="0.4">
      <c r="A18" s="4305"/>
      <c r="B18" s="4296"/>
      <c r="C18" s="4296"/>
      <c r="D18" s="4309"/>
      <c r="E18" s="2509" t="s">
        <v>103</v>
      </c>
      <c r="F18" s="18" t="s">
        <v>6</v>
      </c>
      <c r="G18" s="18" t="s">
        <v>110</v>
      </c>
      <c r="H18" s="18" t="s">
        <v>70</v>
      </c>
      <c r="I18" s="18" t="s">
        <v>69</v>
      </c>
      <c r="J18" s="1780" t="s">
        <v>111</v>
      </c>
      <c r="K18" s="1781"/>
      <c r="L18" s="1720"/>
      <c r="M18" s="1782"/>
      <c r="N18" s="1782"/>
      <c r="O18" s="1782"/>
      <c r="P18" s="1782"/>
      <c r="Q18" s="1782">
        <v>52</v>
      </c>
      <c r="R18" s="1741"/>
      <c r="S18" s="1741"/>
      <c r="T18" s="1741"/>
      <c r="U18" s="1741"/>
      <c r="V18" s="1741"/>
      <c r="W18" s="1741"/>
      <c r="X18" s="1741"/>
      <c r="Y18" s="1741"/>
      <c r="Z18" s="1741"/>
      <c r="AA18" s="1741"/>
      <c r="AB18" s="1752"/>
      <c r="AC18" s="2510">
        <f t="shared" si="0"/>
        <v>52</v>
      </c>
      <c r="AD18" s="11"/>
      <c r="AE18" s="11"/>
      <c r="AF18" s="11"/>
    </row>
    <row r="19" spans="1:32" s="12" customFormat="1" ht="12" customHeight="1" thickBot="1" x14ac:dyDescent="0.45">
      <c r="A19" s="4305"/>
      <c r="B19" s="4296"/>
      <c r="C19" s="4296"/>
      <c r="D19" s="4309"/>
      <c r="E19" s="997" t="s">
        <v>115</v>
      </c>
      <c r="F19" s="2511" t="s">
        <v>6</v>
      </c>
      <c r="G19" s="2511" t="s">
        <v>110</v>
      </c>
      <c r="H19" s="2511" t="s">
        <v>70</v>
      </c>
      <c r="I19" s="2511" t="s">
        <v>69</v>
      </c>
      <c r="J19" s="2534" t="s">
        <v>111</v>
      </c>
      <c r="K19" s="2540"/>
      <c r="L19" s="2512"/>
      <c r="M19" s="2512"/>
      <c r="N19" s="2512"/>
      <c r="O19" s="2512"/>
      <c r="P19" s="2512"/>
      <c r="Q19" s="2512"/>
      <c r="R19" s="2512"/>
      <c r="S19" s="2512">
        <v>15</v>
      </c>
      <c r="T19" s="956"/>
      <c r="U19" s="956"/>
      <c r="V19" s="956"/>
      <c r="W19" s="956"/>
      <c r="X19" s="956"/>
      <c r="Y19" s="956"/>
      <c r="Z19" s="956"/>
      <c r="AA19" s="956"/>
      <c r="AB19" s="1754"/>
      <c r="AC19" s="1753">
        <f t="shared" si="0"/>
        <v>15</v>
      </c>
      <c r="AD19" s="11"/>
      <c r="AE19" s="11"/>
      <c r="AF19" s="11"/>
    </row>
    <row r="20" spans="1:32" s="11" customFormat="1" ht="10.15" customHeight="1" thickBot="1" x14ac:dyDescent="0.45">
      <c r="A20" s="4305"/>
      <c r="B20" s="4296"/>
      <c r="C20" s="4296"/>
      <c r="D20" s="4309"/>
      <c r="E20" s="1714" t="s">
        <v>77</v>
      </c>
      <c r="F20" s="310" t="s">
        <v>6</v>
      </c>
      <c r="G20" s="310" t="s">
        <v>110</v>
      </c>
      <c r="H20" s="310" t="s">
        <v>70</v>
      </c>
      <c r="I20" s="310" t="s">
        <v>37</v>
      </c>
      <c r="J20" s="1723" t="s">
        <v>386</v>
      </c>
      <c r="K20" s="1798">
        <v>4</v>
      </c>
      <c r="L20" s="476">
        <v>8</v>
      </c>
      <c r="M20" s="476"/>
      <c r="N20" s="476"/>
      <c r="O20" s="476"/>
      <c r="P20" s="476"/>
      <c r="Q20" s="476"/>
      <c r="R20" s="77"/>
      <c r="S20" s="77"/>
      <c r="T20" s="77"/>
      <c r="U20" s="77">
        <v>10</v>
      </c>
      <c r="V20" s="77"/>
      <c r="W20" s="77"/>
      <c r="X20" s="77"/>
      <c r="Y20" s="77"/>
      <c r="Z20" s="77"/>
      <c r="AA20" s="77"/>
      <c r="AB20" s="94"/>
      <c r="AC20" s="2513">
        <f t="shared" si="0"/>
        <v>22</v>
      </c>
    </row>
    <row r="21" spans="1:32" s="12" customFormat="1" ht="13.5" customHeight="1" thickBot="1" x14ac:dyDescent="0.45">
      <c r="A21" s="4305"/>
      <c r="B21" s="4296"/>
      <c r="C21" s="4296"/>
      <c r="D21" s="4309"/>
      <c r="E21" s="1714" t="s">
        <v>77</v>
      </c>
      <c r="F21" s="76" t="s">
        <v>6</v>
      </c>
      <c r="G21" s="76" t="s">
        <v>110</v>
      </c>
      <c r="H21" s="76" t="s">
        <v>70</v>
      </c>
      <c r="I21" s="76" t="s">
        <v>73</v>
      </c>
      <c r="J21" s="144" t="s">
        <v>342</v>
      </c>
      <c r="K21" s="2200"/>
      <c r="L21" s="146"/>
      <c r="M21" s="146"/>
      <c r="N21" s="146">
        <v>15</v>
      </c>
      <c r="O21" s="146">
        <v>2</v>
      </c>
      <c r="P21" s="146"/>
      <c r="Q21" s="2019"/>
      <c r="R21" s="146"/>
      <c r="S21" s="146"/>
      <c r="T21" s="146"/>
      <c r="U21" s="145">
        <v>9</v>
      </c>
      <c r="V21" s="956"/>
      <c r="W21" s="956"/>
      <c r="X21" s="956"/>
      <c r="Y21" s="956"/>
      <c r="Z21" s="956"/>
      <c r="AA21" s="956"/>
      <c r="AB21" s="1754"/>
      <c r="AC21" s="102">
        <f t="shared" si="0"/>
        <v>26</v>
      </c>
      <c r="AD21" s="11"/>
      <c r="AE21" s="11"/>
      <c r="AF21" s="11"/>
    </row>
    <row r="22" spans="1:32" s="12" customFormat="1" ht="18" hidden="1" customHeight="1" thickBot="1" x14ac:dyDescent="0.45">
      <c r="A22" s="4305"/>
      <c r="B22" s="4296"/>
      <c r="C22" s="4296"/>
      <c r="D22" s="4309"/>
      <c r="E22" s="1714"/>
      <c r="F22" s="1724"/>
      <c r="G22" s="405"/>
      <c r="H22" s="953"/>
      <c r="I22" s="404"/>
      <c r="J22" s="1703"/>
      <c r="K22" s="1660"/>
      <c r="L22" s="404"/>
      <c r="M22" s="404"/>
      <c r="N22" s="404"/>
      <c r="O22" s="404"/>
      <c r="P22" s="313"/>
      <c r="Q22" s="404"/>
      <c r="R22" s="404"/>
      <c r="S22" s="404"/>
      <c r="T22" s="956"/>
      <c r="U22" s="956"/>
      <c r="V22" s="956"/>
      <c r="W22" s="956"/>
      <c r="X22" s="956"/>
      <c r="Y22" s="956"/>
      <c r="Z22" s="956"/>
      <c r="AA22" s="956"/>
      <c r="AB22" s="1754"/>
      <c r="AC22" s="102">
        <f t="shared" si="0"/>
        <v>0</v>
      </c>
      <c r="AD22" s="11"/>
      <c r="AE22" s="11"/>
      <c r="AF22" s="11"/>
    </row>
    <row r="23" spans="1:32" s="12" customFormat="1" ht="26.45" customHeight="1" thickBot="1" x14ac:dyDescent="0.4">
      <c r="A23" s="4305"/>
      <c r="B23" s="4296"/>
      <c r="C23" s="4296"/>
      <c r="D23" s="4309"/>
      <c r="E23" s="2514" t="s">
        <v>412</v>
      </c>
      <c r="F23" s="1749" t="s">
        <v>6</v>
      </c>
      <c r="G23" s="1749" t="s">
        <v>127</v>
      </c>
      <c r="H23" s="1749" t="s">
        <v>345</v>
      </c>
      <c r="I23" s="1749"/>
      <c r="J23" s="2535">
        <v>28</v>
      </c>
      <c r="K23" s="2297">
        <v>6</v>
      </c>
      <c r="L23" s="16">
        <v>4</v>
      </c>
      <c r="M23" s="16"/>
      <c r="N23" s="16"/>
      <c r="O23" s="16"/>
      <c r="P23" s="16">
        <v>2</v>
      </c>
      <c r="Q23" s="16"/>
      <c r="R23" s="16"/>
      <c r="S23" s="16"/>
      <c r="T23" s="16"/>
      <c r="U23" s="16">
        <v>6</v>
      </c>
      <c r="V23" s="16"/>
      <c r="W23" s="16"/>
      <c r="X23" s="16"/>
      <c r="Y23" s="16"/>
      <c r="Z23" s="16"/>
      <c r="AA23" s="16"/>
      <c r="AB23" s="1020"/>
      <c r="AC23" s="1753">
        <f t="shared" si="0"/>
        <v>18</v>
      </c>
      <c r="AD23" s="11"/>
      <c r="AE23" s="11"/>
      <c r="AF23" s="11"/>
    </row>
    <row r="24" spans="1:32" s="12" customFormat="1" ht="13.5" customHeight="1" thickBot="1" x14ac:dyDescent="0.4">
      <c r="A24" s="4305"/>
      <c r="B24" s="4296"/>
      <c r="C24" s="4296"/>
      <c r="D24" s="4309"/>
      <c r="E24" s="3756" t="s">
        <v>114</v>
      </c>
      <c r="F24" s="3757" t="s">
        <v>6</v>
      </c>
      <c r="G24" s="3779" t="s">
        <v>440</v>
      </c>
      <c r="H24" s="3757"/>
      <c r="I24" s="3757" t="s">
        <v>69</v>
      </c>
      <c r="J24" s="3758" t="s">
        <v>439</v>
      </c>
      <c r="K24" s="3780"/>
      <c r="L24" s="3781"/>
      <c r="M24" s="3781"/>
      <c r="N24" s="3781"/>
      <c r="O24" s="3781"/>
      <c r="P24" s="3781"/>
      <c r="Q24" s="3782">
        <v>25</v>
      </c>
      <c r="R24" s="147"/>
      <c r="S24" s="2027"/>
      <c r="T24" s="2027"/>
      <c r="U24" s="2027"/>
      <c r="V24" s="2027"/>
      <c r="W24" s="2027"/>
      <c r="X24" s="2027"/>
      <c r="Y24" s="2027"/>
      <c r="Z24" s="2027"/>
      <c r="AA24" s="2027"/>
      <c r="AB24" s="2028"/>
      <c r="AC24" s="1753">
        <f t="shared" si="0"/>
        <v>25</v>
      </c>
      <c r="AD24" s="11"/>
      <c r="AE24" s="11"/>
      <c r="AF24" s="11"/>
    </row>
    <row r="25" spans="1:32" s="12" customFormat="1" ht="20.25" hidden="1" customHeight="1" thickBot="1" x14ac:dyDescent="0.5">
      <c r="A25" s="4305"/>
      <c r="B25" s="4296"/>
      <c r="C25" s="4296"/>
      <c r="D25" s="4309"/>
      <c r="E25" s="2020"/>
      <c r="F25" s="2021"/>
      <c r="G25" s="2021"/>
      <c r="H25" s="2021"/>
      <c r="I25" s="2021"/>
      <c r="J25" s="2021"/>
      <c r="K25" s="2536"/>
      <c r="L25" s="2536"/>
      <c r="M25" s="2537"/>
      <c r="N25" s="2536"/>
      <c r="O25" s="2536"/>
      <c r="P25" s="2537"/>
      <c r="Q25" s="2537"/>
      <c r="R25" s="2537"/>
      <c r="S25" s="2537"/>
      <c r="T25" s="2537"/>
      <c r="U25" s="2536"/>
      <c r="V25" s="2536"/>
      <c r="W25" s="2538"/>
      <c r="X25" s="2538"/>
      <c r="Y25" s="2538"/>
      <c r="Z25" s="2538"/>
      <c r="AA25" s="2538"/>
      <c r="AB25" s="2539"/>
      <c r="AC25" s="1753">
        <f t="shared" si="0"/>
        <v>0</v>
      </c>
      <c r="AD25" s="11"/>
      <c r="AE25" s="11"/>
      <c r="AF25" s="11"/>
    </row>
    <row r="26" spans="1:32" s="12" customFormat="1" ht="13.5" customHeight="1" thickBot="1" x14ac:dyDescent="0.4">
      <c r="A26" s="4306"/>
      <c r="B26" s="4296"/>
      <c r="C26" s="4296"/>
      <c r="D26" s="4309"/>
      <c r="E26" s="2015" t="s">
        <v>34</v>
      </c>
      <c r="F26" s="2022"/>
      <c r="G26" s="2022"/>
      <c r="H26" s="2022"/>
      <c r="I26" s="2022"/>
      <c r="J26" s="2023"/>
      <c r="K26" s="2018">
        <f t="shared" ref="K26:AB26" si="2">SUM(K18:K25)</f>
        <v>10</v>
      </c>
      <c r="L26" s="2018">
        <f t="shared" si="2"/>
        <v>12</v>
      </c>
      <c r="M26" s="2018">
        <f t="shared" si="2"/>
        <v>0</v>
      </c>
      <c r="N26" s="2018">
        <f t="shared" si="2"/>
        <v>15</v>
      </c>
      <c r="O26" s="2018">
        <f t="shared" si="2"/>
        <v>2</v>
      </c>
      <c r="P26" s="2018">
        <f t="shared" si="2"/>
        <v>2</v>
      </c>
      <c r="Q26" s="2018">
        <f t="shared" si="2"/>
        <v>77</v>
      </c>
      <c r="R26" s="2018">
        <f t="shared" si="2"/>
        <v>0</v>
      </c>
      <c r="S26" s="2018">
        <f t="shared" si="2"/>
        <v>15</v>
      </c>
      <c r="T26" s="2018">
        <f t="shared" si="2"/>
        <v>0</v>
      </c>
      <c r="U26" s="2018">
        <f t="shared" si="2"/>
        <v>25</v>
      </c>
      <c r="V26" s="2018">
        <f t="shared" si="2"/>
        <v>0</v>
      </c>
      <c r="W26" s="2018">
        <f t="shared" si="2"/>
        <v>0</v>
      </c>
      <c r="X26" s="2018">
        <f t="shared" si="2"/>
        <v>0</v>
      </c>
      <c r="Y26" s="2018">
        <f t="shared" si="2"/>
        <v>0</v>
      </c>
      <c r="Z26" s="2018">
        <f t="shared" si="2"/>
        <v>0</v>
      </c>
      <c r="AA26" s="2018">
        <f t="shared" si="2"/>
        <v>0</v>
      </c>
      <c r="AB26" s="2018">
        <f t="shared" si="2"/>
        <v>0</v>
      </c>
      <c r="AC26" s="1925">
        <f t="shared" si="0"/>
        <v>158</v>
      </c>
      <c r="AD26" s="11"/>
      <c r="AE26" s="11"/>
      <c r="AF26" s="11"/>
    </row>
    <row r="27" spans="1:32" s="12" customFormat="1" ht="13.5" customHeight="1" thickBot="1" x14ac:dyDescent="0.45">
      <c r="A27" s="4306"/>
      <c r="B27" s="4296"/>
      <c r="C27" s="4296"/>
      <c r="D27" s="4309"/>
      <c r="E27" s="1721" t="s">
        <v>430</v>
      </c>
      <c r="F27" s="2024"/>
      <c r="G27" s="2025"/>
      <c r="H27" s="2025"/>
      <c r="I27" s="2025"/>
      <c r="J27" s="2025"/>
      <c r="K27" s="1741"/>
      <c r="L27" s="1741"/>
      <c r="M27" s="1741"/>
      <c r="N27" s="1741"/>
      <c r="O27" s="1741"/>
      <c r="P27" s="1741"/>
      <c r="Q27" s="1741"/>
      <c r="R27" s="1741"/>
      <c r="S27" s="1741"/>
      <c r="T27" s="1741"/>
      <c r="U27" s="1741"/>
      <c r="V27" s="1741"/>
      <c r="W27" s="1741"/>
      <c r="X27" s="1741">
        <v>1</v>
      </c>
      <c r="Y27" s="1741"/>
      <c r="Z27" s="1741"/>
      <c r="AA27" s="1741"/>
      <c r="AB27" s="1752"/>
      <c r="AC27" s="1925">
        <f t="shared" si="0"/>
        <v>1</v>
      </c>
      <c r="AD27" s="11"/>
      <c r="AE27" s="11"/>
      <c r="AF27" s="11"/>
    </row>
    <row r="28" spans="1:32" s="12" customFormat="1" ht="11.25" hidden="1" customHeight="1" thickBot="1" x14ac:dyDescent="0.45">
      <c r="A28" s="4306"/>
      <c r="B28" s="4296"/>
      <c r="C28" s="4296"/>
      <c r="D28" s="4309"/>
      <c r="E28" s="988"/>
      <c r="F28" s="2026"/>
      <c r="G28" s="2026"/>
      <c r="H28" s="2026"/>
      <c r="I28" s="2026"/>
      <c r="J28" s="2026"/>
      <c r="K28" s="2027"/>
      <c r="L28" s="2027"/>
      <c r="M28" s="2027"/>
      <c r="N28" s="2027"/>
      <c r="O28" s="2027"/>
      <c r="P28" s="2027"/>
      <c r="Q28" s="2027"/>
      <c r="R28" s="2027"/>
      <c r="S28" s="2027"/>
      <c r="T28" s="2027"/>
      <c r="U28" s="2027"/>
      <c r="V28" s="2027"/>
      <c r="W28" s="2027"/>
      <c r="X28" s="2027"/>
      <c r="Y28" s="2027"/>
      <c r="Z28" s="2027"/>
      <c r="AA28" s="2027"/>
      <c r="AB28" s="2028"/>
      <c r="AC28" s="1925">
        <f t="shared" si="0"/>
        <v>0</v>
      </c>
      <c r="AD28" s="11"/>
      <c r="AE28" s="11"/>
      <c r="AF28" s="11"/>
    </row>
    <row r="29" spans="1:32" s="12" customFormat="1" ht="13.5" customHeight="1" thickBot="1" x14ac:dyDescent="0.4">
      <c r="A29" s="4306"/>
      <c r="B29" s="4296"/>
      <c r="C29" s="4296"/>
      <c r="D29" s="4309"/>
      <c r="E29" s="2562" t="s">
        <v>107</v>
      </c>
      <c r="F29" s="2563"/>
      <c r="G29" s="2563"/>
      <c r="H29" s="2563"/>
      <c r="I29" s="2563"/>
      <c r="J29" s="2564"/>
      <c r="K29" s="2140">
        <f>SUM(K27:K28)</f>
        <v>0</v>
      </c>
      <c r="L29" s="2140">
        <f t="shared" ref="L29:AB29" si="3">SUM(L27:L28)</f>
        <v>0</v>
      </c>
      <c r="M29" s="2140">
        <f t="shared" si="3"/>
        <v>0</v>
      </c>
      <c r="N29" s="2140">
        <f t="shared" si="3"/>
        <v>0</v>
      </c>
      <c r="O29" s="2140">
        <f t="shared" si="3"/>
        <v>0</v>
      </c>
      <c r="P29" s="2140">
        <f t="shared" si="3"/>
        <v>0</v>
      </c>
      <c r="Q29" s="2140">
        <f t="shared" si="3"/>
        <v>0</v>
      </c>
      <c r="R29" s="2140">
        <f t="shared" si="3"/>
        <v>0</v>
      </c>
      <c r="S29" s="2140">
        <f t="shared" si="3"/>
        <v>0</v>
      </c>
      <c r="T29" s="2140">
        <f t="shared" si="3"/>
        <v>0</v>
      </c>
      <c r="U29" s="2140">
        <f t="shared" si="3"/>
        <v>0</v>
      </c>
      <c r="V29" s="2140">
        <f t="shared" si="3"/>
        <v>0</v>
      </c>
      <c r="W29" s="2140">
        <f t="shared" si="3"/>
        <v>0</v>
      </c>
      <c r="X29" s="2140">
        <f t="shared" si="3"/>
        <v>1</v>
      </c>
      <c r="Y29" s="2140">
        <f t="shared" si="3"/>
        <v>0</v>
      </c>
      <c r="Z29" s="2140">
        <f t="shared" si="3"/>
        <v>0</v>
      </c>
      <c r="AA29" s="2140">
        <f t="shared" si="3"/>
        <v>0</v>
      </c>
      <c r="AB29" s="2719">
        <f t="shared" si="3"/>
        <v>0</v>
      </c>
      <c r="AC29" s="1925">
        <f t="shared" si="0"/>
        <v>1</v>
      </c>
      <c r="AD29" s="11"/>
      <c r="AE29" s="11"/>
      <c r="AF29" s="11"/>
    </row>
    <row r="30" spans="1:32" s="12" customFormat="1" ht="13.5" customHeight="1" thickBot="1" x14ac:dyDescent="0.4">
      <c r="A30" s="4306"/>
      <c r="B30" s="4296"/>
      <c r="C30" s="4296"/>
      <c r="D30" s="4310"/>
      <c r="E30" s="1921" t="s">
        <v>92</v>
      </c>
      <c r="F30" s="1922"/>
      <c r="G30" s="1922"/>
      <c r="H30" s="1922"/>
      <c r="I30" s="1922"/>
      <c r="J30" s="1923"/>
      <c r="K30" s="17">
        <f t="shared" ref="K30:AB30" si="4">K17+K26+K29</f>
        <v>106</v>
      </c>
      <c r="L30" s="17">
        <f t="shared" si="4"/>
        <v>18</v>
      </c>
      <c r="M30" s="17">
        <f t="shared" si="4"/>
        <v>0</v>
      </c>
      <c r="N30" s="17">
        <f t="shared" si="4"/>
        <v>35</v>
      </c>
      <c r="O30" s="17">
        <f t="shared" si="4"/>
        <v>7</v>
      </c>
      <c r="P30" s="17">
        <f t="shared" si="4"/>
        <v>2</v>
      </c>
      <c r="Q30" s="17">
        <f t="shared" si="4"/>
        <v>102</v>
      </c>
      <c r="R30" s="17">
        <f t="shared" si="4"/>
        <v>0</v>
      </c>
      <c r="S30" s="17">
        <f t="shared" si="4"/>
        <v>21</v>
      </c>
      <c r="T30" s="17">
        <f t="shared" si="4"/>
        <v>0</v>
      </c>
      <c r="U30" s="17">
        <f t="shared" si="4"/>
        <v>29</v>
      </c>
      <c r="V30" s="17">
        <f t="shared" si="4"/>
        <v>0</v>
      </c>
      <c r="W30" s="17">
        <f t="shared" si="4"/>
        <v>0</v>
      </c>
      <c r="X30" s="17">
        <f t="shared" si="4"/>
        <v>1</v>
      </c>
      <c r="Y30" s="17">
        <f t="shared" si="4"/>
        <v>0</v>
      </c>
      <c r="Z30" s="17">
        <f t="shared" si="4"/>
        <v>0</v>
      </c>
      <c r="AA30" s="17">
        <f t="shared" si="4"/>
        <v>0</v>
      </c>
      <c r="AB30" s="17">
        <f t="shared" si="4"/>
        <v>0</v>
      </c>
      <c r="AC30" s="1925">
        <f t="shared" si="0"/>
        <v>321</v>
      </c>
      <c r="AD30" s="11"/>
      <c r="AE30" s="11"/>
      <c r="AF30" s="11"/>
    </row>
    <row r="31" spans="1:32" s="12" customFormat="1" ht="13.5" hidden="1" customHeight="1" thickBot="1" x14ac:dyDescent="0.4">
      <c r="A31" s="4307"/>
      <c r="B31" s="4297"/>
      <c r="C31" s="4297"/>
      <c r="D31" s="4311"/>
      <c r="E31" s="1930"/>
      <c r="F31" s="1922"/>
      <c r="G31" s="1922"/>
      <c r="H31" s="1922"/>
      <c r="I31" s="1922"/>
      <c r="J31" s="1931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937"/>
      <c r="AD31" s="11"/>
      <c r="AE31" s="11"/>
      <c r="AF31" s="11"/>
    </row>
    <row r="32" spans="1:32" s="12" customFormat="1" ht="19.899999999999999" customHeight="1" thickBot="1" x14ac:dyDescent="0.4">
      <c r="A32" s="4289" t="s">
        <v>4</v>
      </c>
      <c r="B32" s="4290"/>
      <c r="C32" s="4290"/>
      <c r="D32" s="4290"/>
      <c r="E32" s="4290"/>
      <c r="F32" s="4290"/>
      <c r="G32" s="4290"/>
      <c r="H32" s="4290"/>
      <c r="I32" s="4290"/>
      <c r="J32" s="4290"/>
      <c r="K32" s="4290"/>
      <c r="L32" s="4290"/>
      <c r="M32" s="4290"/>
      <c r="N32" s="4290"/>
      <c r="O32" s="4290"/>
      <c r="P32" s="4290"/>
      <c r="Q32" s="4290"/>
      <c r="R32" s="4290"/>
      <c r="S32" s="4290"/>
      <c r="T32" s="4290"/>
      <c r="U32" s="4290"/>
      <c r="V32" s="4290"/>
      <c r="W32" s="4290"/>
      <c r="X32" s="4290"/>
      <c r="Y32" s="4290"/>
      <c r="Z32" s="4290"/>
      <c r="AA32" s="4290"/>
      <c r="AB32" s="4290"/>
      <c r="AC32" s="4291"/>
      <c r="AD32" s="11"/>
      <c r="AE32" s="11"/>
      <c r="AF32" s="11"/>
    </row>
    <row r="33" spans="1:29" s="11" customFormat="1" ht="1.1499999999999999" customHeight="1" x14ac:dyDescent="0.35">
      <c r="A33" s="4292">
        <v>2</v>
      </c>
      <c r="B33" s="4295" t="s">
        <v>197</v>
      </c>
      <c r="C33" s="4298" t="s">
        <v>198</v>
      </c>
      <c r="D33" s="4301">
        <v>1</v>
      </c>
      <c r="E33" s="2029"/>
      <c r="F33" s="2030"/>
      <c r="G33" s="2030"/>
      <c r="H33" s="2030"/>
      <c r="I33" s="2030"/>
      <c r="J33" s="2031"/>
      <c r="K33" s="2032"/>
      <c r="L33" s="2033"/>
      <c r="M33" s="2034"/>
      <c r="N33" s="2034"/>
      <c r="O33" s="2034"/>
      <c r="P33" s="2033"/>
      <c r="Q33" s="2034"/>
      <c r="R33" s="2034"/>
      <c r="S33" s="2034"/>
      <c r="T33" s="2034"/>
      <c r="U33" s="2033"/>
      <c r="V33" s="2035"/>
      <c r="W33" s="2034"/>
      <c r="X33" s="1247"/>
      <c r="Y33" s="1247"/>
      <c r="Z33" s="1247"/>
      <c r="AA33" s="1247"/>
      <c r="AB33" s="1247"/>
      <c r="AC33" s="2036">
        <f t="shared" ref="AC33:AC63" si="5">SUM(K33:AB33)</f>
        <v>0</v>
      </c>
    </row>
    <row r="34" spans="1:29" s="11" customFormat="1" ht="18" hidden="1" customHeight="1" x14ac:dyDescent="0.35">
      <c r="A34" s="4293"/>
      <c r="B34" s="4296"/>
      <c r="C34" s="4299"/>
      <c r="D34" s="4302"/>
      <c r="E34" s="2520"/>
      <c r="F34" s="1880"/>
      <c r="G34" s="1880"/>
      <c r="H34" s="1880"/>
      <c r="I34" s="1880"/>
      <c r="J34" s="1938"/>
      <c r="K34" s="2531"/>
      <c r="L34" s="1958"/>
      <c r="M34" s="1958"/>
      <c r="N34" s="1958"/>
      <c r="O34" s="1958"/>
      <c r="P34" s="1958"/>
      <c r="Q34" s="1958"/>
      <c r="R34" s="2532"/>
      <c r="S34" s="1958"/>
      <c r="T34" s="2532"/>
      <c r="U34" s="2532"/>
      <c r="V34" s="2532"/>
      <c r="W34" s="2532"/>
      <c r="X34" s="1882"/>
      <c r="Y34" s="1882"/>
      <c r="Z34" s="1882"/>
      <c r="AA34" s="1882"/>
      <c r="AB34" s="1943"/>
      <c r="AC34" s="119">
        <f t="shared" si="5"/>
        <v>0</v>
      </c>
    </row>
    <row r="35" spans="1:29" s="11" customFormat="1" ht="14.45" customHeight="1" x14ac:dyDescent="0.35">
      <c r="A35" s="4293"/>
      <c r="B35" s="4296"/>
      <c r="C35" s="4299"/>
      <c r="D35" s="4302"/>
      <c r="E35" s="1896" t="s">
        <v>81</v>
      </c>
      <c r="F35" s="758" t="s">
        <v>5</v>
      </c>
      <c r="G35" s="758" t="s">
        <v>110</v>
      </c>
      <c r="H35" s="758" t="s">
        <v>70</v>
      </c>
      <c r="I35" s="758" t="s">
        <v>73</v>
      </c>
      <c r="J35" s="1897">
        <v>7</v>
      </c>
      <c r="K35" s="2480"/>
      <c r="L35" s="1087"/>
      <c r="M35" s="1087"/>
      <c r="N35" s="1087"/>
      <c r="O35" s="1087"/>
      <c r="P35" s="1087"/>
      <c r="Q35" s="1087"/>
      <c r="R35" s="2000"/>
      <c r="S35" s="1087"/>
      <c r="T35" s="2000"/>
      <c r="U35" s="2000"/>
      <c r="V35" s="2000"/>
      <c r="W35" s="2000">
        <v>21</v>
      </c>
      <c r="X35" s="679"/>
      <c r="Y35" s="679"/>
      <c r="Z35" s="679"/>
      <c r="AA35" s="679"/>
      <c r="AB35" s="788"/>
      <c r="AC35" s="119">
        <f t="shared" si="5"/>
        <v>21</v>
      </c>
    </row>
    <row r="36" spans="1:29" s="11" customFormat="1" ht="17.25" hidden="1" customHeight="1" x14ac:dyDescent="0.35">
      <c r="A36" s="4293"/>
      <c r="B36" s="4296"/>
      <c r="C36" s="4299"/>
      <c r="D36" s="4302"/>
      <c r="E36" s="1285"/>
      <c r="F36" s="76"/>
      <c r="G36" s="76"/>
      <c r="H36" s="76"/>
      <c r="I36" s="76"/>
      <c r="J36" s="158"/>
      <c r="K36" s="1684"/>
      <c r="L36" s="911"/>
      <c r="M36" s="146"/>
      <c r="N36" s="146"/>
      <c r="O36" s="146"/>
      <c r="P36" s="145"/>
      <c r="Q36" s="146"/>
      <c r="R36" s="146"/>
      <c r="S36" s="146"/>
      <c r="T36" s="146"/>
      <c r="U36" s="145"/>
      <c r="V36" s="146"/>
      <c r="W36" s="146"/>
      <c r="X36" s="77"/>
      <c r="Y36" s="77"/>
      <c r="Z36" s="77"/>
      <c r="AA36" s="77"/>
      <c r="AB36" s="94"/>
      <c r="AC36" s="119">
        <f t="shared" si="5"/>
        <v>0</v>
      </c>
    </row>
    <row r="37" spans="1:29" s="11" customFormat="1" ht="17.25" customHeight="1" x14ac:dyDescent="0.4">
      <c r="A37" s="4293"/>
      <c r="B37" s="4296"/>
      <c r="C37" s="4299"/>
      <c r="D37" s="4302"/>
      <c r="E37" s="1348" t="s">
        <v>226</v>
      </c>
      <c r="F37" s="758" t="s">
        <v>5</v>
      </c>
      <c r="G37" s="758" t="s">
        <v>110</v>
      </c>
      <c r="H37" s="758" t="s">
        <v>70</v>
      </c>
      <c r="I37" s="758" t="s">
        <v>36</v>
      </c>
      <c r="J37" s="1897">
        <v>128</v>
      </c>
      <c r="K37" s="1248">
        <v>16</v>
      </c>
      <c r="L37" s="761"/>
      <c r="M37" s="1092"/>
      <c r="N37" s="1092">
        <v>32</v>
      </c>
      <c r="O37" s="1092">
        <v>2</v>
      </c>
      <c r="P37" s="761"/>
      <c r="Q37" s="1092"/>
      <c r="R37" s="1092"/>
      <c r="S37" s="1092"/>
      <c r="T37" s="1092"/>
      <c r="U37" s="761">
        <v>9</v>
      </c>
      <c r="V37" s="1092"/>
      <c r="W37" s="763"/>
      <c r="X37" s="679"/>
      <c r="Y37" s="679"/>
      <c r="Z37" s="679"/>
      <c r="AA37" s="679"/>
      <c r="AB37" s="788"/>
      <c r="AC37" s="119">
        <f t="shared" si="5"/>
        <v>59</v>
      </c>
    </row>
    <row r="38" spans="1:29" s="756" customFormat="1" ht="17.25" customHeight="1" x14ac:dyDescent="0.4">
      <c r="A38" s="4293"/>
      <c r="B38" s="4296"/>
      <c r="C38" s="4299"/>
      <c r="D38" s="4302"/>
      <c r="E38" s="1348" t="s">
        <v>226</v>
      </c>
      <c r="F38" s="758" t="s">
        <v>5</v>
      </c>
      <c r="G38" s="758" t="s">
        <v>110</v>
      </c>
      <c r="H38" s="758" t="s">
        <v>88</v>
      </c>
      <c r="I38" s="758" t="s">
        <v>36</v>
      </c>
      <c r="J38" s="1897">
        <v>16</v>
      </c>
      <c r="K38" s="1729">
        <v>16</v>
      </c>
      <c r="L38" s="1096"/>
      <c r="M38" s="1091"/>
      <c r="N38" s="1091">
        <v>2</v>
      </c>
      <c r="O38" s="1091">
        <v>1</v>
      </c>
      <c r="P38" s="1096"/>
      <c r="Q38" s="1091"/>
      <c r="R38" s="1091"/>
      <c r="S38" s="1096"/>
      <c r="T38" s="1092"/>
      <c r="U38" s="761">
        <v>1</v>
      </c>
      <c r="V38" s="1092"/>
      <c r="W38" s="763"/>
      <c r="X38" s="679"/>
      <c r="Y38" s="679"/>
      <c r="Z38" s="679"/>
      <c r="AA38" s="679"/>
      <c r="AB38" s="788"/>
      <c r="AC38" s="119">
        <f t="shared" si="5"/>
        <v>20</v>
      </c>
    </row>
    <row r="39" spans="1:29" s="2040" customFormat="1" ht="17.25" customHeight="1" x14ac:dyDescent="0.35">
      <c r="A39" s="4293"/>
      <c r="B39" s="4296"/>
      <c r="C39" s="4299"/>
      <c r="D39" s="4302"/>
      <c r="E39" s="1330" t="s">
        <v>103</v>
      </c>
      <c r="F39" s="1609" t="s">
        <v>5</v>
      </c>
      <c r="G39" s="1609" t="s">
        <v>94</v>
      </c>
      <c r="H39" s="1609"/>
      <c r="I39" s="1609" t="s">
        <v>65</v>
      </c>
      <c r="J39" s="1952" t="s">
        <v>36</v>
      </c>
      <c r="K39" s="1953"/>
      <c r="L39" s="1611"/>
      <c r="M39" s="1611"/>
      <c r="N39" s="1611"/>
      <c r="O39" s="1611"/>
      <c r="P39" s="1611"/>
      <c r="Q39" s="1611">
        <v>3</v>
      </c>
      <c r="R39" s="1611"/>
      <c r="S39" s="1087"/>
      <c r="T39" s="1813"/>
      <c r="U39" s="911"/>
      <c r="V39" s="1813"/>
      <c r="W39" s="1814"/>
      <c r="X39" s="1778"/>
      <c r="Y39" s="1778"/>
      <c r="Z39" s="1778"/>
      <c r="AA39" s="1778"/>
      <c r="AB39" s="1815"/>
      <c r="AC39" s="119">
        <f t="shared" si="5"/>
        <v>3</v>
      </c>
    </row>
    <row r="40" spans="1:29" s="2040" customFormat="1" ht="12.6" customHeight="1" thickBot="1" x14ac:dyDescent="0.45">
      <c r="A40" s="4293"/>
      <c r="B40" s="4296"/>
      <c r="C40" s="4299"/>
      <c r="D40" s="4302"/>
      <c r="E40" s="1954" t="s">
        <v>115</v>
      </c>
      <c r="F40" s="1609" t="s">
        <v>5</v>
      </c>
      <c r="G40" s="1609" t="s">
        <v>94</v>
      </c>
      <c r="H40" s="1609"/>
      <c r="I40" s="1609" t="s">
        <v>65</v>
      </c>
      <c r="J40" s="1952" t="s">
        <v>36</v>
      </c>
      <c r="K40" s="1953"/>
      <c r="L40" s="1611"/>
      <c r="M40" s="1611"/>
      <c r="N40" s="1611"/>
      <c r="O40" s="1611"/>
      <c r="P40" s="1611"/>
      <c r="Q40" s="1611"/>
      <c r="R40" s="1611"/>
      <c r="S40" s="1087">
        <v>2</v>
      </c>
      <c r="T40" s="1813"/>
      <c r="U40" s="911"/>
      <c r="V40" s="1813"/>
      <c r="W40" s="1814"/>
      <c r="X40" s="1778"/>
      <c r="Y40" s="1778"/>
      <c r="Z40" s="1778"/>
      <c r="AA40" s="1778"/>
      <c r="AB40" s="1815"/>
      <c r="AC40" s="119">
        <f t="shared" si="5"/>
        <v>2</v>
      </c>
    </row>
    <row r="41" spans="1:29" s="11" customFormat="1" ht="17.25" hidden="1" customHeight="1" thickBot="1" x14ac:dyDescent="0.4">
      <c r="A41" s="4293"/>
      <c r="B41" s="4296"/>
      <c r="C41" s="4299"/>
      <c r="D41" s="4302"/>
      <c r="E41" s="1627"/>
      <c r="F41" s="310"/>
      <c r="G41" s="310"/>
      <c r="H41" s="310"/>
      <c r="I41" s="310"/>
      <c r="J41" s="1723"/>
      <c r="K41" s="1890"/>
      <c r="L41" s="1588"/>
      <c r="M41" s="1588"/>
      <c r="N41" s="1588"/>
      <c r="O41" s="1588"/>
      <c r="P41" s="1588"/>
      <c r="Q41" s="1588"/>
      <c r="R41" s="1588"/>
      <c r="S41" s="476"/>
      <c r="T41" s="146"/>
      <c r="U41" s="145"/>
      <c r="V41" s="146"/>
      <c r="W41" s="111"/>
      <c r="X41" s="77"/>
      <c r="Y41" s="77"/>
      <c r="Z41" s="77"/>
      <c r="AA41" s="77"/>
      <c r="AB41" s="94"/>
      <c r="AC41" s="1876"/>
    </row>
    <row r="42" spans="1:29" s="11" customFormat="1" ht="17.25" hidden="1" customHeight="1" thickBot="1" x14ac:dyDescent="0.45">
      <c r="A42" s="4293"/>
      <c r="B42" s="4296"/>
      <c r="C42" s="4299"/>
      <c r="D42" s="4302"/>
      <c r="E42" s="2521"/>
      <c r="F42" s="995"/>
      <c r="G42" s="995"/>
      <c r="H42" s="995"/>
      <c r="I42" s="995"/>
      <c r="J42" s="2523"/>
      <c r="K42" s="1955"/>
      <c r="L42" s="2533"/>
      <c r="M42" s="2533"/>
      <c r="N42" s="2533"/>
      <c r="O42" s="2533"/>
      <c r="P42" s="2533"/>
      <c r="Q42" s="2533"/>
      <c r="R42" s="2533"/>
      <c r="S42" s="2152"/>
      <c r="T42" s="2051"/>
      <c r="U42" s="2050"/>
      <c r="V42" s="2051"/>
      <c r="W42" s="113"/>
      <c r="X42" s="147"/>
      <c r="Y42" s="147"/>
      <c r="Z42" s="147"/>
      <c r="AA42" s="147"/>
      <c r="AB42" s="2044"/>
      <c r="AC42" s="1876">
        <f t="shared" si="5"/>
        <v>0</v>
      </c>
    </row>
    <row r="43" spans="1:29" s="2040" customFormat="1" ht="12.75" hidden="1" customHeight="1" thickBot="1" x14ac:dyDescent="0.45">
      <c r="A43" s="4293"/>
      <c r="B43" s="4296"/>
      <c r="C43" s="4299"/>
      <c r="D43" s="4302"/>
      <c r="E43" s="2516"/>
      <c r="F43" s="2517"/>
      <c r="G43" s="2518"/>
      <c r="H43" s="2518"/>
      <c r="I43" s="2518"/>
      <c r="J43" s="2519"/>
      <c r="K43" s="2524"/>
      <c r="L43" s="2525"/>
      <c r="M43" s="2526"/>
      <c r="N43" s="2526"/>
      <c r="O43" s="2526"/>
      <c r="P43" s="2526"/>
      <c r="Q43" s="2527"/>
      <c r="R43" s="2528"/>
      <c r="S43" s="2528"/>
      <c r="T43" s="2528"/>
      <c r="U43" s="2528"/>
      <c r="V43" s="2529"/>
      <c r="W43" s="2528"/>
      <c r="X43" s="2529"/>
      <c r="Y43" s="2529"/>
      <c r="Z43" s="2529"/>
      <c r="AA43" s="2529"/>
      <c r="AB43" s="2530"/>
      <c r="AC43" s="2039">
        <f t="shared" si="5"/>
        <v>0</v>
      </c>
    </row>
    <row r="44" spans="1:29" s="11" customFormat="1" ht="13.5" customHeight="1" thickBot="1" x14ac:dyDescent="0.4">
      <c r="A44" s="4293"/>
      <c r="B44" s="4296"/>
      <c r="C44" s="4299"/>
      <c r="D44" s="4302"/>
      <c r="E44" s="1877" t="s">
        <v>38</v>
      </c>
      <c r="F44" s="1878"/>
      <c r="G44" s="1878"/>
      <c r="H44" s="1878"/>
      <c r="I44" s="1878"/>
      <c r="J44" s="1878"/>
      <c r="K44" s="2083">
        <f t="shared" ref="K44:AB44" si="6">SUM(K33:K43)</f>
        <v>32</v>
      </c>
      <c r="L44" s="2083">
        <f t="shared" si="6"/>
        <v>0</v>
      </c>
      <c r="M44" s="2083">
        <f t="shared" si="6"/>
        <v>0</v>
      </c>
      <c r="N44" s="2083">
        <f t="shared" si="6"/>
        <v>34</v>
      </c>
      <c r="O44" s="2083">
        <f t="shared" si="6"/>
        <v>3</v>
      </c>
      <c r="P44" s="2083">
        <f t="shared" si="6"/>
        <v>0</v>
      </c>
      <c r="Q44" s="2083">
        <f t="shared" si="6"/>
        <v>3</v>
      </c>
      <c r="R44" s="2083">
        <f t="shared" si="6"/>
        <v>0</v>
      </c>
      <c r="S44" s="2083">
        <f t="shared" si="6"/>
        <v>2</v>
      </c>
      <c r="T44" s="2083">
        <f t="shared" si="6"/>
        <v>0</v>
      </c>
      <c r="U44" s="2083">
        <f t="shared" si="6"/>
        <v>10</v>
      </c>
      <c r="V44" s="2083">
        <f t="shared" si="6"/>
        <v>0</v>
      </c>
      <c r="W44" s="2083">
        <f t="shared" si="6"/>
        <v>21</v>
      </c>
      <c r="X44" s="2083">
        <f t="shared" si="6"/>
        <v>0</v>
      </c>
      <c r="Y44" s="2083">
        <f t="shared" si="6"/>
        <v>0</v>
      </c>
      <c r="Z44" s="2083">
        <f t="shared" si="6"/>
        <v>0</v>
      </c>
      <c r="AA44" s="2083">
        <f t="shared" si="6"/>
        <v>0</v>
      </c>
      <c r="AB44" s="2083">
        <f t="shared" si="6"/>
        <v>0</v>
      </c>
      <c r="AC44" s="2488">
        <f t="shared" si="5"/>
        <v>105</v>
      </c>
    </row>
    <row r="45" spans="1:29" s="11" customFormat="1" ht="16.149999999999999" customHeight="1" x14ac:dyDescent="0.35">
      <c r="A45" s="4293"/>
      <c r="B45" s="4296"/>
      <c r="C45" s="4299"/>
      <c r="D45" s="4302"/>
      <c r="E45" s="2042" t="s">
        <v>77</v>
      </c>
      <c r="F45" s="2024" t="s">
        <v>6</v>
      </c>
      <c r="G45" s="2024">
        <v>53</v>
      </c>
      <c r="H45" s="2024" t="s">
        <v>70</v>
      </c>
      <c r="I45" s="2024">
        <v>2</v>
      </c>
      <c r="J45" s="2477">
        <v>61</v>
      </c>
      <c r="K45" s="2542"/>
      <c r="L45" s="1740"/>
      <c r="M45" s="19"/>
      <c r="N45" s="19">
        <v>13</v>
      </c>
      <c r="O45" s="19">
        <v>2</v>
      </c>
      <c r="P45" s="19"/>
      <c r="Q45" s="19"/>
      <c r="R45" s="19"/>
      <c r="S45" s="19"/>
      <c r="T45" s="19"/>
      <c r="U45" s="19">
        <v>10</v>
      </c>
      <c r="V45" s="19"/>
      <c r="W45" s="19"/>
      <c r="X45" s="19"/>
      <c r="Y45" s="19"/>
      <c r="Z45" s="19"/>
      <c r="AA45" s="19"/>
      <c r="AB45" s="2483"/>
      <c r="AC45" s="2156">
        <f t="shared" si="5"/>
        <v>25</v>
      </c>
    </row>
    <row r="46" spans="1:29" s="11" customFormat="1" ht="13.15" customHeight="1" x14ac:dyDescent="0.4">
      <c r="A46" s="4293"/>
      <c r="B46" s="4296"/>
      <c r="C46" s="4299"/>
      <c r="D46" s="4302"/>
      <c r="E46" s="1714" t="s">
        <v>80</v>
      </c>
      <c r="F46" s="1724" t="s">
        <v>6</v>
      </c>
      <c r="G46" s="405" t="s">
        <v>110</v>
      </c>
      <c r="H46" s="953" t="s">
        <v>70</v>
      </c>
      <c r="I46" s="404">
        <v>3</v>
      </c>
      <c r="J46" s="1703">
        <v>61</v>
      </c>
      <c r="K46" s="2297">
        <v>4</v>
      </c>
      <c r="L46" s="16"/>
      <c r="M46" s="137"/>
      <c r="N46" s="137"/>
      <c r="O46" s="137"/>
      <c r="P46" s="137"/>
      <c r="Q46" s="137"/>
      <c r="R46" s="137"/>
      <c r="S46" s="137"/>
      <c r="T46" s="137"/>
      <c r="U46" s="137">
        <v>6</v>
      </c>
      <c r="V46" s="137"/>
      <c r="W46" s="137"/>
      <c r="X46" s="106"/>
      <c r="Y46" s="106"/>
      <c r="Z46" s="106"/>
      <c r="AA46" s="106"/>
      <c r="AB46" s="2484"/>
      <c r="AC46" s="22">
        <f t="shared" si="5"/>
        <v>10</v>
      </c>
    </row>
    <row r="47" spans="1:29" s="11" customFormat="1" ht="14.25" customHeight="1" x14ac:dyDescent="0.4">
      <c r="A47" s="4293"/>
      <c r="B47" s="4296"/>
      <c r="C47" s="4299"/>
      <c r="D47" s="4302"/>
      <c r="E47" s="1714" t="s">
        <v>80</v>
      </c>
      <c r="F47" s="1724" t="s">
        <v>6</v>
      </c>
      <c r="G47" s="405" t="s">
        <v>110</v>
      </c>
      <c r="H47" s="953" t="s">
        <v>70</v>
      </c>
      <c r="I47" s="404">
        <v>2</v>
      </c>
      <c r="J47" s="1703">
        <v>61</v>
      </c>
      <c r="K47" s="2043">
        <v>4</v>
      </c>
      <c r="L47" s="679"/>
      <c r="M47" s="679"/>
      <c r="N47" s="679"/>
      <c r="O47" s="679"/>
      <c r="P47" s="679"/>
      <c r="Q47" s="679"/>
      <c r="R47" s="679"/>
      <c r="S47" s="679"/>
      <c r="T47" s="137"/>
      <c r="U47" s="137">
        <v>1</v>
      </c>
      <c r="V47" s="137"/>
      <c r="W47" s="137"/>
      <c r="X47" s="106"/>
      <c r="Y47" s="106"/>
      <c r="Z47" s="106"/>
      <c r="AA47" s="106"/>
      <c r="AB47" s="2484"/>
      <c r="AC47" s="22">
        <f t="shared" si="5"/>
        <v>5</v>
      </c>
    </row>
    <row r="48" spans="1:29" s="11" customFormat="1" ht="16.149999999999999" customHeight="1" x14ac:dyDescent="0.35">
      <c r="A48" s="4293"/>
      <c r="B48" s="4296"/>
      <c r="C48" s="4299"/>
      <c r="D48" s="4302"/>
      <c r="E48" s="2011" t="s">
        <v>372</v>
      </c>
      <c r="F48" s="790" t="s">
        <v>6</v>
      </c>
      <c r="G48" s="790" t="s">
        <v>127</v>
      </c>
      <c r="H48" s="790" t="s">
        <v>127</v>
      </c>
      <c r="I48" s="790"/>
      <c r="J48" s="2478">
        <v>62</v>
      </c>
      <c r="K48" s="2043">
        <v>6</v>
      </c>
      <c r="L48" s="679"/>
      <c r="M48" s="679"/>
      <c r="N48" s="679"/>
      <c r="O48" s="679"/>
      <c r="P48" s="679">
        <v>4</v>
      </c>
      <c r="Q48" s="679"/>
      <c r="R48" s="679"/>
      <c r="S48" s="679"/>
      <c r="T48" s="679"/>
      <c r="U48" s="679">
        <v>12</v>
      </c>
      <c r="V48" s="679"/>
      <c r="W48" s="679"/>
      <c r="X48" s="792"/>
      <c r="Y48" s="792"/>
      <c r="Z48" s="792"/>
      <c r="AA48" s="792"/>
      <c r="AB48" s="2485"/>
      <c r="AC48" s="22">
        <f t="shared" si="5"/>
        <v>22</v>
      </c>
    </row>
    <row r="49" spans="1:32" s="756" customFormat="1" ht="13.15" customHeight="1" x14ac:dyDescent="0.35">
      <c r="A49" s="4293"/>
      <c r="B49" s="4296"/>
      <c r="C49" s="4299"/>
      <c r="D49" s="4302"/>
      <c r="E49" s="757" t="s">
        <v>308</v>
      </c>
      <c r="F49" s="790" t="s">
        <v>6</v>
      </c>
      <c r="G49" s="790" t="s">
        <v>127</v>
      </c>
      <c r="H49" s="790" t="s">
        <v>127</v>
      </c>
      <c r="I49" s="790"/>
      <c r="J49" s="2478">
        <v>61</v>
      </c>
      <c r="K49" s="2043">
        <v>6</v>
      </c>
      <c r="L49" s="679">
        <v>8</v>
      </c>
      <c r="M49" s="679"/>
      <c r="N49" s="679"/>
      <c r="O49" s="679"/>
      <c r="P49" s="679">
        <v>4</v>
      </c>
      <c r="Q49" s="679"/>
      <c r="R49" s="679"/>
      <c r="S49" s="679"/>
      <c r="T49" s="679"/>
      <c r="U49" s="679">
        <v>12</v>
      </c>
      <c r="V49" s="679"/>
      <c r="W49" s="679"/>
      <c r="X49" s="792"/>
      <c r="Y49" s="792"/>
      <c r="Z49" s="792"/>
      <c r="AA49" s="792"/>
      <c r="AB49" s="2485"/>
      <c r="AC49" s="22">
        <f t="shared" si="5"/>
        <v>30</v>
      </c>
    </row>
    <row r="50" spans="1:32" s="11" customFormat="1" ht="15" customHeight="1" x14ac:dyDescent="0.35">
      <c r="A50" s="4293"/>
      <c r="B50" s="4296"/>
      <c r="C50" s="4299"/>
      <c r="D50" s="4302"/>
      <c r="E50" s="1627" t="s">
        <v>103</v>
      </c>
      <c r="F50" s="1609" t="s">
        <v>90</v>
      </c>
      <c r="G50" s="1609" t="s">
        <v>70</v>
      </c>
      <c r="H50" s="1609"/>
      <c r="I50" s="1609" t="s">
        <v>65</v>
      </c>
      <c r="J50" s="2479">
        <v>1</v>
      </c>
      <c r="K50" s="2480"/>
      <c r="L50" s="1087"/>
      <c r="M50" s="1087"/>
      <c r="N50" s="1087"/>
      <c r="O50" s="1087"/>
      <c r="P50" s="1087"/>
      <c r="Q50" s="1087">
        <v>3</v>
      </c>
      <c r="R50" s="2000"/>
      <c r="S50" s="2000"/>
      <c r="T50" s="137"/>
      <c r="U50" s="679"/>
      <c r="V50" s="679"/>
      <c r="W50" s="679"/>
      <c r="X50" s="792"/>
      <c r="Y50" s="792"/>
      <c r="Z50" s="792"/>
      <c r="AA50" s="792"/>
      <c r="AB50" s="2485"/>
      <c r="AC50" s="22">
        <f t="shared" si="5"/>
        <v>3</v>
      </c>
    </row>
    <row r="51" spans="1:32" s="11" customFormat="1" ht="13.5" customHeight="1" thickBot="1" x14ac:dyDescent="0.45">
      <c r="A51" s="4293"/>
      <c r="B51" s="4296"/>
      <c r="C51" s="4299"/>
      <c r="D51" s="4302"/>
      <c r="E51" s="1628" t="s">
        <v>115</v>
      </c>
      <c r="F51" s="1609" t="s">
        <v>90</v>
      </c>
      <c r="G51" s="1609" t="s">
        <v>70</v>
      </c>
      <c r="H51" s="1609"/>
      <c r="I51" s="1609" t="s">
        <v>65</v>
      </c>
      <c r="J51" s="2479">
        <v>1</v>
      </c>
      <c r="K51" s="2480"/>
      <c r="L51" s="1087"/>
      <c r="M51" s="1087"/>
      <c r="N51" s="1087"/>
      <c r="O51" s="1087"/>
      <c r="P51" s="1087"/>
      <c r="Q51" s="1087"/>
      <c r="R51" s="2000"/>
      <c r="S51" s="1087">
        <v>2</v>
      </c>
      <c r="T51" s="77"/>
      <c r="U51" s="77"/>
      <c r="V51" s="77"/>
      <c r="W51" s="77"/>
      <c r="X51" s="77"/>
      <c r="Y51" s="77"/>
      <c r="Z51" s="77"/>
      <c r="AA51" s="77"/>
      <c r="AB51" s="2486"/>
      <c r="AC51" s="151">
        <f t="shared" si="5"/>
        <v>2</v>
      </c>
    </row>
    <row r="52" spans="1:32" s="11" customFormat="1" ht="13.5" hidden="1" customHeight="1" x14ac:dyDescent="0.35">
      <c r="A52" s="4293"/>
      <c r="B52" s="4296"/>
      <c r="C52" s="4299"/>
      <c r="D52" s="4302"/>
      <c r="E52" s="1896"/>
      <c r="F52" s="758"/>
      <c r="G52" s="758"/>
      <c r="H52" s="758"/>
      <c r="I52" s="758"/>
      <c r="J52" s="1897"/>
      <c r="K52" s="2480"/>
      <c r="L52" s="1087"/>
      <c r="M52" s="1087"/>
      <c r="N52" s="1087"/>
      <c r="O52" s="1087"/>
      <c r="P52" s="1087"/>
      <c r="Q52" s="1087"/>
      <c r="R52" s="2000"/>
      <c r="S52" s="1087"/>
      <c r="T52" s="2000"/>
      <c r="U52" s="2000"/>
      <c r="V52" s="2000"/>
      <c r="W52" s="2000"/>
      <c r="X52" s="77"/>
      <c r="Y52" s="77"/>
      <c r="Z52" s="77"/>
      <c r="AA52" s="77"/>
      <c r="AB52" s="2486"/>
      <c r="AC52" s="186">
        <f t="shared" si="5"/>
        <v>0</v>
      </c>
    </row>
    <row r="53" spans="1:32" s="11" customFormat="1" ht="13.5" hidden="1" customHeight="1" thickBot="1" x14ac:dyDescent="0.4">
      <c r="A53" s="4293"/>
      <c r="B53" s="4296"/>
      <c r="C53" s="4299"/>
      <c r="D53" s="4302"/>
      <c r="E53" s="2476"/>
      <c r="F53" s="766"/>
      <c r="G53" s="766"/>
      <c r="H53" s="766"/>
      <c r="I53" s="766"/>
      <c r="J53" s="767"/>
      <c r="K53" s="2481"/>
      <c r="L53" s="1956"/>
      <c r="M53" s="1956"/>
      <c r="N53" s="1956"/>
      <c r="O53" s="1956"/>
      <c r="P53" s="1956"/>
      <c r="Q53" s="1956"/>
      <c r="R53" s="2482"/>
      <c r="S53" s="1956"/>
      <c r="T53" s="2482"/>
      <c r="U53" s="2482"/>
      <c r="V53" s="2482"/>
      <c r="W53" s="2482"/>
      <c r="X53" s="147"/>
      <c r="Y53" s="147"/>
      <c r="Z53" s="147"/>
      <c r="AA53" s="147"/>
      <c r="AB53" s="2487"/>
      <c r="AC53" s="119">
        <f t="shared" si="5"/>
        <v>0</v>
      </c>
    </row>
    <row r="54" spans="1:32" s="11" customFormat="1" ht="13.5" customHeight="1" thickBot="1" x14ac:dyDescent="0.4">
      <c r="A54" s="4293"/>
      <c r="B54" s="4296"/>
      <c r="C54" s="4299"/>
      <c r="D54" s="4302"/>
      <c r="E54" s="1900" t="s">
        <v>34</v>
      </c>
      <c r="F54" s="1901"/>
      <c r="G54" s="1901"/>
      <c r="H54" s="1901"/>
      <c r="I54" s="1901"/>
      <c r="J54" s="1902"/>
      <c r="K54" s="92">
        <f>SUM(K45:K53)</f>
        <v>20</v>
      </c>
      <c r="L54" s="114">
        <f t="shared" ref="L54:AB54" si="7">SUM(L45:L53)</f>
        <v>8</v>
      </c>
      <c r="M54" s="114">
        <f t="shared" si="7"/>
        <v>0</v>
      </c>
      <c r="N54" s="114">
        <f t="shared" si="7"/>
        <v>13</v>
      </c>
      <c r="O54" s="114">
        <f t="shared" si="7"/>
        <v>2</v>
      </c>
      <c r="P54" s="114">
        <f t="shared" si="7"/>
        <v>8</v>
      </c>
      <c r="Q54" s="114">
        <f t="shared" si="7"/>
        <v>3</v>
      </c>
      <c r="R54" s="114">
        <f t="shared" si="7"/>
        <v>0</v>
      </c>
      <c r="S54" s="114">
        <f t="shared" si="7"/>
        <v>2</v>
      </c>
      <c r="T54" s="114">
        <f t="shared" si="7"/>
        <v>0</v>
      </c>
      <c r="U54" s="114">
        <f t="shared" si="7"/>
        <v>41</v>
      </c>
      <c r="V54" s="114">
        <f t="shared" si="7"/>
        <v>0</v>
      </c>
      <c r="W54" s="114">
        <f t="shared" si="7"/>
        <v>0</v>
      </c>
      <c r="X54" s="114">
        <f t="shared" si="7"/>
        <v>0</v>
      </c>
      <c r="Y54" s="114">
        <f t="shared" si="7"/>
        <v>0</v>
      </c>
      <c r="Z54" s="114">
        <f t="shared" si="7"/>
        <v>0</v>
      </c>
      <c r="AA54" s="114">
        <f t="shared" si="7"/>
        <v>0</v>
      </c>
      <c r="AB54" s="118">
        <f t="shared" si="7"/>
        <v>0</v>
      </c>
      <c r="AC54" s="22">
        <f t="shared" si="5"/>
        <v>97</v>
      </c>
    </row>
    <row r="55" spans="1:32" s="11" customFormat="1" ht="20.25" hidden="1" customHeight="1" thickBot="1" x14ac:dyDescent="0.4">
      <c r="A55" s="4293"/>
      <c r="B55" s="4296"/>
      <c r="C55" s="4299"/>
      <c r="D55" s="4302"/>
      <c r="E55" s="1905"/>
      <c r="F55" s="20"/>
      <c r="G55" s="20"/>
      <c r="H55" s="1906"/>
      <c r="I55" s="865"/>
      <c r="J55" s="1907"/>
      <c r="K55" s="1908"/>
      <c r="L55" s="19"/>
      <c r="M55" s="19"/>
      <c r="N55" s="19"/>
      <c r="O55" s="19"/>
      <c r="P55" s="19"/>
      <c r="Q55" s="19"/>
      <c r="R55" s="1909"/>
      <c r="S55" s="1909"/>
      <c r="T55" s="1909"/>
      <c r="U55" s="1910"/>
      <c r="V55" s="1909"/>
      <c r="W55" s="1909"/>
      <c r="X55" s="19"/>
      <c r="Y55" s="19"/>
      <c r="Z55" s="19"/>
      <c r="AA55" s="19"/>
      <c r="AB55" s="2483"/>
      <c r="AC55" s="22">
        <f t="shared" si="5"/>
        <v>0</v>
      </c>
    </row>
    <row r="56" spans="1:32" s="11" customFormat="1" ht="18" hidden="1" customHeight="1" thickBot="1" x14ac:dyDescent="0.4">
      <c r="A56" s="4293"/>
      <c r="B56" s="4296"/>
      <c r="C56" s="4299"/>
      <c r="D56" s="4302"/>
      <c r="E56" s="1911"/>
      <c r="F56" s="76"/>
      <c r="G56" s="76"/>
      <c r="H56" s="76"/>
      <c r="I56" s="76"/>
      <c r="J56" s="152"/>
      <c r="K56" s="1912"/>
      <c r="L56" s="1786"/>
      <c r="M56" s="1786"/>
      <c r="N56" s="1786"/>
      <c r="O56" s="1786"/>
      <c r="P56" s="145"/>
      <c r="Q56" s="146"/>
      <c r="R56" s="146"/>
      <c r="S56" s="146"/>
      <c r="T56" s="146"/>
      <c r="U56" s="145"/>
      <c r="V56" s="146"/>
      <c r="W56" s="146"/>
      <c r="X56" s="77"/>
      <c r="Y56" s="77"/>
      <c r="Z56" s="77"/>
      <c r="AA56" s="77"/>
      <c r="AB56" s="2486"/>
      <c r="AC56" s="22">
        <f t="shared" si="5"/>
        <v>0</v>
      </c>
    </row>
    <row r="57" spans="1:32" s="11" customFormat="1" ht="19.5" hidden="1" customHeight="1" thickBot="1" x14ac:dyDescent="0.4">
      <c r="A57" s="4293"/>
      <c r="B57" s="4296"/>
      <c r="C57" s="4299"/>
      <c r="D57" s="4302"/>
      <c r="E57" s="1911"/>
      <c r="F57" s="76"/>
      <c r="G57" s="76"/>
      <c r="H57" s="76"/>
      <c r="I57" s="76"/>
      <c r="J57" s="152"/>
      <c r="K57" s="1912"/>
      <c r="L57" s="1786"/>
      <c r="M57" s="1786"/>
      <c r="N57" s="1786"/>
      <c r="O57" s="1786"/>
      <c r="P57" s="145"/>
      <c r="Q57" s="146"/>
      <c r="R57" s="146"/>
      <c r="S57" s="146"/>
      <c r="T57" s="146"/>
      <c r="U57" s="145"/>
      <c r="V57" s="146"/>
      <c r="W57" s="146"/>
      <c r="X57" s="77"/>
      <c r="Y57" s="77"/>
      <c r="Z57" s="77"/>
      <c r="AA57" s="77"/>
      <c r="AB57" s="2486"/>
      <c r="AC57" s="22">
        <f t="shared" si="5"/>
        <v>0</v>
      </c>
    </row>
    <row r="58" spans="1:32" s="11" customFormat="1" ht="13.5" hidden="1" customHeight="1" thickBot="1" x14ac:dyDescent="0.4">
      <c r="A58" s="4293"/>
      <c r="B58" s="4296"/>
      <c r="C58" s="4299"/>
      <c r="D58" s="4302"/>
      <c r="E58" s="1911"/>
      <c r="F58" s="76"/>
      <c r="G58" s="76"/>
      <c r="H58" s="76"/>
      <c r="I58" s="76"/>
      <c r="J58" s="152"/>
      <c r="K58" s="1912"/>
      <c r="L58" s="1786"/>
      <c r="M58" s="1786"/>
      <c r="N58" s="1786"/>
      <c r="O58" s="1786"/>
      <c r="P58" s="145"/>
      <c r="Q58" s="146"/>
      <c r="R58" s="146"/>
      <c r="S58" s="146"/>
      <c r="T58" s="146"/>
      <c r="U58" s="145"/>
      <c r="V58" s="146"/>
      <c r="W58" s="146"/>
      <c r="X58" s="77"/>
      <c r="Y58" s="77"/>
      <c r="Z58" s="77"/>
      <c r="AA58" s="77"/>
      <c r="AB58" s="2486"/>
      <c r="AC58" s="22"/>
    </row>
    <row r="59" spans="1:32" s="11" customFormat="1" ht="13.5" hidden="1" customHeight="1" thickBot="1" x14ac:dyDescent="0.4">
      <c r="A59" s="4293"/>
      <c r="B59" s="4296"/>
      <c r="C59" s="4299"/>
      <c r="D59" s="4302"/>
      <c r="E59" s="1911"/>
      <c r="F59" s="76"/>
      <c r="G59" s="76"/>
      <c r="H59" s="76"/>
      <c r="I59" s="76"/>
      <c r="J59" s="152"/>
      <c r="K59" s="1912"/>
      <c r="L59" s="1786"/>
      <c r="M59" s="1786"/>
      <c r="N59" s="1786"/>
      <c r="O59" s="1786"/>
      <c r="P59" s="145"/>
      <c r="Q59" s="146"/>
      <c r="R59" s="146"/>
      <c r="S59" s="146"/>
      <c r="T59" s="146"/>
      <c r="U59" s="145"/>
      <c r="V59" s="146"/>
      <c r="W59" s="146"/>
      <c r="X59" s="77"/>
      <c r="Y59" s="77"/>
      <c r="Z59" s="77"/>
      <c r="AA59" s="77"/>
      <c r="AB59" s="2486"/>
      <c r="AC59" s="22"/>
    </row>
    <row r="60" spans="1:32" s="11" customFormat="1" ht="13.5" hidden="1" customHeight="1" thickBot="1" x14ac:dyDescent="0.4">
      <c r="A60" s="4293"/>
      <c r="B60" s="4296"/>
      <c r="C60" s="4299"/>
      <c r="D60" s="4302"/>
      <c r="E60" s="1916"/>
      <c r="F60" s="1917"/>
      <c r="G60" s="1917"/>
      <c r="H60" s="1917"/>
      <c r="I60" s="1917"/>
      <c r="J60" s="1918"/>
      <c r="K60" s="1919"/>
      <c r="L60" s="1920"/>
      <c r="M60" s="1920"/>
      <c r="N60" s="1920"/>
      <c r="O60" s="1920"/>
      <c r="P60" s="1920"/>
      <c r="Q60" s="1920"/>
      <c r="R60" s="1920"/>
      <c r="S60" s="1920"/>
      <c r="T60" s="1920"/>
      <c r="U60" s="1920"/>
      <c r="V60" s="1920"/>
      <c r="W60" s="1920"/>
      <c r="X60" s="1920"/>
      <c r="Y60" s="1920"/>
      <c r="Z60" s="1920"/>
      <c r="AA60" s="1920"/>
      <c r="AB60" s="3318"/>
      <c r="AC60" s="22">
        <f t="shared" si="5"/>
        <v>0</v>
      </c>
    </row>
    <row r="61" spans="1:32" s="12" customFormat="1" ht="13.5" hidden="1" customHeight="1" thickBot="1" x14ac:dyDescent="0.4">
      <c r="A61" s="4293"/>
      <c r="B61" s="4296"/>
      <c r="C61" s="4299"/>
      <c r="D61" s="4303"/>
      <c r="E61" s="1921" t="s">
        <v>35</v>
      </c>
      <c r="F61" s="1922"/>
      <c r="G61" s="1922"/>
      <c r="H61" s="1922"/>
      <c r="I61" s="1922"/>
      <c r="J61" s="1923"/>
      <c r="K61" s="1924">
        <f t="shared" ref="K61:AB61" si="8">SUM(K55:K60)</f>
        <v>0</v>
      </c>
      <c r="L61" s="1924">
        <f t="shared" si="8"/>
        <v>0</v>
      </c>
      <c r="M61" s="1924">
        <f t="shared" si="8"/>
        <v>0</v>
      </c>
      <c r="N61" s="1924">
        <f t="shared" si="8"/>
        <v>0</v>
      </c>
      <c r="O61" s="1924">
        <f t="shared" si="8"/>
        <v>0</v>
      </c>
      <c r="P61" s="1924">
        <f t="shared" si="8"/>
        <v>0</v>
      </c>
      <c r="Q61" s="1924">
        <f t="shared" si="8"/>
        <v>0</v>
      </c>
      <c r="R61" s="1924">
        <f t="shared" si="8"/>
        <v>0</v>
      </c>
      <c r="S61" s="1924">
        <f t="shared" si="8"/>
        <v>0</v>
      </c>
      <c r="T61" s="1924">
        <f t="shared" si="8"/>
        <v>0</v>
      </c>
      <c r="U61" s="1924">
        <f t="shared" si="8"/>
        <v>0</v>
      </c>
      <c r="V61" s="1924">
        <f t="shared" si="8"/>
        <v>0</v>
      </c>
      <c r="W61" s="1924">
        <f t="shared" si="8"/>
        <v>0</v>
      </c>
      <c r="X61" s="1924">
        <f t="shared" si="8"/>
        <v>0</v>
      </c>
      <c r="Y61" s="1924">
        <f t="shared" si="8"/>
        <v>0</v>
      </c>
      <c r="Z61" s="1924">
        <f t="shared" si="8"/>
        <v>0</v>
      </c>
      <c r="AA61" s="1924">
        <f t="shared" si="8"/>
        <v>0</v>
      </c>
      <c r="AB61" s="3319">
        <f t="shared" si="8"/>
        <v>0</v>
      </c>
      <c r="AC61" s="13">
        <f t="shared" si="5"/>
        <v>0</v>
      </c>
      <c r="AD61" s="11"/>
      <c r="AE61" s="11"/>
      <c r="AF61" s="11"/>
    </row>
    <row r="62" spans="1:32" s="12" customFormat="1" ht="24" hidden="1" customHeight="1" thickBot="1" x14ac:dyDescent="0.4">
      <c r="A62" s="4293"/>
      <c r="B62" s="4296"/>
      <c r="C62" s="4299"/>
      <c r="D62" s="4303"/>
      <c r="E62" s="3320"/>
      <c r="F62" s="1927"/>
      <c r="G62" s="1928"/>
      <c r="H62" s="1927"/>
      <c r="I62" s="1927"/>
      <c r="J62" s="1929"/>
      <c r="K62" s="13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2483"/>
      <c r="AC62" s="13">
        <f t="shared" si="5"/>
        <v>0</v>
      </c>
      <c r="AD62" s="11"/>
      <c r="AE62" s="11"/>
      <c r="AF62" s="11"/>
    </row>
    <row r="63" spans="1:32" s="12" customFormat="1" ht="16.5" customHeight="1" thickBot="1" x14ac:dyDescent="0.4">
      <c r="A63" s="4293"/>
      <c r="B63" s="4296"/>
      <c r="C63" s="4299"/>
      <c r="D63" s="4303"/>
      <c r="E63" s="1930" t="s">
        <v>39</v>
      </c>
      <c r="F63" s="1922"/>
      <c r="G63" s="1922"/>
      <c r="H63" s="1922"/>
      <c r="I63" s="1922"/>
      <c r="J63" s="1931"/>
      <c r="K63" s="17">
        <f t="shared" ref="K63:AB63" si="9">K44+K54++K62+K61</f>
        <v>52</v>
      </c>
      <c r="L63" s="17">
        <f t="shared" si="9"/>
        <v>8</v>
      </c>
      <c r="M63" s="17">
        <f t="shared" si="9"/>
        <v>0</v>
      </c>
      <c r="N63" s="17">
        <f t="shared" si="9"/>
        <v>47</v>
      </c>
      <c r="O63" s="17">
        <f t="shared" si="9"/>
        <v>5</v>
      </c>
      <c r="P63" s="17">
        <f t="shared" si="9"/>
        <v>8</v>
      </c>
      <c r="Q63" s="17">
        <f t="shared" si="9"/>
        <v>6</v>
      </c>
      <c r="R63" s="17">
        <f t="shared" si="9"/>
        <v>0</v>
      </c>
      <c r="S63" s="17">
        <f t="shared" si="9"/>
        <v>4</v>
      </c>
      <c r="T63" s="17">
        <f t="shared" si="9"/>
        <v>0</v>
      </c>
      <c r="U63" s="17">
        <f t="shared" si="9"/>
        <v>51</v>
      </c>
      <c r="V63" s="17">
        <f t="shared" si="9"/>
        <v>0</v>
      </c>
      <c r="W63" s="17">
        <f t="shared" si="9"/>
        <v>21</v>
      </c>
      <c r="X63" s="17">
        <f t="shared" si="9"/>
        <v>0</v>
      </c>
      <c r="Y63" s="17">
        <f t="shared" si="9"/>
        <v>0</v>
      </c>
      <c r="Z63" s="17">
        <f t="shared" si="9"/>
        <v>0</v>
      </c>
      <c r="AA63" s="17">
        <f t="shared" si="9"/>
        <v>0</v>
      </c>
      <c r="AB63" s="1085">
        <f t="shared" si="9"/>
        <v>0</v>
      </c>
      <c r="AC63" s="13">
        <f t="shared" si="5"/>
        <v>202</v>
      </c>
      <c r="AD63" s="11"/>
      <c r="AE63" s="11"/>
      <c r="AF63" s="11"/>
    </row>
    <row r="64" spans="1:32" s="12" customFormat="1" ht="13.5" hidden="1" customHeight="1" thickBot="1" x14ac:dyDescent="0.4">
      <c r="A64" s="4293"/>
      <c r="B64" s="4296"/>
      <c r="C64" s="4299"/>
      <c r="D64" s="4303"/>
      <c r="E64" s="1930"/>
      <c r="F64" s="1922"/>
      <c r="G64" s="1922"/>
      <c r="H64" s="1922"/>
      <c r="I64" s="1922"/>
      <c r="J64" s="1931"/>
      <c r="K64" s="17"/>
      <c r="L64" s="1932"/>
      <c r="M64" s="1932"/>
      <c r="N64" s="1932"/>
      <c r="O64" s="1932"/>
      <c r="P64" s="1932"/>
      <c r="Q64" s="1932"/>
      <c r="R64" s="1932"/>
      <c r="S64" s="1932"/>
      <c r="T64" s="1932"/>
      <c r="U64" s="1932"/>
      <c r="V64" s="1932"/>
      <c r="W64" s="1932"/>
      <c r="X64" s="1932"/>
      <c r="Y64" s="1932"/>
      <c r="Z64" s="1932"/>
      <c r="AA64" s="1932"/>
      <c r="AB64" s="2145"/>
      <c r="AC64" s="3321"/>
      <c r="AD64" s="11"/>
      <c r="AE64" s="11"/>
      <c r="AF64" s="11"/>
    </row>
    <row r="65" spans="1:32" s="12" customFormat="1" ht="13.5" customHeight="1" thickBot="1" x14ac:dyDescent="0.4">
      <c r="A65" s="4294"/>
      <c r="B65" s="4297"/>
      <c r="C65" s="4300"/>
      <c r="D65" s="4304"/>
      <c r="E65" s="1934" t="s">
        <v>40</v>
      </c>
      <c r="F65" s="1935"/>
      <c r="G65" s="1935"/>
      <c r="H65" s="1935"/>
      <c r="I65" s="1932"/>
      <c r="J65" s="1936"/>
      <c r="K65" s="17">
        <f t="shared" ref="K65:AB65" si="10">K30+K63</f>
        <v>158</v>
      </c>
      <c r="L65" s="17">
        <f t="shared" si="10"/>
        <v>26</v>
      </c>
      <c r="M65" s="17">
        <f t="shared" si="10"/>
        <v>0</v>
      </c>
      <c r="N65" s="17">
        <f t="shared" si="10"/>
        <v>82</v>
      </c>
      <c r="O65" s="17">
        <f t="shared" si="10"/>
        <v>12</v>
      </c>
      <c r="P65" s="17">
        <f t="shared" si="10"/>
        <v>10</v>
      </c>
      <c r="Q65" s="17">
        <f t="shared" si="10"/>
        <v>108</v>
      </c>
      <c r="R65" s="17">
        <f t="shared" si="10"/>
        <v>0</v>
      </c>
      <c r="S65" s="17">
        <f t="shared" si="10"/>
        <v>25</v>
      </c>
      <c r="T65" s="17">
        <f t="shared" si="10"/>
        <v>0</v>
      </c>
      <c r="U65" s="17">
        <f t="shared" si="10"/>
        <v>80</v>
      </c>
      <c r="V65" s="17">
        <f t="shared" si="10"/>
        <v>0</v>
      </c>
      <c r="W65" s="17">
        <f t="shared" si="10"/>
        <v>21</v>
      </c>
      <c r="X65" s="17">
        <f t="shared" si="10"/>
        <v>1</v>
      </c>
      <c r="Y65" s="17">
        <f t="shared" si="10"/>
        <v>0</v>
      </c>
      <c r="Z65" s="17">
        <f t="shared" si="10"/>
        <v>0</v>
      </c>
      <c r="AA65" s="17">
        <f t="shared" si="10"/>
        <v>0</v>
      </c>
      <c r="AB65" s="1085">
        <f t="shared" si="10"/>
        <v>0</v>
      </c>
      <c r="AC65" s="2890">
        <f>SUM(K65:AB65)</f>
        <v>523</v>
      </c>
      <c r="AD65" s="11"/>
      <c r="AE65" s="11"/>
      <c r="AF65" s="11"/>
    </row>
    <row r="66" spans="1:32" hidden="1" x14ac:dyDescent="0.35"/>
    <row r="67" spans="1:32" s="29" customFormat="1" ht="13.9" x14ac:dyDescent="0.4">
      <c r="A67" s="29" t="s">
        <v>443</v>
      </c>
      <c r="AD67" s="28"/>
      <c r="AE67" s="28"/>
      <c r="AF67" s="28"/>
    </row>
    <row r="68" spans="1:32" s="29" customFormat="1" ht="13.9" x14ac:dyDescent="0.4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 t="s">
        <v>201</v>
      </c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27"/>
      <c r="AD68" s="28"/>
      <c r="AE68" s="28"/>
      <c r="AF68" s="28"/>
    </row>
    <row r="69" spans="1:32" s="29" customFormat="1" ht="13.9" x14ac:dyDescent="0.4">
      <c r="A69" s="27"/>
      <c r="M69" s="27"/>
      <c r="N69" s="27"/>
      <c r="O69" s="27"/>
      <c r="P69" s="27"/>
      <c r="Q69" s="27"/>
      <c r="R69" s="31"/>
      <c r="S69" s="31"/>
      <c r="T69" s="31"/>
      <c r="U69" s="31"/>
      <c r="V69" s="31"/>
      <c r="W69" s="79"/>
      <c r="X69" s="79"/>
      <c r="Y69" s="79"/>
      <c r="Z69" s="31"/>
      <c r="AA69" s="31"/>
      <c r="AB69" s="31"/>
      <c r="AC69" s="27"/>
      <c r="AD69" s="28"/>
      <c r="AE69" s="28"/>
      <c r="AF69" s="28"/>
    </row>
    <row r="70" spans="1:32" s="29" customFormat="1" ht="13.9" x14ac:dyDescent="0.4">
      <c r="A70" s="27"/>
      <c r="M70" s="27"/>
      <c r="N70" s="27"/>
      <c r="O70" s="27"/>
      <c r="P70" s="27"/>
      <c r="Q70" s="27"/>
      <c r="R70" s="27" t="s">
        <v>189</v>
      </c>
      <c r="S70" s="32"/>
      <c r="T70" s="28"/>
      <c r="U70" s="28"/>
      <c r="V70" s="28"/>
      <c r="W70" s="28"/>
      <c r="X70" s="28"/>
      <c r="Y70" s="28"/>
      <c r="Z70" s="28"/>
      <c r="AA70" s="80"/>
      <c r="AB70" s="32"/>
      <c r="AC70" s="27"/>
      <c r="AD70" s="28"/>
      <c r="AE70" s="28"/>
      <c r="AF70" s="28"/>
    </row>
  </sheetData>
  <mergeCells count="24">
    <mergeCell ref="A1:AC1"/>
    <mergeCell ref="A3:AC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  <mergeCell ref="AC5:AC6"/>
    <mergeCell ref="A8:AC8"/>
    <mergeCell ref="A32:AC32"/>
    <mergeCell ref="A33:A65"/>
    <mergeCell ref="B33:B65"/>
    <mergeCell ref="C33:C65"/>
    <mergeCell ref="D33:D65"/>
    <mergeCell ref="A9:A31"/>
    <mergeCell ref="B9:B31"/>
    <mergeCell ref="C9:C31"/>
    <mergeCell ref="D9:D31"/>
  </mergeCells>
  <printOptions horizontalCentered="1" verticalCentered="1"/>
  <pageMargins left="0.19685039370078741" right="0.19685039370078741" top="0.78740157480314965" bottom="0.39370078740157483" header="0.31496062992125984" footer="0.31496062992125984"/>
  <pageSetup paperSize="9" scale="7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70"/>
  <sheetViews>
    <sheetView showWhiteSpace="0" view="pageBreakPreview" topLeftCell="A8" zoomScale="60" zoomScaleNormal="80" zoomScalePageLayoutView="80" workbookViewId="0">
      <selection activeCell="O75" sqref="O75"/>
    </sheetView>
  </sheetViews>
  <sheetFormatPr defaultRowHeight="12.75" x14ac:dyDescent="0.35"/>
  <cols>
    <col min="1" max="1" width="4.1328125" style="82" customWidth="1"/>
    <col min="2" max="2" width="16" style="82" customWidth="1"/>
    <col min="3" max="3" width="11.86328125" style="82" customWidth="1"/>
    <col min="4" max="4" width="4.86328125" style="82" customWidth="1"/>
    <col min="5" max="5" width="33.265625" style="82" customWidth="1"/>
    <col min="6" max="6" width="4.265625" style="82" bestFit="1" customWidth="1"/>
    <col min="7" max="7" width="6.3984375" style="82" customWidth="1"/>
    <col min="8" max="10" width="4.265625" style="82" bestFit="1" customWidth="1"/>
    <col min="11" max="11" width="6.265625" style="82" customWidth="1"/>
    <col min="12" max="12" width="4.73046875" style="82" customWidth="1"/>
    <col min="13" max="13" width="3.265625" style="82" bestFit="1" customWidth="1"/>
    <col min="14" max="14" width="4.3984375" style="82" bestFit="1" customWidth="1"/>
    <col min="15" max="15" width="7.73046875" style="82" customWidth="1"/>
    <col min="16" max="16" width="3.86328125" style="82" bestFit="1" customWidth="1"/>
    <col min="17" max="17" width="5.59765625" style="82" bestFit="1" customWidth="1"/>
    <col min="18" max="18" width="4.3984375" style="82" bestFit="1" customWidth="1"/>
    <col min="19" max="23" width="7.73046875" style="82" customWidth="1"/>
    <col min="24" max="24" width="5" style="82" customWidth="1"/>
    <col min="25" max="25" width="5.73046875" style="82" customWidth="1"/>
    <col min="26" max="27" width="5.59765625" style="82" customWidth="1"/>
    <col min="28" max="28" width="6" style="82" customWidth="1"/>
    <col min="29" max="29" width="7.73046875" style="82" customWidth="1"/>
    <col min="30" max="30" width="6.1328125" style="82" customWidth="1"/>
    <col min="31" max="31" width="4.3984375" style="82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2" customFormat="1" ht="21" customHeight="1" x14ac:dyDescent="0.35">
      <c r="A1" s="4312" t="s">
        <v>89</v>
      </c>
      <c r="B1" s="4312"/>
      <c r="C1" s="4312"/>
      <c r="D1" s="4312"/>
      <c r="E1" s="4312"/>
      <c r="F1" s="4312"/>
      <c r="G1" s="4312"/>
      <c r="H1" s="4312"/>
      <c r="I1" s="4312"/>
      <c r="J1" s="4312"/>
      <c r="K1" s="4312"/>
      <c r="L1" s="4312"/>
      <c r="M1" s="4312"/>
      <c r="N1" s="4312"/>
      <c r="O1" s="4312"/>
      <c r="P1" s="4312"/>
      <c r="Q1" s="4312"/>
      <c r="R1" s="4312"/>
      <c r="S1" s="4312"/>
      <c r="T1" s="4312"/>
      <c r="U1" s="4312"/>
      <c r="V1" s="4312"/>
      <c r="W1" s="4312"/>
      <c r="X1" s="4312"/>
      <c r="Y1" s="4312"/>
      <c r="Z1" s="4312"/>
      <c r="AA1" s="4312"/>
      <c r="AB1" s="4312"/>
      <c r="AC1" s="4312"/>
    </row>
    <row r="2" spans="1:32" s="2" customFormat="1" ht="9.6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21" customHeight="1" x14ac:dyDescent="0.35">
      <c r="A3" s="4313" t="s">
        <v>377</v>
      </c>
      <c r="B3" s="4313"/>
      <c r="C3" s="4313"/>
      <c r="D3" s="4313"/>
      <c r="E3" s="4313"/>
      <c r="F3" s="4313"/>
      <c r="G3" s="4313"/>
      <c r="H3" s="4313"/>
      <c r="I3" s="4313"/>
      <c r="J3" s="4313"/>
      <c r="K3" s="4313"/>
      <c r="L3" s="4313"/>
      <c r="M3" s="4313"/>
      <c r="N3" s="4313"/>
      <c r="O3" s="4313"/>
      <c r="P3" s="4313"/>
      <c r="Q3" s="4313"/>
      <c r="R3" s="4313"/>
      <c r="S3" s="4313"/>
      <c r="T3" s="4313"/>
      <c r="U3" s="4313"/>
      <c r="V3" s="4313"/>
      <c r="W3" s="4313"/>
      <c r="X3" s="4313"/>
      <c r="Y3" s="4313"/>
      <c r="Z3" s="4313"/>
      <c r="AA3" s="4313"/>
      <c r="AB3" s="4313"/>
      <c r="AC3" s="4313"/>
    </row>
    <row r="4" spans="1:32" ht="3.75" customHeight="1" thickBot="1" x14ac:dyDescent="0.5">
      <c r="A4" s="3"/>
      <c r="B4" s="3"/>
      <c r="C4" s="3"/>
      <c r="D4" s="3"/>
      <c r="E4" s="4"/>
      <c r="F4" s="5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6"/>
      <c r="AE4" s="6"/>
      <c r="AF4" s="6"/>
    </row>
    <row r="5" spans="1:32" ht="14.25" customHeight="1" x14ac:dyDescent="0.45">
      <c r="A5" s="4314" t="s">
        <v>8</v>
      </c>
      <c r="B5" s="4192" t="s">
        <v>9</v>
      </c>
      <c r="C5" s="4192" t="s">
        <v>10</v>
      </c>
      <c r="D5" s="4317" t="s">
        <v>11</v>
      </c>
      <c r="E5" s="4319" t="s">
        <v>7</v>
      </c>
      <c r="F5" s="4321" t="s">
        <v>0</v>
      </c>
      <c r="G5" s="4323" t="s">
        <v>3</v>
      </c>
      <c r="H5" s="4325" t="s">
        <v>12</v>
      </c>
      <c r="I5" s="4321" t="s">
        <v>1</v>
      </c>
      <c r="J5" s="4327" t="s">
        <v>13</v>
      </c>
      <c r="K5" s="4329" t="s">
        <v>14</v>
      </c>
      <c r="L5" s="4330"/>
      <c r="M5" s="4330"/>
      <c r="N5" s="4330"/>
      <c r="O5" s="4330"/>
      <c r="P5" s="4330"/>
      <c r="Q5" s="4330"/>
      <c r="R5" s="4330"/>
      <c r="S5" s="4330"/>
      <c r="T5" s="4330"/>
      <c r="U5" s="4330"/>
      <c r="V5" s="4330"/>
      <c r="W5" s="4330"/>
      <c r="X5" s="4330"/>
      <c r="Y5" s="4330"/>
      <c r="Z5" s="4330"/>
      <c r="AA5" s="4330"/>
      <c r="AB5" s="4330"/>
      <c r="AC5" s="4331" t="s">
        <v>15</v>
      </c>
      <c r="AD5" s="6"/>
      <c r="AE5" s="6"/>
      <c r="AF5" s="6"/>
    </row>
    <row r="6" spans="1:32" s="10" customFormat="1" ht="116.25" customHeight="1" thickBot="1" x14ac:dyDescent="0.35">
      <c r="A6" s="4315"/>
      <c r="B6" s="4316"/>
      <c r="C6" s="4316"/>
      <c r="D6" s="4318"/>
      <c r="E6" s="4320"/>
      <c r="F6" s="4322"/>
      <c r="G6" s="4324"/>
      <c r="H6" s="4326"/>
      <c r="I6" s="4322"/>
      <c r="J6" s="4328"/>
      <c r="K6" s="8" t="s">
        <v>16</v>
      </c>
      <c r="L6" s="7" t="s">
        <v>17</v>
      </c>
      <c r="M6" s="7" t="s">
        <v>18</v>
      </c>
      <c r="N6" s="7" t="s">
        <v>19</v>
      </c>
      <c r="O6" s="7" t="s">
        <v>20</v>
      </c>
      <c r="P6" s="7" t="s">
        <v>21</v>
      </c>
      <c r="Q6" s="7" t="s">
        <v>100</v>
      </c>
      <c r="R6" s="7" t="s">
        <v>108</v>
      </c>
      <c r="S6" s="7" t="s">
        <v>23</v>
      </c>
      <c r="T6" s="7" t="s">
        <v>24</v>
      </c>
      <c r="U6" s="7" t="s">
        <v>25</v>
      </c>
      <c r="V6" s="7" t="s">
        <v>26</v>
      </c>
      <c r="W6" s="7" t="s">
        <v>27</v>
      </c>
      <c r="X6" s="7" t="s">
        <v>28</v>
      </c>
      <c r="Y6" s="7" t="s">
        <v>29</v>
      </c>
      <c r="Z6" s="7" t="s">
        <v>30</v>
      </c>
      <c r="AA6" s="7" t="s">
        <v>31</v>
      </c>
      <c r="AB6" s="7" t="s">
        <v>32</v>
      </c>
      <c r="AC6" s="4332"/>
      <c r="AD6" s="9"/>
      <c r="AE6" s="9"/>
      <c r="AF6" s="9"/>
    </row>
    <row r="7" spans="1:32" s="10" customFormat="1" ht="17.25" customHeight="1" thickBot="1" x14ac:dyDescent="0.35">
      <c r="A7" s="125">
        <v>1</v>
      </c>
      <c r="B7" s="123">
        <v>2</v>
      </c>
      <c r="C7" s="123">
        <v>3</v>
      </c>
      <c r="D7" s="126">
        <v>4</v>
      </c>
      <c r="E7" s="124">
        <v>5</v>
      </c>
      <c r="F7" s="124">
        <v>6</v>
      </c>
      <c r="G7" s="127" t="s">
        <v>42</v>
      </c>
      <c r="H7" s="127" t="s">
        <v>93</v>
      </c>
      <c r="I7" s="124">
        <v>9</v>
      </c>
      <c r="J7" s="124">
        <v>10</v>
      </c>
      <c r="K7" s="124">
        <v>11</v>
      </c>
      <c r="L7" s="124">
        <v>12</v>
      </c>
      <c r="M7" s="124">
        <v>13</v>
      </c>
      <c r="N7" s="124">
        <v>14</v>
      </c>
      <c r="O7" s="124">
        <v>15</v>
      </c>
      <c r="P7" s="124">
        <v>16</v>
      </c>
      <c r="Q7" s="124">
        <v>17</v>
      </c>
      <c r="R7" s="124">
        <v>18</v>
      </c>
      <c r="S7" s="124">
        <v>19</v>
      </c>
      <c r="T7" s="124">
        <v>20</v>
      </c>
      <c r="U7" s="124">
        <v>21</v>
      </c>
      <c r="V7" s="124">
        <v>22</v>
      </c>
      <c r="W7" s="124">
        <v>23</v>
      </c>
      <c r="X7" s="124">
        <v>24</v>
      </c>
      <c r="Y7" s="124">
        <v>25</v>
      </c>
      <c r="Z7" s="124">
        <v>26</v>
      </c>
      <c r="AA7" s="124">
        <v>27</v>
      </c>
      <c r="AB7" s="124">
        <v>28</v>
      </c>
      <c r="AC7" s="128">
        <v>29</v>
      </c>
      <c r="AD7" s="9"/>
      <c r="AE7" s="9"/>
      <c r="AF7" s="9"/>
    </row>
    <row r="8" spans="1:32" s="12" customFormat="1" ht="13.9" customHeight="1" thickBot="1" x14ac:dyDescent="0.4">
      <c r="A8" s="4286" t="s">
        <v>33</v>
      </c>
      <c r="B8" s="4287"/>
      <c r="C8" s="4287"/>
      <c r="D8" s="4287"/>
      <c r="E8" s="4287"/>
      <c r="F8" s="4287"/>
      <c r="G8" s="4287"/>
      <c r="H8" s="4287"/>
      <c r="I8" s="4287"/>
      <c r="J8" s="4287"/>
      <c r="K8" s="4287"/>
      <c r="L8" s="4287"/>
      <c r="M8" s="4287"/>
      <c r="N8" s="4287"/>
      <c r="O8" s="4287"/>
      <c r="P8" s="4287"/>
      <c r="Q8" s="4287"/>
      <c r="R8" s="4287"/>
      <c r="S8" s="4287"/>
      <c r="T8" s="4287"/>
      <c r="U8" s="4287"/>
      <c r="V8" s="4287"/>
      <c r="W8" s="4287"/>
      <c r="X8" s="4287"/>
      <c r="Y8" s="4287"/>
      <c r="Z8" s="4287"/>
      <c r="AA8" s="4287"/>
      <c r="AB8" s="4287"/>
      <c r="AC8" s="4288"/>
      <c r="AD8" s="11"/>
      <c r="AE8" s="11"/>
      <c r="AF8" s="11"/>
    </row>
    <row r="9" spans="1:32" s="12" customFormat="1" ht="16.5" hidden="1" customHeight="1" thickBot="1" x14ac:dyDescent="0.45">
      <c r="A9" s="4305">
        <v>6</v>
      </c>
      <c r="B9" s="4308" t="s">
        <v>197</v>
      </c>
      <c r="C9" s="4308" t="s">
        <v>390</v>
      </c>
      <c r="D9" s="4309">
        <v>0.25</v>
      </c>
      <c r="E9" s="1721"/>
      <c r="F9" s="1607"/>
      <c r="G9" s="1607"/>
      <c r="H9" s="1607"/>
      <c r="I9" s="1607"/>
      <c r="J9" s="1722"/>
      <c r="K9" s="957"/>
      <c r="L9" s="2491"/>
      <c r="M9" s="2492"/>
      <c r="N9" s="2493"/>
      <c r="O9" s="2493"/>
      <c r="P9" s="2494"/>
      <c r="Q9" s="2492"/>
      <c r="R9" s="2492"/>
      <c r="S9" s="2492"/>
      <c r="T9" s="2492"/>
      <c r="U9" s="2493"/>
      <c r="V9" s="2495"/>
      <c r="W9" s="2495"/>
      <c r="X9" s="2495"/>
      <c r="Y9" s="2495"/>
      <c r="Z9" s="2495"/>
      <c r="AA9" s="2495"/>
      <c r="AB9" s="2496"/>
      <c r="AC9" s="1753">
        <f t="shared" ref="AC9:AC30" si="0">SUM(K9:AB9)</f>
        <v>0</v>
      </c>
      <c r="AD9" s="11"/>
      <c r="AE9" s="11"/>
      <c r="AF9" s="11"/>
    </row>
    <row r="10" spans="1:32" s="11" customFormat="1" ht="17.25" hidden="1" customHeight="1" thickBot="1" x14ac:dyDescent="0.45">
      <c r="A10" s="4305"/>
      <c r="B10" s="4296"/>
      <c r="C10" s="4296"/>
      <c r="D10" s="4309"/>
      <c r="E10" s="2693"/>
      <c r="F10" s="2694"/>
      <c r="G10" s="2694"/>
      <c r="H10" s="2694"/>
      <c r="I10" s="2694"/>
      <c r="J10" s="2695"/>
      <c r="K10" s="1692"/>
      <c r="L10" s="313"/>
      <c r="M10" s="1588"/>
      <c r="N10" s="313"/>
      <c r="O10" s="313"/>
      <c r="P10" s="1588"/>
      <c r="Q10" s="1588"/>
      <c r="R10" s="1588"/>
      <c r="S10" s="1588"/>
      <c r="T10" s="1588"/>
      <c r="U10" s="313"/>
      <c r="V10" s="2497"/>
      <c r="W10" s="2497"/>
      <c r="X10" s="2497"/>
      <c r="Y10" s="2497"/>
      <c r="Z10" s="2497"/>
      <c r="AA10" s="2497"/>
      <c r="AB10" s="2498"/>
      <c r="AC10" s="102">
        <f t="shared" si="0"/>
        <v>0</v>
      </c>
    </row>
    <row r="11" spans="1:32" s="11" customFormat="1" ht="28.15" customHeight="1" thickBot="1" x14ac:dyDescent="0.4">
      <c r="A11" s="4305"/>
      <c r="B11" s="4296"/>
      <c r="C11" s="4296"/>
      <c r="D11" s="4309"/>
      <c r="E11" s="2204" t="s">
        <v>128</v>
      </c>
      <c r="F11" s="1607" t="s">
        <v>112</v>
      </c>
      <c r="G11" s="1607" t="s">
        <v>127</v>
      </c>
      <c r="H11" s="1607"/>
      <c r="I11" s="1607"/>
      <c r="J11" s="2338"/>
      <c r="K11" s="2551">
        <v>28</v>
      </c>
      <c r="L11" s="1716">
        <v>28</v>
      </c>
      <c r="M11" s="2500"/>
      <c r="N11" s="1716"/>
      <c r="O11" s="1716"/>
      <c r="P11" s="2500"/>
      <c r="Q11" s="2500"/>
      <c r="R11" s="2500"/>
      <c r="S11" s="2500"/>
      <c r="T11" s="2500"/>
      <c r="U11" s="1716">
        <v>2</v>
      </c>
      <c r="V11" s="2497"/>
      <c r="W11" s="2497"/>
      <c r="X11" s="2497"/>
      <c r="Y11" s="2497"/>
      <c r="Z11" s="2497"/>
      <c r="AA11" s="2497"/>
      <c r="AB11" s="2498"/>
      <c r="AC11" s="102">
        <f t="shared" si="0"/>
        <v>58</v>
      </c>
    </row>
    <row r="12" spans="1:32" s="12" customFormat="1" ht="14.25" hidden="1" customHeight="1" thickBot="1" x14ac:dyDescent="0.45">
      <c r="A12" s="4305"/>
      <c r="B12" s="4296"/>
      <c r="C12" s="4296"/>
      <c r="D12" s="4309"/>
      <c r="E12" s="1075"/>
      <c r="F12" s="1609"/>
      <c r="G12" s="1609"/>
      <c r="H12" s="1609"/>
      <c r="I12" s="1609"/>
      <c r="J12" s="1610"/>
      <c r="K12" s="2684"/>
      <c r="L12" s="1611"/>
      <c r="M12" s="1611"/>
      <c r="N12" s="1611"/>
      <c r="O12" s="1611"/>
      <c r="P12" s="1611"/>
      <c r="Q12" s="1611"/>
      <c r="R12" s="311"/>
      <c r="S12" s="311"/>
      <c r="T12" s="311"/>
      <c r="U12" s="312"/>
      <c r="V12" s="1966"/>
      <c r="W12" s="1966"/>
      <c r="X12" s="1966"/>
      <c r="Y12" s="1966"/>
      <c r="Z12" s="1966"/>
      <c r="AA12" s="1966"/>
      <c r="AB12" s="1967"/>
      <c r="AC12" s="1753">
        <f t="shared" si="0"/>
        <v>0</v>
      </c>
      <c r="AD12" s="11"/>
      <c r="AE12" s="11"/>
      <c r="AF12" s="11"/>
    </row>
    <row r="13" spans="1:32" s="12" customFormat="1" ht="18" hidden="1" customHeight="1" thickBot="1" x14ac:dyDescent="0.45">
      <c r="A13" s="4305"/>
      <c r="B13" s="4296"/>
      <c r="C13" s="4296"/>
      <c r="D13" s="4309"/>
      <c r="E13" s="918"/>
      <c r="F13" s="1724"/>
      <c r="G13" s="1724"/>
      <c r="H13" s="2501"/>
      <c r="I13" s="1724"/>
      <c r="J13" s="2696"/>
      <c r="K13" s="2685"/>
      <c r="L13" s="312"/>
      <c r="M13" s="311"/>
      <c r="N13" s="312"/>
      <c r="O13" s="312"/>
      <c r="P13" s="311"/>
      <c r="Q13" s="311"/>
      <c r="R13" s="311"/>
      <c r="S13" s="311"/>
      <c r="T13" s="311"/>
      <c r="U13" s="312"/>
      <c r="V13" s="313"/>
      <c r="W13" s="314"/>
      <c r="X13" s="314"/>
      <c r="Y13" s="314"/>
      <c r="Z13" s="314"/>
      <c r="AA13" s="314"/>
      <c r="AB13" s="2504"/>
      <c r="AC13" s="2013">
        <f t="shared" si="0"/>
        <v>0</v>
      </c>
      <c r="AD13" s="11"/>
      <c r="AE13" s="11"/>
      <c r="AF13" s="11"/>
    </row>
    <row r="14" spans="1:32" s="12" customFormat="1" ht="18" hidden="1" customHeight="1" thickBot="1" x14ac:dyDescent="0.45">
      <c r="A14" s="4305"/>
      <c r="B14" s="4296"/>
      <c r="C14" s="4296"/>
      <c r="D14" s="4309"/>
      <c r="E14" s="918"/>
      <c r="F14" s="404"/>
      <c r="G14" s="405"/>
      <c r="H14" s="457"/>
      <c r="I14" s="996"/>
      <c r="J14" s="1661"/>
      <c r="K14" s="2157"/>
      <c r="L14" s="1663"/>
      <c r="M14" s="1664"/>
      <c r="N14" s="1664"/>
      <c r="O14" s="1664"/>
      <c r="P14" s="1663"/>
      <c r="Q14" s="2541"/>
      <c r="R14" s="1664"/>
      <c r="S14" s="1664"/>
      <c r="T14" s="2505"/>
      <c r="U14" s="2506"/>
      <c r="V14" s="466"/>
      <c r="W14" s="2330"/>
      <c r="X14" s="2330"/>
      <c r="Y14" s="2330"/>
      <c r="Z14" s="2330"/>
      <c r="AA14" s="2330"/>
      <c r="AB14" s="2331"/>
      <c r="AC14" s="2013">
        <f t="shared" si="0"/>
        <v>0</v>
      </c>
      <c r="AD14" s="11"/>
      <c r="AE14" s="11"/>
      <c r="AF14" s="11"/>
    </row>
    <row r="15" spans="1:32" s="12" customFormat="1" ht="18" hidden="1" customHeight="1" thickBot="1" x14ac:dyDescent="0.45">
      <c r="A15" s="4305"/>
      <c r="B15" s="4296"/>
      <c r="C15" s="4296"/>
      <c r="D15" s="4309"/>
      <c r="E15" s="2711"/>
      <c r="F15" s="463"/>
      <c r="G15" s="1732"/>
      <c r="H15" s="464"/>
      <c r="I15" s="1733"/>
      <c r="J15" s="2712"/>
      <c r="K15" s="2713"/>
      <c r="L15" s="93"/>
      <c r="M15" s="93"/>
      <c r="N15" s="93"/>
      <c r="O15" s="93"/>
      <c r="P15" s="93"/>
      <c r="Q15" s="93"/>
      <c r="R15" s="93"/>
      <c r="S15" s="93"/>
      <c r="T15" s="2505"/>
      <c r="U15" s="2506"/>
      <c r="V15" s="466"/>
      <c r="W15" s="2330"/>
      <c r="X15" s="2330"/>
      <c r="Y15" s="2330"/>
      <c r="Z15" s="2330"/>
      <c r="AA15" s="2330"/>
      <c r="AB15" s="2331"/>
      <c r="AC15" s="2013">
        <f t="shared" si="0"/>
        <v>0</v>
      </c>
      <c r="AD15" s="11"/>
      <c r="AE15" s="11"/>
      <c r="AF15" s="11"/>
    </row>
    <row r="16" spans="1:32" s="12" customFormat="1" ht="13.5" customHeight="1" thickBot="1" x14ac:dyDescent="0.4">
      <c r="A16" s="4305"/>
      <c r="B16" s="4296"/>
      <c r="C16" s="4296"/>
      <c r="D16" s="4309"/>
      <c r="E16" s="2562" t="s">
        <v>38</v>
      </c>
      <c r="F16" s="2716"/>
      <c r="G16" s="2716"/>
      <c r="H16" s="2716"/>
      <c r="I16" s="2716"/>
      <c r="J16" s="2717"/>
      <c r="K16" s="2718">
        <f>SUM(K9:K15)</f>
        <v>28</v>
      </c>
      <c r="L16" s="2140">
        <f t="shared" ref="L16:AB16" si="1">SUM(L9:L15)</f>
        <v>28</v>
      </c>
      <c r="M16" s="2140">
        <f t="shared" si="1"/>
        <v>0</v>
      </c>
      <c r="N16" s="2140">
        <f t="shared" si="1"/>
        <v>0</v>
      </c>
      <c r="O16" s="2140">
        <f t="shared" si="1"/>
        <v>0</v>
      </c>
      <c r="P16" s="2140">
        <f t="shared" si="1"/>
        <v>0</v>
      </c>
      <c r="Q16" s="2140">
        <f t="shared" si="1"/>
        <v>0</v>
      </c>
      <c r="R16" s="2140">
        <f t="shared" si="1"/>
        <v>0</v>
      </c>
      <c r="S16" s="2140">
        <f t="shared" si="1"/>
        <v>0</v>
      </c>
      <c r="T16" s="2140">
        <f t="shared" si="1"/>
        <v>0</v>
      </c>
      <c r="U16" s="2140">
        <f t="shared" si="1"/>
        <v>2</v>
      </c>
      <c r="V16" s="2140">
        <f t="shared" si="1"/>
        <v>0</v>
      </c>
      <c r="W16" s="2140">
        <f t="shared" si="1"/>
        <v>0</v>
      </c>
      <c r="X16" s="2140">
        <f t="shared" si="1"/>
        <v>0</v>
      </c>
      <c r="Y16" s="2140">
        <f t="shared" si="1"/>
        <v>0</v>
      </c>
      <c r="Z16" s="2140">
        <f t="shared" si="1"/>
        <v>0</v>
      </c>
      <c r="AA16" s="2140">
        <f t="shared" si="1"/>
        <v>0</v>
      </c>
      <c r="AB16" s="2719">
        <f t="shared" si="1"/>
        <v>0</v>
      </c>
      <c r="AC16" s="1937">
        <f t="shared" si="0"/>
        <v>58</v>
      </c>
      <c r="AD16" s="11"/>
      <c r="AE16" s="11"/>
      <c r="AF16" s="11"/>
    </row>
    <row r="17" spans="1:32" s="12" customFormat="1" ht="13.5" hidden="1" customHeight="1" thickBot="1" x14ac:dyDescent="0.4">
      <c r="A17" s="4305"/>
      <c r="B17" s="4296"/>
      <c r="C17" s="4296"/>
      <c r="D17" s="4309"/>
      <c r="E17" s="2215"/>
      <c r="F17" s="20"/>
      <c r="G17" s="20"/>
      <c r="H17" s="20"/>
      <c r="I17" s="20"/>
      <c r="J17" s="1907"/>
      <c r="K17" s="1281"/>
      <c r="L17" s="175"/>
      <c r="M17" s="287"/>
      <c r="N17" s="287"/>
      <c r="O17" s="287"/>
      <c r="P17" s="287"/>
      <c r="Q17" s="287"/>
      <c r="R17" s="2714"/>
      <c r="S17" s="2714"/>
      <c r="T17" s="2714"/>
      <c r="U17" s="2714"/>
      <c r="V17" s="2714"/>
      <c r="W17" s="2714"/>
      <c r="X17" s="2714"/>
      <c r="Y17" s="2714"/>
      <c r="Z17" s="2714"/>
      <c r="AA17" s="2714"/>
      <c r="AB17" s="2715"/>
      <c r="AC17" s="2510">
        <f t="shared" si="0"/>
        <v>0</v>
      </c>
      <c r="AD17" s="11"/>
      <c r="AE17" s="11"/>
      <c r="AF17" s="11"/>
    </row>
    <row r="18" spans="1:32" s="12" customFormat="1" ht="20.25" hidden="1" customHeight="1" thickBot="1" x14ac:dyDescent="0.45">
      <c r="A18" s="4305"/>
      <c r="B18" s="4296"/>
      <c r="C18" s="4296"/>
      <c r="D18" s="4309"/>
      <c r="E18" s="997"/>
      <c r="F18" s="2511"/>
      <c r="G18" s="2511"/>
      <c r="H18" s="2511"/>
      <c r="I18" s="2511"/>
      <c r="J18" s="2698"/>
      <c r="K18" s="2686"/>
      <c r="L18" s="2512"/>
      <c r="M18" s="2512"/>
      <c r="N18" s="2512"/>
      <c r="O18" s="2512"/>
      <c r="P18" s="2512"/>
      <c r="Q18" s="2512"/>
      <c r="R18" s="2512"/>
      <c r="S18" s="2512"/>
      <c r="T18" s="956"/>
      <c r="U18" s="956"/>
      <c r="V18" s="956"/>
      <c r="W18" s="956"/>
      <c r="X18" s="956"/>
      <c r="Y18" s="956"/>
      <c r="Z18" s="956"/>
      <c r="AA18" s="956"/>
      <c r="AB18" s="1754"/>
      <c r="AC18" s="1753">
        <f t="shared" si="0"/>
        <v>0</v>
      </c>
      <c r="AD18" s="11"/>
      <c r="AE18" s="11"/>
      <c r="AF18" s="11"/>
    </row>
    <row r="19" spans="1:32" s="11" customFormat="1" ht="19.149999999999999" hidden="1" customHeight="1" thickBot="1" x14ac:dyDescent="0.45">
      <c r="A19" s="4305"/>
      <c r="B19" s="4296"/>
      <c r="C19" s="4296"/>
      <c r="D19" s="4309"/>
      <c r="E19" s="1714"/>
      <c r="F19" s="310"/>
      <c r="G19" s="310"/>
      <c r="H19" s="310"/>
      <c r="I19" s="310"/>
      <c r="J19" s="1715"/>
      <c r="K19" s="1839"/>
      <c r="L19" s="476"/>
      <c r="M19" s="476"/>
      <c r="N19" s="476"/>
      <c r="O19" s="476"/>
      <c r="P19" s="476"/>
      <c r="Q19" s="476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94"/>
      <c r="AC19" s="2513">
        <f t="shared" si="0"/>
        <v>0</v>
      </c>
    </row>
    <row r="20" spans="1:32" s="12" customFormat="1" ht="13.5" hidden="1" customHeight="1" thickBot="1" x14ac:dyDescent="0.45">
      <c r="A20" s="4305"/>
      <c r="B20" s="4296"/>
      <c r="C20" s="4296"/>
      <c r="D20" s="4309"/>
      <c r="E20" s="1714"/>
      <c r="F20" s="76"/>
      <c r="G20" s="76"/>
      <c r="H20" s="76"/>
      <c r="I20" s="76"/>
      <c r="J20" s="152"/>
      <c r="K20" s="2687"/>
      <c r="L20" s="146"/>
      <c r="M20" s="146"/>
      <c r="N20" s="146"/>
      <c r="O20" s="146"/>
      <c r="P20" s="146"/>
      <c r="Q20" s="2019"/>
      <c r="R20" s="146"/>
      <c r="S20" s="146"/>
      <c r="T20" s="146"/>
      <c r="U20" s="145"/>
      <c r="V20" s="956"/>
      <c r="W20" s="956"/>
      <c r="X20" s="956"/>
      <c r="Y20" s="956"/>
      <c r="Z20" s="956"/>
      <c r="AA20" s="956"/>
      <c r="AB20" s="1754"/>
      <c r="AC20" s="102">
        <f t="shared" si="0"/>
        <v>0</v>
      </c>
      <c r="AD20" s="11"/>
      <c r="AE20" s="11"/>
      <c r="AF20" s="11"/>
    </row>
    <row r="21" spans="1:32" s="12" customFormat="1" ht="18" customHeight="1" thickBot="1" x14ac:dyDescent="0.45">
      <c r="A21" s="4305"/>
      <c r="B21" s="4296"/>
      <c r="C21" s="4296"/>
      <c r="D21" s="4309"/>
      <c r="E21" s="1714" t="s">
        <v>80</v>
      </c>
      <c r="F21" s="1724" t="s">
        <v>6</v>
      </c>
      <c r="G21" s="405" t="s">
        <v>110</v>
      </c>
      <c r="H21" s="953" t="s">
        <v>70</v>
      </c>
      <c r="I21" s="404">
        <v>4</v>
      </c>
      <c r="J21" s="470">
        <v>29</v>
      </c>
      <c r="K21" s="1599"/>
      <c r="L21" s="404"/>
      <c r="M21" s="404"/>
      <c r="N21" s="404">
        <v>7</v>
      </c>
      <c r="O21" s="404">
        <v>2</v>
      </c>
      <c r="P21" s="313"/>
      <c r="Q21" s="404"/>
      <c r="R21" s="404"/>
      <c r="S21" s="404"/>
      <c r="T21" s="956"/>
      <c r="U21" s="956">
        <v>3</v>
      </c>
      <c r="V21" s="956"/>
      <c r="W21" s="956"/>
      <c r="X21" s="956"/>
      <c r="Y21" s="956"/>
      <c r="Z21" s="956"/>
      <c r="AA21" s="956"/>
      <c r="AB21" s="1754"/>
      <c r="AC21" s="102">
        <f t="shared" si="0"/>
        <v>12</v>
      </c>
      <c r="AD21" s="11"/>
      <c r="AE21" s="11"/>
      <c r="AF21" s="11"/>
    </row>
    <row r="22" spans="1:32" s="12" customFormat="1" ht="27.6" hidden="1" customHeight="1" thickBot="1" x14ac:dyDescent="0.4">
      <c r="A22" s="4305"/>
      <c r="B22" s="4296"/>
      <c r="C22" s="4296"/>
      <c r="D22" s="4309"/>
      <c r="E22" s="2514"/>
      <c r="F22" s="1749"/>
      <c r="G22" s="1749"/>
      <c r="H22" s="1749"/>
      <c r="I22" s="1749"/>
      <c r="J22" s="1759"/>
      <c r="K22" s="947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020"/>
      <c r="AC22" s="2343">
        <f t="shared" si="0"/>
        <v>0</v>
      </c>
      <c r="AD22" s="11"/>
      <c r="AE22" s="11"/>
      <c r="AF22" s="11"/>
    </row>
    <row r="23" spans="1:32" s="12" customFormat="1" ht="13.5" hidden="1" customHeight="1" thickBot="1" x14ac:dyDescent="0.4">
      <c r="A23" s="4305"/>
      <c r="B23" s="4296"/>
      <c r="C23" s="4296"/>
      <c r="D23" s="4309"/>
      <c r="E23" s="309"/>
      <c r="F23" s="1011"/>
      <c r="G23" s="1011"/>
      <c r="H23" s="1011"/>
      <c r="I23" s="1011"/>
      <c r="J23" s="2699"/>
      <c r="K23" s="115"/>
      <c r="L23" s="106"/>
      <c r="M23" s="106"/>
      <c r="N23" s="106"/>
      <c r="O23" s="106"/>
      <c r="P23" s="106"/>
      <c r="Q23" s="106"/>
      <c r="R23" s="77"/>
      <c r="S23" s="956"/>
      <c r="T23" s="956"/>
      <c r="U23" s="956"/>
      <c r="V23" s="956"/>
      <c r="W23" s="956"/>
      <c r="X23" s="956"/>
      <c r="Y23" s="956"/>
      <c r="Z23" s="956"/>
      <c r="AA23" s="956"/>
      <c r="AB23" s="1754"/>
      <c r="AC23" s="1753">
        <f t="shared" si="0"/>
        <v>0</v>
      </c>
      <c r="AD23" s="11"/>
      <c r="AE23" s="11"/>
      <c r="AF23" s="11"/>
    </row>
    <row r="24" spans="1:32" s="12" customFormat="1" ht="13.5" hidden="1" customHeight="1" thickBot="1" x14ac:dyDescent="0.4">
      <c r="A24" s="4305"/>
      <c r="B24" s="4296"/>
      <c r="C24" s="4296"/>
      <c r="D24" s="4309"/>
      <c r="E24" s="309"/>
      <c r="F24" s="1011"/>
      <c r="G24" s="1011"/>
      <c r="H24" s="1011"/>
      <c r="I24" s="1011"/>
      <c r="J24" s="2699"/>
      <c r="K24" s="2688"/>
      <c r="L24" s="2078"/>
      <c r="M24" s="2078"/>
      <c r="N24" s="2078"/>
      <c r="O24" s="2078"/>
      <c r="P24" s="2078"/>
      <c r="Q24" s="2078"/>
      <c r="R24" s="147"/>
      <c r="S24" s="2027"/>
      <c r="T24" s="2027"/>
      <c r="U24" s="2027"/>
      <c r="V24" s="2027"/>
      <c r="W24" s="2027"/>
      <c r="X24" s="2027"/>
      <c r="Y24" s="2027"/>
      <c r="Z24" s="2027"/>
      <c r="AA24" s="2027"/>
      <c r="AB24" s="2028"/>
      <c r="AC24" s="1753">
        <f t="shared" si="0"/>
        <v>0</v>
      </c>
      <c r="AD24" s="11"/>
      <c r="AE24" s="11"/>
      <c r="AF24" s="11"/>
    </row>
    <row r="25" spans="1:32" s="12" customFormat="1" ht="20.25" hidden="1" customHeight="1" thickBot="1" x14ac:dyDescent="0.5">
      <c r="A25" s="4305"/>
      <c r="B25" s="4296"/>
      <c r="C25" s="4296"/>
      <c r="D25" s="4309"/>
      <c r="E25" s="2703"/>
      <c r="F25" s="2704"/>
      <c r="G25" s="2704"/>
      <c r="H25" s="2704"/>
      <c r="I25" s="2704"/>
      <c r="J25" s="2705"/>
      <c r="K25" s="2689"/>
      <c r="L25" s="2536"/>
      <c r="M25" s="2537"/>
      <c r="N25" s="2536"/>
      <c r="O25" s="2536"/>
      <c r="P25" s="2537"/>
      <c r="Q25" s="2537"/>
      <c r="R25" s="2537"/>
      <c r="S25" s="2537"/>
      <c r="T25" s="2537"/>
      <c r="U25" s="2536"/>
      <c r="V25" s="2536"/>
      <c r="W25" s="2538"/>
      <c r="X25" s="2538"/>
      <c r="Y25" s="2538"/>
      <c r="Z25" s="2538"/>
      <c r="AA25" s="2538"/>
      <c r="AB25" s="2539"/>
      <c r="AC25" s="1753">
        <f t="shared" si="0"/>
        <v>0</v>
      </c>
      <c r="AD25" s="11"/>
      <c r="AE25" s="11"/>
      <c r="AF25" s="11"/>
    </row>
    <row r="26" spans="1:32" s="12" customFormat="1" ht="13.5" customHeight="1" thickBot="1" x14ac:dyDescent="0.4">
      <c r="A26" s="4306"/>
      <c r="B26" s="4296"/>
      <c r="C26" s="4296"/>
      <c r="D26" s="4309"/>
      <c r="E26" s="2562" t="s">
        <v>34</v>
      </c>
      <c r="F26" s="2563"/>
      <c r="G26" s="2563"/>
      <c r="H26" s="2563"/>
      <c r="I26" s="2563"/>
      <c r="J26" s="2710"/>
      <c r="K26" s="2140">
        <f>SUM(K17:K25)</f>
        <v>0</v>
      </c>
      <c r="L26" s="2140">
        <f t="shared" ref="L26:AB26" si="2">SUM(L17:L25)</f>
        <v>0</v>
      </c>
      <c r="M26" s="2140">
        <f t="shared" si="2"/>
        <v>0</v>
      </c>
      <c r="N26" s="2140">
        <f t="shared" si="2"/>
        <v>7</v>
      </c>
      <c r="O26" s="2140">
        <f t="shared" si="2"/>
        <v>2</v>
      </c>
      <c r="P26" s="2140">
        <f t="shared" si="2"/>
        <v>0</v>
      </c>
      <c r="Q26" s="2140">
        <f t="shared" si="2"/>
        <v>0</v>
      </c>
      <c r="R26" s="2140">
        <f t="shared" si="2"/>
        <v>0</v>
      </c>
      <c r="S26" s="2140">
        <f t="shared" si="2"/>
        <v>0</v>
      </c>
      <c r="T26" s="2140">
        <f t="shared" si="2"/>
        <v>0</v>
      </c>
      <c r="U26" s="2140">
        <f t="shared" si="2"/>
        <v>3</v>
      </c>
      <c r="V26" s="2140">
        <f t="shared" si="2"/>
        <v>0</v>
      </c>
      <c r="W26" s="2140">
        <f t="shared" si="2"/>
        <v>0</v>
      </c>
      <c r="X26" s="2140">
        <f t="shared" si="2"/>
        <v>0</v>
      </c>
      <c r="Y26" s="2140">
        <f t="shared" si="2"/>
        <v>0</v>
      </c>
      <c r="Z26" s="2140">
        <f t="shared" si="2"/>
        <v>0</v>
      </c>
      <c r="AA26" s="2140">
        <f t="shared" si="2"/>
        <v>0</v>
      </c>
      <c r="AB26" s="2719">
        <f t="shared" si="2"/>
        <v>0</v>
      </c>
      <c r="AC26" s="1925">
        <f t="shared" si="0"/>
        <v>12</v>
      </c>
      <c r="AD26" s="11"/>
      <c r="AE26" s="11"/>
      <c r="AF26" s="11"/>
    </row>
    <row r="27" spans="1:32" s="12" customFormat="1" ht="13.5" hidden="1" customHeight="1" thickBot="1" x14ac:dyDescent="0.45">
      <c r="A27" s="4306"/>
      <c r="B27" s="4296"/>
      <c r="C27" s="4296"/>
      <c r="D27" s="4309"/>
      <c r="E27" s="2706" t="s">
        <v>269</v>
      </c>
      <c r="F27" s="2707" t="s">
        <v>112</v>
      </c>
      <c r="G27" s="2708">
        <v>16</v>
      </c>
      <c r="H27" s="2708" t="s">
        <v>123</v>
      </c>
      <c r="I27" s="2708">
        <v>1</v>
      </c>
      <c r="J27" s="2709">
        <v>1</v>
      </c>
      <c r="K27" s="2690"/>
      <c r="L27" s="1741"/>
      <c r="M27" s="1741"/>
      <c r="N27" s="1741"/>
      <c r="O27" s="1741"/>
      <c r="P27" s="1741"/>
      <c r="Q27" s="1741"/>
      <c r="R27" s="1741"/>
      <c r="S27" s="1741"/>
      <c r="T27" s="1741"/>
      <c r="U27" s="1741"/>
      <c r="V27" s="1741"/>
      <c r="W27" s="1741"/>
      <c r="X27" s="1741"/>
      <c r="Y27" s="1741"/>
      <c r="Z27" s="1741"/>
      <c r="AA27" s="1741"/>
      <c r="AB27" s="1752"/>
      <c r="AC27" s="1925">
        <f t="shared" si="0"/>
        <v>0</v>
      </c>
      <c r="AD27" s="11"/>
      <c r="AE27" s="11"/>
      <c r="AF27" s="11"/>
    </row>
    <row r="28" spans="1:32" s="12" customFormat="1" ht="11.25" hidden="1" customHeight="1" thickBot="1" x14ac:dyDescent="0.45">
      <c r="A28" s="4306"/>
      <c r="B28" s="4296"/>
      <c r="C28" s="4296"/>
      <c r="D28" s="4309"/>
      <c r="E28" s="1714" t="s">
        <v>250</v>
      </c>
      <c r="F28" s="2692"/>
      <c r="G28" s="2692"/>
      <c r="H28" s="2692"/>
      <c r="I28" s="2692"/>
      <c r="J28" s="2700"/>
      <c r="K28" s="2691"/>
      <c r="L28" s="2027"/>
      <c r="M28" s="2027"/>
      <c r="N28" s="2027"/>
      <c r="O28" s="2027"/>
      <c r="P28" s="2027"/>
      <c r="Q28" s="2027"/>
      <c r="R28" s="2027"/>
      <c r="S28" s="2027"/>
      <c r="T28" s="2027"/>
      <c r="U28" s="2027"/>
      <c r="V28" s="2027"/>
      <c r="W28" s="2027"/>
      <c r="X28" s="2027"/>
      <c r="Y28" s="2027"/>
      <c r="Z28" s="2027"/>
      <c r="AA28" s="2027"/>
      <c r="AB28" s="2028"/>
      <c r="AC28" s="1925">
        <f t="shared" si="0"/>
        <v>0</v>
      </c>
      <c r="AD28" s="11"/>
      <c r="AE28" s="11"/>
      <c r="AF28" s="11"/>
    </row>
    <row r="29" spans="1:32" s="12" customFormat="1" ht="13.5" hidden="1" customHeight="1" thickBot="1" x14ac:dyDescent="0.4">
      <c r="A29" s="4306"/>
      <c r="B29" s="4296"/>
      <c r="C29" s="4296"/>
      <c r="D29" s="4309"/>
      <c r="E29" s="2697" t="s">
        <v>107</v>
      </c>
      <c r="F29" s="2692"/>
      <c r="G29" s="2692"/>
      <c r="H29" s="2692"/>
      <c r="I29" s="2692"/>
      <c r="J29" s="2700"/>
      <c r="K29" s="17">
        <f>SUM(K27:K28)</f>
        <v>0</v>
      </c>
      <c r="L29" s="1924">
        <f t="shared" ref="L29:AB29" si="3">SUM(L27:L28)</f>
        <v>0</v>
      </c>
      <c r="M29" s="1924">
        <f t="shared" si="3"/>
        <v>0</v>
      </c>
      <c r="N29" s="1924">
        <f t="shared" si="3"/>
        <v>0</v>
      </c>
      <c r="O29" s="1924">
        <f t="shared" si="3"/>
        <v>0</v>
      </c>
      <c r="P29" s="1924">
        <f t="shared" si="3"/>
        <v>0</v>
      </c>
      <c r="Q29" s="1924">
        <f t="shared" si="3"/>
        <v>0</v>
      </c>
      <c r="R29" s="1924">
        <f t="shared" si="3"/>
        <v>0</v>
      </c>
      <c r="S29" s="1924">
        <f t="shared" si="3"/>
        <v>0</v>
      </c>
      <c r="T29" s="1924">
        <f t="shared" si="3"/>
        <v>0</v>
      </c>
      <c r="U29" s="1924">
        <f t="shared" si="3"/>
        <v>0</v>
      </c>
      <c r="V29" s="1924">
        <f t="shared" si="3"/>
        <v>0</v>
      </c>
      <c r="W29" s="1924">
        <f t="shared" si="3"/>
        <v>0</v>
      </c>
      <c r="X29" s="1924">
        <f t="shared" si="3"/>
        <v>0</v>
      </c>
      <c r="Y29" s="1924">
        <f t="shared" si="3"/>
        <v>0</v>
      </c>
      <c r="Z29" s="1924">
        <f t="shared" si="3"/>
        <v>0</v>
      </c>
      <c r="AA29" s="1924">
        <f t="shared" si="3"/>
        <v>0</v>
      </c>
      <c r="AB29" s="1924">
        <f t="shared" si="3"/>
        <v>0</v>
      </c>
      <c r="AC29" s="1925">
        <f t="shared" si="0"/>
        <v>0</v>
      </c>
      <c r="AD29" s="11"/>
      <c r="AE29" s="11"/>
      <c r="AF29" s="11"/>
    </row>
    <row r="30" spans="1:32" s="12" customFormat="1" ht="13.5" customHeight="1" thickBot="1" x14ac:dyDescent="0.4">
      <c r="A30" s="4306"/>
      <c r="B30" s="4296"/>
      <c r="C30" s="4296"/>
      <c r="D30" s="4310"/>
      <c r="E30" s="2701" t="s">
        <v>92</v>
      </c>
      <c r="F30" s="2026"/>
      <c r="G30" s="2026"/>
      <c r="H30" s="2026"/>
      <c r="I30" s="2026"/>
      <c r="J30" s="2702"/>
      <c r="K30" s="17">
        <f t="shared" ref="K30:AB30" si="4">K16+K26+K29</f>
        <v>28</v>
      </c>
      <c r="L30" s="17">
        <f t="shared" si="4"/>
        <v>28</v>
      </c>
      <c r="M30" s="17">
        <f t="shared" si="4"/>
        <v>0</v>
      </c>
      <c r="N30" s="17">
        <f t="shared" si="4"/>
        <v>7</v>
      </c>
      <c r="O30" s="17">
        <f t="shared" si="4"/>
        <v>2</v>
      </c>
      <c r="P30" s="17">
        <f t="shared" si="4"/>
        <v>0</v>
      </c>
      <c r="Q30" s="17">
        <f t="shared" si="4"/>
        <v>0</v>
      </c>
      <c r="R30" s="17">
        <f t="shared" si="4"/>
        <v>0</v>
      </c>
      <c r="S30" s="17">
        <f t="shared" si="4"/>
        <v>0</v>
      </c>
      <c r="T30" s="17">
        <f t="shared" si="4"/>
        <v>0</v>
      </c>
      <c r="U30" s="17">
        <f t="shared" si="4"/>
        <v>5</v>
      </c>
      <c r="V30" s="17">
        <f t="shared" si="4"/>
        <v>0</v>
      </c>
      <c r="W30" s="17">
        <f t="shared" si="4"/>
        <v>0</v>
      </c>
      <c r="X30" s="17">
        <f t="shared" si="4"/>
        <v>0</v>
      </c>
      <c r="Y30" s="17">
        <f t="shared" si="4"/>
        <v>0</v>
      </c>
      <c r="Z30" s="17">
        <f t="shared" si="4"/>
        <v>0</v>
      </c>
      <c r="AA30" s="17">
        <f t="shared" si="4"/>
        <v>0</v>
      </c>
      <c r="AB30" s="17">
        <f t="shared" si="4"/>
        <v>0</v>
      </c>
      <c r="AC30" s="1925">
        <f t="shared" si="0"/>
        <v>70</v>
      </c>
      <c r="AD30" s="11"/>
      <c r="AE30" s="11"/>
      <c r="AF30" s="11"/>
    </row>
    <row r="31" spans="1:32" s="12" customFormat="1" ht="13.5" hidden="1" customHeight="1" thickBot="1" x14ac:dyDescent="0.4">
      <c r="A31" s="4307"/>
      <c r="B31" s="4297"/>
      <c r="C31" s="4297"/>
      <c r="D31" s="4311"/>
      <c r="E31" s="1930"/>
      <c r="F31" s="1922"/>
      <c r="G31" s="1922"/>
      <c r="H31" s="1922"/>
      <c r="I31" s="1922"/>
      <c r="J31" s="1931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937"/>
      <c r="AD31" s="11"/>
      <c r="AE31" s="11"/>
      <c r="AF31" s="11"/>
    </row>
    <row r="32" spans="1:32" s="12" customFormat="1" ht="19.899999999999999" customHeight="1" thickBot="1" x14ac:dyDescent="0.4">
      <c r="A32" s="4289" t="s">
        <v>4</v>
      </c>
      <c r="B32" s="4290"/>
      <c r="C32" s="4290"/>
      <c r="D32" s="4290"/>
      <c r="E32" s="4290"/>
      <c r="F32" s="4290"/>
      <c r="G32" s="4290"/>
      <c r="H32" s="4290"/>
      <c r="I32" s="4290"/>
      <c r="J32" s="4290"/>
      <c r="K32" s="4290"/>
      <c r="L32" s="4290"/>
      <c r="M32" s="4290"/>
      <c r="N32" s="4290"/>
      <c r="O32" s="4290"/>
      <c r="P32" s="4290"/>
      <c r="Q32" s="4290"/>
      <c r="R32" s="4290"/>
      <c r="S32" s="4290"/>
      <c r="T32" s="4290"/>
      <c r="U32" s="4290"/>
      <c r="V32" s="4290"/>
      <c r="W32" s="4290"/>
      <c r="X32" s="4290"/>
      <c r="Y32" s="4290"/>
      <c r="Z32" s="4290"/>
      <c r="AA32" s="4290"/>
      <c r="AB32" s="4290"/>
      <c r="AC32" s="4291"/>
      <c r="AD32" s="11"/>
      <c r="AE32" s="11"/>
      <c r="AF32" s="11"/>
    </row>
    <row r="33" spans="1:29" s="11" customFormat="1" ht="1.9" customHeight="1" thickBot="1" x14ac:dyDescent="0.4">
      <c r="A33" s="4292">
        <v>6</v>
      </c>
      <c r="B33" s="4295" t="s">
        <v>197</v>
      </c>
      <c r="C33" s="4298" t="s">
        <v>390</v>
      </c>
      <c r="D33" s="4301">
        <v>0.5</v>
      </c>
      <c r="E33" s="2029"/>
      <c r="F33" s="2030"/>
      <c r="G33" s="2030"/>
      <c r="H33" s="2030"/>
      <c r="I33" s="2030"/>
      <c r="J33" s="2031"/>
      <c r="K33" s="2032"/>
      <c r="L33" s="2033"/>
      <c r="M33" s="2034"/>
      <c r="N33" s="2034"/>
      <c r="O33" s="2034"/>
      <c r="P33" s="2033"/>
      <c r="Q33" s="2034"/>
      <c r="R33" s="2034"/>
      <c r="S33" s="2034"/>
      <c r="T33" s="2034"/>
      <c r="U33" s="2033"/>
      <c r="V33" s="2035"/>
      <c r="W33" s="2034"/>
      <c r="X33" s="1247"/>
      <c r="Y33" s="1247"/>
      <c r="Z33" s="1247"/>
      <c r="AA33" s="1247"/>
      <c r="AB33" s="1247"/>
      <c r="AC33" s="2036">
        <f t="shared" ref="AC33:AC63" si="5">SUM(K33:AB33)</f>
        <v>0</v>
      </c>
    </row>
    <row r="34" spans="1:29" s="11" customFormat="1" ht="18" hidden="1" customHeight="1" x14ac:dyDescent="0.35">
      <c r="A34" s="4293"/>
      <c r="B34" s="4296"/>
      <c r="C34" s="4299"/>
      <c r="D34" s="4302"/>
      <c r="E34" s="2520"/>
      <c r="F34" s="1880"/>
      <c r="G34" s="1880"/>
      <c r="H34" s="1880"/>
      <c r="I34" s="1880"/>
      <c r="J34" s="1938"/>
      <c r="K34" s="2531"/>
      <c r="L34" s="1958"/>
      <c r="M34" s="1958"/>
      <c r="N34" s="1958"/>
      <c r="O34" s="1958"/>
      <c r="P34" s="1958"/>
      <c r="Q34" s="1958"/>
      <c r="R34" s="2532"/>
      <c r="S34" s="1958"/>
      <c r="T34" s="2532"/>
      <c r="U34" s="2532"/>
      <c r="V34" s="2532"/>
      <c r="W34" s="2532"/>
      <c r="X34" s="1882"/>
      <c r="Y34" s="1882"/>
      <c r="Z34" s="1882"/>
      <c r="AA34" s="1882"/>
      <c r="AB34" s="1943"/>
      <c r="AC34" s="119">
        <f t="shared" si="5"/>
        <v>0</v>
      </c>
    </row>
    <row r="35" spans="1:29" s="11" customFormat="1" ht="14.45" hidden="1" customHeight="1" x14ac:dyDescent="0.35">
      <c r="A35" s="4293"/>
      <c r="B35" s="4296"/>
      <c r="C35" s="4299"/>
      <c r="D35" s="4302"/>
      <c r="E35" s="3791"/>
      <c r="F35" s="1414"/>
      <c r="G35" s="1414"/>
      <c r="H35" s="1414"/>
      <c r="I35" s="1414"/>
      <c r="J35" s="3792"/>
      <c r="K35" s="3795"/>
      <c r="L35" s="2761"/>
      <c r="M35" s="2761"/>
      <c r="N35" s="2761"/>
      <c r="O35" s="2761"/>
      <c r="P35" s="2761"/>
      <c r="Q35" s="2761"/>
      <c r="R35" s="3796"/>
      <c r="S35" s="2761"/>
      <c r="T35" s="3796"/>
      <c r="U35" s="3796"/>
      <c r="V35" s="3796"/>
      <c r="W35" s="3796"/>
      <c r="X35" s="1027"/>
      <c r="Y35" s="1027"/>
      <c r="Z35" s="1027"/>
      <c r="AA35" s="1027"/>
      <c r="AB35" s="1249"/>
      <c r="AC35" s="119">
        <f t="shared" si="5"/>
        <v>0</v>
      </c>
    </row>
    <row r="36" spans="1:29" s="11" customFormat="1" ht="17.25" customHeight="1" x14ac:dyDescent="0.35">
      <c r="A36" s="4293"/>
      <c r="B36" s="4296"/>
      <c r="C36" s="4299"/>
      <c r="D36" s="4302"/>
      <c r="E36" s="3793" t="s">
        <v>77</v>
      </c>
      <c r="F36" s="18" t="s">
        <v>5</v>
      </c>
      <c r="G36" s="18" t="s">
        <v>70</v>
      </c>
      <c r="H36" s="18" t="s">
        <v>70</v>
      </c>
      <c r="I36" s="18" t="s">
        <v>37</v>
      </c>
      <c r="J36" s="3794">
        <v>105</v>
      </c>
      <c r="K36" s="2729">
        <v>32</v>
      </c>
      <c r="L36" s="3797"/>
      <c r="M36" s="1909"/>
      <c r="N36" s="1909">
        <v>26</v>
      </c>
      <c r="O36" s="1909">
        <v>2</v>
      </c>
      <c r="P36" s="1910"/>
      <c r="Q36" s="1909"/>
      <c r="R36" s="1909"/>
      <c r="S36" s="1909"/>
      <c r="T36" s="1909"/>
      <c r="U36" s="1910">
        <v>4</v>
      </c>
      <c r="V36" s="1909"/>
      <c r="W36" s="1909"/>
      <c r="X36" s="19"/>
      <c r="Y36" s="19"/>
      <c r="Z36" s="19"/>
      <c r="AA36" s="19"/>
      <c r="AB36" s="90"/>
      <c r="AC36" s="119">
        <f t="shared" si="5"/>
        <v>64</v>
      </c>
    </row>
    <row r="37" spans="1:29" s="11" customFormat="1" ht="17.25" hidden="1" customHeight="1" x14ac:dyDescent="0.4">
      <c r="A37" s="4293"/>
      <c r="B37" s="4296"/>
      <c r="C37" s="4299"/>
      <c r="D37" s="4302"/>
      <c r="E37" s="1348"/>
      <c r="F37" s="758"/>
      <c r="G37" s="758"/>
      <c r="H37" s="758"/>
      <c r="I37" s="758"/>
      <c r="J37" s="1897"/>
      <c r="K37" s="1248"/>
      <c r="L37" s="761"/>
      <c r="M37" s="1092"/>
      <c r="N37" s="1092"/>
      <c r="O37" s="1092"/>
      <c r="P37" s="761"/>
      <c r="Q37" s="1092"/>
      <c r="R37" s="1092"/>
      <c r="S37" s="1092"/>
      <c r="T37" s="1092"/>
      <c r="U37" s="761"/>
      <c r="V37" s="1092"/>
      <c r="W37" s="763"/>
      <c r="X37" s="679"/>
      <c r="Y37" s="679"/>
      <c r="Z37" s="679"/>
      <c r="AA37" s="679"/>
      <c r="AB37" s="788"/>
      <c r="AC37" s="119">
        <f t="shared" si="5"/>
        <v>0</v>
      </c>
    </row>
    <row r="38" spans="1:29" s="756" customFormat="1" ht="17.25" hidden="1" customHeight="1" x14ac:dyDescent="0.4">
      <c r="A38" s="4293"/>
      <c r="B38" s="4296"/>
      <c r="C38" s="4299"/>
      <c r="D38" s="4302"/>
      <c r="E38" s="1348"/>
      <c r="F38" s="758"/>
      <c r="G38" s="758"/>
      <c r="H38" s="758"/>
      <c r="I38" s="758"/>
      <c r="J38" s="1897"/>
      <c r="K38" s="1729"/>
      <c r="L38" s="1096"/>
      <c r="M38" s="1091"/>
      <c r="N38" s="1091"/>
      <c r="O38" s="1091"/>
      <c r="P38" s="1096"/>
      <c r="Q38" s="1091"/>
      <c r="R38" s="1091"/>
      <c r="S38" s="1096"/>
      <c r="T38" s="1092"/>
      <c r="U38" s="761"/>
      <c r="V38" s="1092"/>
      <c r="W38" s="763"/>
      <c r="X38" s="679"/>
      <c r="Y38" s="679"/>
      <c r="Z38" s="679"/>
      <c r="AA38" s="679"/>
      <c r="AB38" s="788"/>
      <c r="AC38" s="119">
        <f t="shared" si="5"/>
        <v>0</v>
      </c>
    </row>
    <row r="39" spans="1:29" s="2040" customFormat="1" ht="17.25" hidden="1" customHeight="1" x14ac:dyDescent="0.35">
      <c r="A39" s="4293"/>
      <c r="B39" s="4296"/>
      <c r="C39" s="4299"/>
      <c r="D39" s="4302"/>
      <c r="E39" s="1330"/>
      <c r="F39" s="1609"/>
      <c r="G39" s="1609"/>
      <c r="H39" s="1609"/>
      <c r="I39" s="1609"/>
      <c r="J39" s="1952"/>
      <c r="K39" s="1953"/>
      <c r="L39" s="1611"/>
      <c r="M39" s="1611"/>
      <c r="N39" s="1611"/>
      <c r="O39" s="1611"/>
      <c r="P39" s="1611"/>
      <c r="Q39" s="1611"/>
      <c r="R39" s="1611"/>
      <c r="S39" s="1087"/>
      <c r="T39" s="1813"/>
      <c r="U39" s="911"/>
      <c r="V39" s="1813"/>
      <c r="W39" s="1814"/>
      <c r="X39" s="1778"/>
      <c r="Y39" s="1778"/>
      <c r="Z39" s="1778"/>
      <c r="AA39" s="1778"/>
      <c r="AB39" s="1815"/>
      <c r="AC39" s="119">
        <f t="shared" si="5"/>
        <v>0</v>
      </c>
    </row>
    <row r="40" spans="1:29" s="2040" customFormat="1" ht="17.25" hidden="1" customHeight="1" x14ac:dyDescent="0.4">
      <c r="A40" s="4293"/>
      <c r="B40" s="4296"/>
      <c r="C40" s="4299"/>
      <c r="D40" s="4302"/>
      <c r="E40" s="1954"/>
      <c r="F40" s="1609"/>
      <c r="G40" s="1609"/>
      <c r="H40" s="1609"/>
      <c r="I40" s="1609"/>
      <c r="J40" s="1952"/>
      <c r="K40" s="1953"/>
      <c r="L40" s="1611"/>
      <c r="M40" s="1611"/>
      <c r="N40" s="1611"/>
      <c r="O40" s="1611"/>
      <c r="P40" s="1611"/>
      <c r="Q40" s="1611"/>
      <c r="R40" s="1611"/>
      <c r="S40" s="1087"/>
      <c r="T40" s="1813"/>
      <c r="U40" s="911"/>
      <c r="V40" s="1813"/>
      <c r="W40" s="1814"/>
      <c r="X40" s="1778"/>
      <c r="Y40" s="1778"/>
      <c r="Z40" s="1778"/>
      <c r="AA40" s="1778"/>
      <c r="AB40" s="1815"/>
      <c r="AC40" s="119">
        <f t="shared" si="5"/>
        <v>0</v>
      </c>
    </row>
    <row r="41" spans="1:29" s="11" customFormat="1" ht="17.25" customHeight="1" x14ac:dyDescent="0.35">
      <c r="A41" s="4293"/>
      <c r="B41" s="4296"/>
      <c r="C41" s="4299"/>
      <c r="D41" s="4302"/>
      <c r="E41" s="1627" t="s">
        <v>103</v>
      </c>
      <c r="F41" s="310" t="s">
        <v>5</v>
      </c>
      <c r="G41" s="310" t="s">
        <v>70</v>
      </c>
      <c r="H41" s="310"/>
      <c r="I41" s="310" t="s">
        <v>65</v>
      </c>
      <c r="J41" s="1723" t="s">
        <v>37</v>
      </c>
      <c r="K41" s="1890"/>
      <c r="L41" s="1588"/>
      <c r="M41" s="1588"/>
      <c r="N41" s="1588"/>
      <c r="O41" s="1588"/>
      <c r="P41" s="1588"/>
      <c r="Q41" s="1588">
        <v>6</v>
      </c>
      <c r="R41" s="1588"/>
      <c r="S41" s="476"/>
      <c r="T41" s="146"/>
      <c r="U41" s="145"/>
      <c r="V41" s="146"/>
      <c r="W41" s="111"/>
      <c r="X41" s="77"/>
      <c r="Y41" s="77"/>
      <c r="Z41" s="77"/>
      <c r="AA41" s="77"/>
      <c r="AB41" s="94"/>
      <c r="AC41" s="119">
        <f t="shared" si="5"/>
        <v>6</v>
      </c>
    </row>
    <row r="42" spans="1:29" s="11" customFormat="1" ht="17.25" customHeight="1" x14ac:dyDescent="0.4">
      <c r="A42" s="4293"/>
      <c r="B42" s="4296"/>
      <c r="C42" s="4299"/>
      <c r="D42" s="4302"/>
      <c r="E42" s="1628" t="s">
        <v>115</v>
      </c>
      <c r="F42" s="310" t="s">
        <v>5</v>
      </c>
      <c r="G42" s="310" t="s">
        <v>70</v>
      </c>
      <c r="H42" s="310"/>
      <c r="I42" s="310" t="s">
        <v>65</v>
      </c>
      <c r="J42" s="1723" t="s">
        <v>37</v>
      </c>
      <c r="K42" s="1890"/>
      <c r="L42" s="1588"/>
      <c r="M42" s="1588"/>
      <c r="N42" s="1588"/>
      <c r="O42" s="1588"/>
      <c r="P42" s="1588"/>
      <c r="Q42" s="1588"/>
      <c r="R42" s="1588"/>
      <c r="S42" s="476">
        <v>4</v>
      </c>
      <c r="T42" s="146"/>
      <c r="U42" s="145"/>
      <c r="V42" s="146"/>
      <c r="W42" s="111"/>
      <c r="X42" s="77"/>
      <c r="Y42" s="77"/>
      <c r="Z42" s="77"/>
      <c r="AA42" s="77"/>
      <c r="AB42" s="94"/>
      <c r="AC42" s="119">
        <f t="shared" si="5"/>
        <v>4</v>
      </c>
    </row>
    <row r="43" spans="1:29" s="2040" customFormat="1" ht="12.75" customHeight="1" thickBot="1" x14ac:dyDescent="0.4">
      <c r="A43" s="4293"/>
      <c r="B43" s="4296"/>
      <c r="C43" s="4299"/>
      <c r="D43" s="4302"/>
      <c r="E43" s="2476" t="s">
        <v>81</v>
      </c>
      <c r="F43" s="766" t="s">
        <v>5</v>
      </c>
      <c r="G43" s="766" t="s">
        <v>110</v>
      </c>
      <c r="H43" s="766" t="s">
        <v>70</v>
      </c>
      <c r="I43" s="766" t="s">
        <v>37</v>
      </c>
      <c r="J43" s="767">
        <v>6</v>
      </c>
      <c r="K43" s="2481"/>
      <c r="L43" s="1956"/>
      <c r="M43" s="1956"/>
      <c r="N43" s="1956"/>
      <c r="O43" s="1956"/>
      <c r="P43" s="1956"/>
      <c r="Q43" s="1956"/>
      <c r="R43" s="1956"/>
      <c r="S43" s="1956"/>
      <c r="T43" s="1956"/>
      <c r="U43" s="1956"/>
      <c r="V43" s="1956"/>
      <c r="W43" s="1956">
        <v>18</v>
      </c>
      <c r="X43" s="3782"/>
      <c r="Y43" s="3782"/>
      <c r="Z43" s="3782"/>
      <c r="AA43" s="3782"/>
      <c r="AB43" s="3798"/>
      <c r="AC43" s="3665">
        <f t="shared" si="5"/>
        <v>18</v>
      </c>
    </row>
    <row r="44" spans="1:29" s="11" customFormat="1" ht="13.5" customHeight="1" thickBot="1" x14ac:dyDescent="0.4">
      <c r="A44" s="4293"/>
      <c r="B44" s="4296"/>
      <c r="C44" s="4299"/>
      <c r="D44" s="4302"/>
      <c r="E44" s="2134" t="s">
        <v>38</v>
      </c>
      <c r="F44" s="2135"/>
      <c r="G44" s="2135"/>
      <c r="H44" s="2135"/>
      <c r="I44" s="2135"/>
      <c r="J44" s="2135"/>
      <c r="K44" s="149">
        <f t="shared" ref="K44:AB44" si="6">SUM(K33:K43)</f>
        <v>32</v>
      </c>
      <c r="L44" s="149">
        <f t="shared" si="6"/>
        <v>0</v>
      </c>
      <c r="M44" s="149">
        <f t="shared" si="6"/>
        <v>0</v>
      </c>
      <c r="N44" s="149">
        <f t="shared" si="6"/>
        <v>26</v>
      </c>
      <c r="O44" s="149">
        <f t="shared" si="6"/>
        <v>2</v>
      </c>
      <c r="P44" s="149">
        <f t="shared" si="6"/>
        <v>0</v>
      </c>
      <c r="Q44" s="149">
        <f t="shared" si="6"/>
        <v>6</v>
      </c>
      <c r="R44" s="149">
        <f t="shared" si="6"/>
        <v>0</v>
      </c>
      <c r="S44" s="149">
        <f t="shared" si="6"/>
        <v>4</v>
      </c>
      <c r="T44" s="149">
        <f t="shared" si="6"/>
        <v>0</v>
      </c>
      <c r="U44" s="149">
        <f t="shared" si="6"/>
        <v>4</v>
      </c>
      <c r="V44" s="149">
        <f t="shared" si="6"/>
        <v>0</v>
      </c>
      <c r="W44" s="149">
        <f t="shared" si="6"/>
        <v>18</v>
      </c>
      <c r="X44" s="149">
        <f t="shared" si="6"/>
        <v>0</v>
      </c>
      <c r="Y44" s="149">
        <f t="shared" si="6"/>
        <v>0</v>
      </c>
      <c r="Z44" s="149">
        <f t="shared" si="6"/>
        <v>0</v>
      </c>
      <c r="AA44" s="149">
        <f t="shared" si="6"/>
        <v>0</v>
      </c>
      <c r="AB44" s="2086">
        <f t="shared" si="6"/>
        <v>0</v>
      </c>
      <c r="AC44" s="2488">
        <f t="shared" si="5"/>
        <v>92</v>
      </c>
    </row>
    <row r="45" spans="1:29" s="11" customFormat="1" ht="16.149999999999999" customHeight="1" thickBot="1" x14ac:dyDescent="0.4">
      <c r="A45" s="4293"/>
      <c r="B45" s="4296"/>
      <c r="C45" s="4299"/>
      <c r="D45" s="4302"/>
      <c r="E45" s="3799" t="s">
        <v>81</v>
      </c>
      <c r="F45" s="3800" t="s">
        <v>6</v>
      </c>
      <c r="G45" s="3800" t="s">
        <v>110</v>
      </c>
      <c r="H45" s="3800" t="s">
        <v>70</v>
      </c>
      <c r="I45" s="3800" t="s">
        <v>73</v>
      </c>
      <c r="J45" s="3801">
        <v>5</v>
      </c>
      <c r="K45" s="3285"/>
      <c r="L45" s="3286"/>
      <c r="M45" s="3286"/>
      <c r="N45" s="3286"/>
      <c r="O45" s="3286"/>
      <c r="P45" s="3286"/>
      <c r="Q45" s="3286"/>
      <c r="R45" s="3286"/>
      <c r="S45" s="3286"/>
      <c r="T45" s="3286"/>
      <c r="U45" s="3286"/>
      <c r="V45" s="3286"/>
      <c r="W45" s="3286">
        <v>15</v>
      </c>
      <c r="X45" s="21"/>
      <c r="Y45" s="21"/>
      <c r="Z45" s="21"/>
      <c r="AA45" s="21"/>
      <c r="AB45" s="3534"/>
      <c r="AC45" s="2489">
        <f t="shared" si="5"/>
        <v>15</v>
      </c>
    </row>
    <row r="46" spans="1:29" s="11" customFormat="1" ht="13.15" hidden="1" customHeight="1" x14ac:dyDescent="0.4">
      <c r="A46" s="4293"/>
      <c r="B46" s="4296"/>
      <c r="C46" s="4299"/>
      <c r="D46" s="4302"/>
      <c r="E46" s="1714"/>
      <c r="F46" s="1724"/>
      <c r="G46" s="405"/>
      <c r="H46" s="953"/>
      <c r="I46" s="404"/>
      <c r="J46" s="1703"/>
      <c r="K46" s="2297"/>
      <c r="L46" s="16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06"/>
      <c r="Y46" s="106"/>
      <c r="Z46" s="106"/>
      <c r="AA46" s="106"/>
      <c r="AB46" s="2484"/>
      <c r="AC46" s="22">
        <f t="shared" si="5"/>
        <v>0</v>
      </c>
    </row>
    <row r="47" spans="1:29" s="11" customFormat="1" ht="14.25" hidden="1" customHeight="1" x14ac:dyDescent="0.4">
      <c r="A47" s="4293"/>
      <c r="B47" s="4296"/>
      <c r="C47" s="4299"/>
      <c r="D47" s="4302"/>
      <c r="E47" s="1714"/>
      <c r="F47" s="1724"/>
      <c r="G47" s="405"/>
      <c r="H47" s="953"/>
      <c r="I47" s="404"/>
      <c r="J47" s="1703"/>
      <c r="K47" s="2043"/>
      <c r="L47" s="679"/>
      <c r="M47" s="679"/>
      <c r="N47" s="679"/>
      <c r="O47" s="679"/>
      <c r="P47" s="679"/>
      <c r="Q47" s="679"/>
      <c r="R47" s="679"/>
      <c r="S47" s="679"/>
      <c r="T47" s="137"/>
      <c r="U47" s="137"/>
      <c r="V47" s="137"/>
      <c r="W47" s="137"/>
      <c r="X47" s="106"/>
      <c r="Y47" s="106"/>
      <c r="Z47" s="106"/>
      <c r="AA47" s="106"/>
      <c r="AB47" s="2484"/>
      <c r="AC47" s="22">
        <f t="shared" si="5"/>
        <v>0</v>
      </c>
    </row>
    <row r="48" spans="1:29" s="11" customFormat="1" ht="34.9" hidden="1" customHeight="1" x14ac:dyDescent="0.35">
      <c r="A48" s="4293"/>
      <c r="B48" s="4296"/>
      <c r="C48" s="4299"/>
      <c r="D48" s="4302"/>
      <c r="E48" s="2011"/>
      <c r="F48" s="790"/>
      <c r="G48" s="790"/>
      <c r="H48" s="790"/>
      <c r="I48" s="790"/>
      <c r="J48" s="2478"/>
      <c r="K48" s="2043"/>
      <c r="L48" s="679"/>
      <c r="M48" s="679"/>
      <c r="N48" s="679"/>
      <c r="O48" s="679"/>
      <c r="P48" s="679"/>
      <c r="Q48" s="679"/>
      <c r="R48" s="679"/>
      <c r="S48" s="679"/>
      <c r="T48" s="679"/>
      <c r="U48" s="679"/>
      <c r="V48" s="679"/>
      <c r="W48" s="679"/>
      <c r="X48" s="792"/>
      <c r="Y48" s="792"/>
      <c r="Z48" s="792"/>
      <c r="AA48" s="792"/>
      <c r="AB48" s="2485"/>
      <c r="AC48" s="22">
        <f t="shared" si="5"/>
        <v>0</v>
      </c>
    </row>
    <row r="49" spans="1:32" s="756" customFormat="1" ht="32.450000000000003" hidden="1" customHeight="1" x14ac:dyDescent="0.35">
      <c r="A49" s="4293"/>
      <c r="B49" s="4296"/>
      <c r="C49" s="4299"/>
      <c r="D49" s="4302"/>
      <c r="E49" s="757"/>
      <c r="F49" s="790"/>
      <c r="G49" s="790"/>
      <c r="H49" s="790"/>
      <c r="I49" s="790"/>
      <c r="J49" s="2478"/>
      <c r="K49" s="2043"/>
      <c r="L49" s="679"/>
      <c r="M49" s="679"/>
      <c r="N49" s="679"/>
      <c r="O49" s="679"/>
      <c r="P49" s="679"/>
      <c r="Q49" s="679"/>
      <c r="R49" s="679"/>
      <c r="S49" s="679"/>
      <c r="T49" s="679"/>
      <c r="U49" s="679"/>
      <c r="V49" s="679"/>
      <c r="W49" s="679"/>
      <c r="X49" s="792"/>
      <c r="Y49" s="792"/>
      <c r="Z49" s="792"/>
      <c r="AA49" s="792"/>
      <c r="AB49" s="2485"/>
      <c r="AC49" s="2490">
        <f t="shared" si="5"/>
        <v>0</v>
      </c>
    </row>
    <row r="50" spans="1:32" s="11" customFormat="1" ht="15" hidden="1" customHeight="1" x14ac:dyDescent="0.35">
      <c r="A50" s="4293"/>
      <c r="B50" s="4296"/>
      <c r="C50" s="4299"/>
      <c r="D50" s="4302"/>
      <c r="E50" s="1627"/>
      <c r="F50" s="1609"/>
      <c r="G50" s="1609"/>
      <c r="H50" s="1609"/>
      <c r="I50" s="1609"/>
      <c r="J50" s="2479"/>
      <c r="K50" s="2480"/>
      <c r="L50" s="1087"/>
      <c r="M50" s="1087"/>
      <c r="N50" s="1087"/>
      <c r="O50" s="1087"/>
      <c r="P50" s="1087"/>
      <c r="Q50" s="1087"/>
      <c r="R50" s="2000"/>
      <c r="S50" s="2000"/>
      <c r="T50" s="137"/>
      <c r="U50" s="679"/>
      <c r="V50" s="679"/>
      <c r="W50" s="679"/>
      <c r="X50" s="792"/>
      <c r="Y50" s="792"/>
      <c r="Z50" s="792"/>
      <c r="AA50" s="792"/>
      <c r="AB50" s="2485"/>
      <c r="AC50" s="22">
        <f t="shared" si="5"/>
        <v>0</v>
      </c>
    </row>
    <row r="51" spans="1:32" s="11" customFormat="1" ht="13.5" hidden="1" customHeight="1" x14ac:dyDescent="0.4">
      <c r="A51" s="4293"/>
      <c r="B51" s="4296"/>
      <c r="C51" s="4299"/>
      <c r="D51" s="4302"/>
      <c r="E51" s="1628"/>
      <c r="F51" s="1609"/>
      <c r="G51" s="1609"/>
      <c r="H51" s="1609"/>
      <c r="I51" s="1609"/>
      <c r="J51" s="2479"/>
      <c r="K51" s="2480"/>
      <c r="L51" s="1087"/>
      <c r="M51" s="1087"/>
      <c r="N51" s="1087"/>
      <c r="O51" s="1087"/>
      <c r="P51" s="1087"/>
      <c r="Q51" s="1087"/>
      <c r="R51" s="2000"/>
      <c r="S51" s="1087"/>
      <c r="T51" s="77"/>
      <c r="U51" s="77"/>
      <c r="V51" s="77"/>
      <c r="W51" s="77"/>
      <c r="X51" s="77"/>
      <c r="Y51" s="77"/>
      <c r="Z51" s="77"/>
      <c r="AA51" s="77"/>
      <c r="AB51" s="2486"/>
      <c r="AC51" s="22">
        <f t="shared" si="5"/>
        <v>0</v>
      </c>
    </row>
    <row r="52" spans="1:32" s="11" customFormat="1" ht="13.5" hidden="1" customHeight="1" x14ac:dyDescent="0.35">
      <c r="A52" s="4293"/>
      <c r="B52" s="4296"/>
      <c r="C52" s="4299"/>
      <c r="D52" s="4302"/>
      <c r="E52" s="1896"/>
      <c r="F52" s="758"/>
      <c r="G52" s="758"/>
      <c r="H52" s="758"/>
      <c r="I52" s="758"/>
      <c r="J52" s="1897"/>
      <c r="K52" s="2480"/>
      <c r="L52" s="1087"/>
      <c r="M52" s="1087"/>
      <c r="N52" s="1087"/>
      <c r="O52" s="1087"/>
      <c r="P52" s="1087"/>
      <c r="Q52" s="1087"/>
      <c r="R52" s="2000"/>
      <c r="S52" s="1087"/>
      <c r="T52" s="2000"/>
      <c r="U52" s="2000"/>
      <c r="V52" s="2000"/>
      <c r="W52" s="2000"/>
      <c r="X52" s="77"/>
      <c r="Y52" s="77"/>
      <c r="Z52" s="77"/>
      <c r="AA52" s="77"/>
      <c r="AB52" s="2486"/>
      <c r="AC52" s="22"/>
    </row>
    <row r="53" spans="1:32" s="11" customFormat="1" ht="13.5" hidden="1" customHeight="1" thickBot="1" x14ac:dyDescent="0.4">
      <c r="A53" s="4293"/>
      <c r="B53" s="4296"/>
      <c r="C53" s="4299"/>
      <c r="D53" s="4302"/>
      <c r="E53" s="2476"/>
      <c r="F53" s="766"/>
      <c r="G53" s="766"/>
      <c r="H53" s="766"/>
      <c r="I53" s="766"/>
      <c r="J53" s="767"/>
      <c r="K53" s="2481"/>
      <c r="L53" s="1956"/>
      <c r="M53" s="1956"/>
      <c r="N53" s="1956"/>
      <c r="O53" s="1956"/>
      <c r="P53" s="1956"/>
      <c r="Q53" s="1956"/>
      <c r="R53" s="2482"/>
      <c r="S53" s="1956"/>
      <c r="T53" s="2482"/>
      <c r="U53" s="2482"/>
      <c r="V53" s="2482"/>
      <c r="W53" s="2482"/>
      <c r="X53" s="147"/>
      <c r="Y53" s="147"/>
      <c r="Z53" s="147"/>
      <c r="AA53" s="147"/>
      <c r="AB53" s="2487"/>
      <c r="AC53" s="22"/>
    </row>
    <row r="54" spans="1:32" s="11" customFormat="1" ht="13.5" customHeight="1" thickBot="1" x14ac:dyDescent="0.4">
      <c r="A54" s="4293"/>
      <c r="B54" s="4296"/>
      <c r="C54" s="4299"/>
      <c r="D54" s="4302"/>
      <c r="E54" s="2134" t="s">
        <v>34</v>
      </c>
      <c r="F54" s="2135"/>
      <c r="G54" s="2135"/>
      <c r="H54" s="2135"/>
      <c r="I54" s="2135"/>
      <c r="J54" s="3322"/>
      <c r="K54" s="114">
        <f>SUM(K45:K53)</f>
        <v>0</v>
      </c>
      <c r="L54" s="114">
        <f t="shared" ref="L54:AB54" si="7">SUM(L45:L53)</f>
        <v>0</v>
      </c>
      <c r="M54" s="114">
        <f t="shared" si="7"/>
        <v>0</v>
      </c>
      <c r="N54" s="114">
        <f t="shared" si="7"/>
        <v>0</v>
      </c>
      <c r="O54" s="114">
        <f t="shared" si="7"/>
        <v>0</v>
      </c>
      <c r="P54" s="114">
        <f t="shared" si="7"/>
        <v>0</v>
      </c>
      <c r="Q54" s="114">
        <f t="shared" si="7"/>
        <v>0</v>
      </c>
      <c r="R54" s="114">
        <f t="shared" si="7"/>
        <v>0</v>
      </c>
      <c r="S54" s="114">
        <f t="shared" si="7"/>
        <v>0</v>
      </c>
      <c r="T54" s="114">
        <f t="shared" si="7"/>
        <v>0</v>
      </c>
      <c r="U54" s="114">
        <f t="shared" si="7"/>
        <v>0</v>
      </c>
      <c r="V54" s="114">
        <f t="shared" si="7"/>
        <v>0</v>
      </c>
      <c r="W54" s="114">
        <f t="shared" si="7"/>
        <v>15</v>
      </c>
      <c r="X54" s="114">
        <f t="shared" si="7"/>
        <v>0</v>
      </c>
      <c r="Y54" s="114">
        <f t="shared" si="7"/>
        <v>0</v>
      </c>
      <c r="Z54" s="114">
        <f t="shared" si="7"/>
        <v>0</v>
      </c>
      <c r="AA54" s="114">
        <f t="shared" si="7"/>
        <v>0</v>
      </c>
      <c r="AB54" s="118">
        <f t="shared" si="7"/>
        <v>0</v>
      </c>
      <c r="AC54" s="22">
        <f t="shared" si="5"/>
        <v>15</v>
      </c>
    </row>
    <row r="55" spans="1:32" s="11" customFormat="1" ht="20.25" hidden="1" customHeight="1" x14ac:dyDescent="0.35">
      <c r="A55" s="4293"/>
      <c r="B55" s="4296"/>
      <c r="C55" s="4299"/>
      <c r="D55" s="4302"/>
      <c r="E55" s="1905"/>
      <c r="F55" s="20"/>
      <c r="G55" s="20"/>
      <c r="H55" s="1906"/>
      <c r="I55" s="865"/>
      <c r="J55" s="1907"/>
      <c r="K55" s="1908"/>
      <c r="L55" s="19"/>
      <c r="M55" s="19"/>
      <c r="N55" s="19"/>
      <c r="O55" s="19"/>
      <c r="P55" s="19"/>
      <c r="Q55" s="19"/>
      <c r="R55" s="1909"/>
      <c r="S55" s="1909"/>
      <c r="T55" s="1909"/>
      <c r="U55" s="1910"/>
      <c r="V55" s="1909"/>
      <c r="W55" s="1909"/>
      <c r="X55" s="19"/>
      <c r="Y55" s="19"/>
      <c r="Z55" s="19"/>
      <c r="AA55" s="19"/>
      <c r="AB55" s="2483"/>
      <c r="AC55" s="22">
        <f t="shared" si="5"/>
        <v>0</v>
      </c>
    </row>
    <row r="56" spans="1:32" s="11" customFormat="1" ht="18" hidden="1" customHeight="1" x14ac:dyDescent="0.35">
      <c r="A56" s="4293"/>
      <c r="B56" s="4296"/>
      <c r="C56" s="4299"/>
      <c r="D56" s="4302"/>
      <c r="E56" s="1911"/>
      <c r="F56" s="76"/>
      <c r="G56" s="76"/>
      <c r="H56" s="76"/>
      <c r="I56" s="76"/>
      <c r="J56" s="152"/>
      <c r="K56" s="1912"/>
      <c r="L56" s="1786"/>
      <c r="M56" s="1786"/>
      <c r="N56" s="1786"/>
      <c r="O56" s="1786"/>
      <c r="P56" s="145"/>
      <c r="Q56" s="146"/>
      <c r="R56" s="146"/>
      <c r="S56" s="146"/>
      <c r="T56" s="146"/>
      <c r="U56" s="145"/>
      <c r="V56" s="146"/>
      <c r="W56" s="146"/>
      <c r="X56" s="77"/>
      <c r="Y56" s="77"/>
      <c r="Z56" s="77"/>
      <c r="AA56" s="77"/>
      <c r="AB56" s="2486"/>
      <c r="AC56" s="22">
        <f t="shared" si="5"/>
        <v>0</v>
      </c>
    </row>
    <row r="57" spans="1:32" s="11" customFormat="1" ht="19.5" hidden="1" customHeight="1" x14ac:dyDescent="0.35">
      <c r="A57" s="4293"/>
      <c r="B57" s="4296"/>
      <c r="C57" s="4299"/>
      <c r="D57" s="4302"/>
      <c r="E57" s="1911"/>
      <c r="F57" s="76"/>
      <c r="G57" s="76"/>
      <c r="H57" s="76"/>
      <c r="I57" s="76"/>
      <c r="J57" s="152"/>
      <c r="K57" s="1912"/>
      <c r="L57" s="1786"/>
      <c r="M57" s="1786"/>
      <c r="N57" s="1786"/>
      <c r="O57" s="1786"/>
      <c r="P57" s="145"/>
      <c r="Q57" s="146"/>
      <c r="R57" s="146"/>
      <c r="S57" s="146"/>
      <c r="T57" s="146"/>
      <c r="U57" s="145"/>
      <c r="V57" s="146"/>
      <c r="W57" s="146"/>
      <c r="X57" s="77"/>
      <c r="Y57" s="77"/>
      <c r="Z57" s="77"/>
      <c r="AA57" s="77"/>
      <c r="AB57" s="2486"/>
      <c r="AC57" s="22">
        <f t="shared" si="5"/>
        <v>0</v>
      </c>
    </row>
    <row r="58" spans="1:32" s="11" customFormat="1" ht="13.5" hidden="1" customHeight="1" x14ac:dyDescent="0.35">
      <c r="A58" s="4293"/>
      <c r="B58" s="4296"/>
      <c r="C58" s="4299"/>
      <c r="D58" s="4302"/>
      <c r="E58" s="1911"/>
      <c r="F58" s="76"/>
      <c r="G58" s="76"/>
      <c r="H58" s="76"/>
      <c r="I58" s="76"/>
      <c r="J58" s="152"/>
      <c r="K58" s="1912"/>
      <c r="L58" s="1786"/>
      <c r="M58" s="1786"/>
      <c r="N58" s="1786"/>
      <c r="O58" s="1786"/>
      <c r="P58" s="145"/>
      <c r="Q58" s="146"/>
      <c r="R58" s="146"/>
      <c r="S58" s="146"/>
      <c r="T58" s="146"/>
      <c r="U58" s="145"/>
      <c r="V58" s="146"/>
      <c r="W58" s="146"/>
      <c r="X58" s="77"/>
      <c r="Y58" s="77"/>
      <c r="Z58" s="77"/>
      <c r="AA58" s="77"/>
      <c r="AB58" s="2486"/>
      <c r="AC58" s="22"/>
    </row>
    <row r="59" spans="1:32" s="11" customFormat="1" ht="13.5" hidden="1" customHeight="1" x14ac:dyDescent="0.35">
      <c r="A59" s="4293"/>
      <c r="B59" s="4296"/>
      <c r="C59" s="4299"/>
      <c r="D59" s="4302"/>
      <c r="E59" s="1911"/>
      <c r="F59" s="76"/>
      <c r="G59" s="76"/>
      <c r="H59" s="76"/>
      <c r="I59" s="76"/>
      <c r="J59" s="152"/>
      <c r="K59" s="1912"/>
      <c r="L59" s="1786"/>
      <c r="M59" s="1786"/>
      <c r="N59" s="1786"/>
      <c r="O59" s="1786"/>
      <c r="P59" s="145"/>
      <c r="Q59" s="146"/>
      <c r="R59" s="146"/>
      <c r="S59" s="146"/>
      <c r="T59" s="146"/>
      <c r="U59" s="145"/>
      <c r="V59" s="146"/>
      <c r="W59" s="146"/>
      <c r="X59" s="77"/>
      <c r="Y59" s="77"/>
      <c r="Z59" s="77"/>
      <c r="AA59" s="77"/>
      <c r="AB59" s="2486"/>
      <c r="AC59" s="22"/>
    </row>
    <row r="60" spans="1:32" s="11" customFormat="1" ht="13.5" hidden="1" customHeight="1" thickBot="1" x14ac:dyDescent="0.4">
      <c r="A60" s="4293"/>
      <c r="B60" s="4296"/>
      <c r="C60" s="4299"/>
      <c r="D60" s="4302"/>
      <c r="E60" s="1916"/>
      <c r="F60" s="1917"/>
      <c r="G60" s="1917"/>
      <c r="H60" s="1917"/>
      <c r="I60" s="1917"/>
      <c r="J60" s="1918"/>
      <c r="K60" s="1919"/>
      <c r="L60" s="1920"/>
      <c r="M60" s="1920"/>
      <c r="N60" s="1920"/>
      <c r="O60" s="1920"/>
      <c r="P60" s="1920"/>
      <c r="Q60" s="1920"/>
      <c r="R60" s="1920"/>
      <c r="S60" s="1920"/>
      <c r="T60" s="1920"/>
      <c r="U60" s="1920"/>
      <c r="V60" s="1920"/>
      <c r="W60" s="1920"/>
      <c r="X60" s="1920"/>
      <c r="Y60" s="1920"/>
      <c r="Z60" s="1920"/>
      <c r="AA60" s="1920"/>
      <c r="AB60" s="3318"/>
      <c r="AC60" s="22">
        <f t="shared" si="5"/>
        <v>0</v>
      </c>
    </row>
    <row r="61" spans="1:32" s="12" customFormat="1" ht="13.5" hidden="1" customHeight="1" thickBot="1" x14ac:dyDescent="0.4">
      <c r="A61" s="4293"/>
      <c r="B61" s="4296"/>
      <c r="C61" s="4299"/>
      <c r="D61" s="4303"/>
      <c r="E61" s="1921" t="s">
        <v>107</v>
      </c>
      <c r="F61" s="1922"/>
      <c r="G61" s="1922"/>
      <c r="H61" s="1922"/>
      <c r="I61" s="1922"/>
      <c r="J61" s="1923"/>
      <c r="K61" s="1924">
        <f t="shared" ref="K61:AB61" si="8">SUM(K55:K60)</f>
        <v>0</v>
      </c>
      <c r="L61" s="1924">
        <f t="shared" si="8"/>
        <v>0</v>
      </c>
      <c r="M61" s="1924">
        <f t="shared" si="8"/>
        <v>0</v>
      </c>
      <c r="N61" s="1924">
        <f t="shared" si="8"/>
        <v>0</v>
      </c>
      <c r="O61" s="1924">
        <f t="shared" si="8"/>
        <v>0</v>
      </c>
      <c r="P61" s="1924">
        <f t="shared" si="8"/>
        <v>0</v>
      </c>
      <c r="Q61" s="1924">
        <f t="shared" si="8"/>
        <v>0</v>
      </c>
      <c r="R61" s="1924">
        <f t="shared" si="8"/>
        <v>0</v>
      </c>
      <c r="S61" s="1924">
        <f t="shared" si="8"/>
        <v>0</v>
      </c>
      <c r="T61" s="1924">
        <f t="shared" si="8"/>
        <v>0</v>
      </c>
      <c r="U61" s="1924">
        <f t="shared" si="8"/>
        <v>0</v>
      </c>
      <c r="V61" s="1924">
        <f t="shared" si="8"/>
        <v>0</v>
      </c>
      <c r="W61" s="1924">
        <f t="shared" si="8"/>
        <v>0</v>
      </c>
      <c r="X61" s="1924">
        <f t="shared" si="8"/>
        <v>0</v>
      </c>
      <c r="Y61" s="1924">
        <f t="shared" si="8"/>
        <v>0</v>
      </c>
      <c r="Z61" s="1924">
        <f t="shared" si="8"/>
        <v>0</v>
      </c>
      <c r="AA61" s="1924">
        <f t="shared" si="8"/>
        <v>0</v>
      </c>
      <c r="AB61" s="3319">
        <f t="shared" si="8"/>
        <v>0</v>
      </c>
      <c r="AC61" s="13">
        <f t="shared" si="5"/>
        <v>0</v>
      </c>
      <c r="AD61" s="11"/>
      <c r="AE61" s="11"/>
      <c r="AF61" s="11"/>
    </row>
    <row r="62" spans="1:32" s="12" customFormat="1" ht="24" customHeight="1" thickBot="1" x14ac:dyDescent="0.4">
      <c r="A62" s="4293"/>
      <c r="B62" s="4296"/>
      <c r="C62" s="4299"/>
      <c r="D62" s="4303"/>
      <c r="E62" s="3320" t="s">
        <v>423</v>
      </c>
      <c r="F62" s="1927" t="s">
        <v>112</v>
      </c>
      <c r="G62" s="1928" t="s">
        <v>123</v>
      </c>
      <c r="H62" s="1927" t="s">
        <v>127</v>
      </c>
      <c r="I62" s="1927">
        <v>1</v>
      </c>
      <c r="J62" s="1929">
        <v>1</v>
      </c>
      <c r="K62" s="1319">
        <v>20</v>
      </c>
      <c r="L62" s="19">
        <v>18</v>
      </c>
      <c r="M62" s="19"/>
      <c r="N62" s="19"/>
      <c r="O62" s="19"/>
      <c r="P62" s="19"/>
      <c r="Q62" s="19"/>
      <c r="R62" s="19"/>
      <c r="S62" s="19"/>
      <c r="T62" s="19"/>
      <c r="U62" s="19">
        <v>1</v>
      </c>
      <c r="V62" s="19"/>
      <c r="W62" s="19"/>
      <c r="X62" s="19"/>
      <c r="Y62" s="19"/>
      <c r="Z62" s="19"/>
      <c r="AA62" s="19"/>
      <c r="AB62" s="2483"/>
      <c r="AC62" s="13">
        <f t="shared" si="5"/>
        <v>39</v>
      </c>
      <c r="AD62" s="11"/>
      <c r="AE62" s="11"/>
      <c r="AF62" s="11"/>
    </row>
    <row r="63" spans="1:32" s="12" customFormat="1" ht="16.5" customHeight="1" thickBot="1" x14ac:dyDescent="0.4">
      <c r="A63" s="4293"/>
      <c r="B63" s="4296"/>
      <c r="C63" s="4299"/>
      <c r="D63" s="4303"/>
      <c r="E63" s="1930" t="s">
        <v>39</v>
      </c>
      <c r="F63" s="1922"/>
      <c r="G63" s="1922"/>
      <c r="H63" s="1922"/>
      <c r="I63" s="1922"/>
      <c r="J63" s="1931"/>
      <c r="K63" s="17">
        <f t="shared" ref="K63:AB63" si="9">K44+K54++K62+K61</f>
        <v>52</v>
      </c>
      <c r="L63" s="17">
        <f t="shared" si="9"/>
        <v>18</v>
      </c>
      <c r="M63" s="17">
        <f t="shared" si="9"/>
        <v>0</v>
      </c>
      <c r="N63" s="17">
        <f t="shared" si="9"/>
        <v>26</v>
      </c>
      <c r="O63" s="17">
        <f t="shared" si="9"/>
        <v>2</v>
      </c>
      <c r="P63" s="17">
        <f t="shared" si="9"/>
        <v>0</v>
      </c>
      <c r="Q63" s="17">
        <f t="shared" si="9"/>
        <v>6</v>
      </c>
      <c r="R63" s="17">
        <f t="shared" si="9"/>
        <v>0</v>
      </c>
      <c r="S63" s="17">
        <f t="shared" si="9"/>
        <v>4</v>
      </c>
      <c r="T63" s="17">
        <f t="shared" si="9"/>
        <v>0</v>
      </c>
      <c r="U63" s="17">
        <f t="shared" si="9"/>
        <v>5</v>
      </c>
      <c r="V63" s="17">
        <f t="shared" si="9"/>
        <v>0</v>
      </c>
      <c r="W63" s="17">
        <f t="shared" si="9"/>
        <v>33</v>
      </c>
      <c r="X63" s="17">
        <f t="shared" si="9"/>
        <v>0</v>
      </c>
      <c r="Y63" s="17">
        <f t="shared" si="9"/>
        <v>0</v>
      </c>
      <c r="Z63" s="17">
        <f t="shared" si="9"/>
        <v>0</v>
      </c>
      <c r="AA63" s="17">
        <f t="shared" si="9"/>
        <v>0</v>
      </c>
      <c r="AB63" s="1085">
        <f t="shared" si="9"/>
        <v>0</v>
      </c>
      <c r="AC63" s="13">
        <f t="shared" si="5"/>
        <v>146</v>
      </c>
      <c r="AD63" s="11"/>
      <c r="AE63" s="11"/>
      <c r="AF63" s="11"/>
    </row>
    <row r="64" spans="1:32" s="12" customFormat="1" ht="13.5" hidden="1" customHeight="1" thickBot="1" x14ac:dyDescent="0.4">
      <c r="A64" s="4293"/>
      <c r="B64" s="4296"/>
      <c r="C64" s="4299"/>
      <c r="D64" s="4303"/>
      <c r="E64" s="1930"/>
      <c r="F64" s="1922"/>
      <c r="G64" s="1922"/>
      <c r="H64" s="1922"/>
      <c r="I64" s="1922"/>
      <c r="J64" s="1931"/>
      <c r="K64" s="17"/>
      <c r="L64" s="1932"/>
      <c r="M64" s="1932"/>
      <c r="N64" s="1932"/>
      <c r="O64" s="1932"/>
      <c r="P64" s="1932"/>
      <c r="Q64" s="1932"/>
      <c r="R64" s="1932"/>
      <c r="S64" s="1932"/>
      <c r="T64" s="1932"/>
      <c r="U64" s="1932"/>
      <c r="V64" s="1932"/>
      <c r="W64" s="1932"/>
      <c r="X64" s="1932"/>
      <c r="Y64" s="1932"/>
      <c r="Z64" s="1932"/>
      <c r="AA64" s="1932"/>
      <c r="AB64" s="2145"/>
      <c r="AC64" s="3321"/>
      <c r="AD64" s="11"/>
      <c r="AE64" s="11"/>
      <c r="AF64" s="11"/>
    </row>
    <row r="65" spans="1:32" s="12" customFormat="1" ht="13.5" customHeight="1" thickBot="1" x14ac:dyDescent="0.4">
      <c r="A65" s="4294"/>
      <c r="B65" s="4297"/>
      <c r="C65" s="4300"/>
      <c r="D65" s="4304"/>
      <c r="E65" s="1934" t="s">
        <v>40</v>
      </c>
      <c r="F65" s="1935"/>
      <c r="G65" s="1935"/>
      <c r="H65" s="1935"/>
      <c r="I65" s="1932"/>
      <c r="J65" s="1936"/>
      <c r="K65" s="17">
        <f t="shared" ref="K65:AB65" si="10">K30+K63</f>
        <v>80</v>
      </c>
      <c r="L65" s="17">
        <f t="shared" si="10"/>
        <v>46</v>
      </c>
      <c r="M65" s="17">
        <f t="shared" si="10"/>
        <v>0</v>
      </c>
      <c r="N65" s="17">
        <f t="shared" si="10"/>
        <v>33</v>
      </c>
      <c r="O65" s="17">
        <f t="shared" si="10"/>
        <v>4</v>
      </c>
      <c r="P65" s="17">
        <f t="shared" si="10"/>
        <v>0</v>
      </c>
      <c r="Q65" s="17">
        <f t="shared" si="10"/>
        <v>6</v>
      </c>
      <c r="R65" s="17">
        <f t="shared" si="10"/>
        <v>0</v>
      </c>
      <c r="S65" s="17">
        <f t="shared" si="10"/>
        <v>4</v>
      </c>
      <c r="T65" s="17">
        <f t="shared" si="10"/>
        <v>0</v>
      </c>
      <c r="U65" s="17">
        <f t="shared" si="10"/>
        <v>10</v>
      </c>
      <c r="V65" s="17">
        <f t="shared" si="10"/>
        <v>0</v>
      </c>
      <c r="W65" s="17">
        <f t="shared" si="10"/>
        <v>33</v>
      </c>
      <c r="X65" s="17">
        <f t="shared" si="10"/>
        <v>0</v>
      </c>
      <c r="Y65" s="17">
        <f t="shared" si="10"/>
        <v>0</v>
      </c>
      <c r="Z65" s="17">
        <f t="shared" si="10"/>
        <v>0</v>
      </c>
      <c r="AA65" s="17">
        <f t="shared" si="10"/>
        <v>0</v>
      </c>
      <c r="AB65" s="1085">
        <f t="shared" si="10"/>
        <v>0</v>
      </c>
      <c r="AC65" s="2890">
        <f>SUM(K65:AB65)</f>
        <v>216</v>
      </c>
      <c r="AD65" s="11"/>
      <c r="AE65" s="11"/>
      <c r="AF65" s="11"/>
    </row>
    <row r="66" spans="1:32" hidden="1" x14ac:dyDescent="0.35"/>
    <row r="67" spans="1:32" s="29" customFormat="1" ht="13.9" x14ac:dyDescent="0.4">
      <c r="A67" s="29" t="s">
        <v>443</v>
      </c>
      <c r="AD67" s="28"/>
      <c r="AE67" s="28"/>
      <c r="AF67" s="28"/>
    </row>
    <row r="68" spans="1:32" s="29" customFormat="1" ht="13.9" x14ac:dyDescent="0.4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 t="s">
        <v>201</v>
      </c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27"/>
      <c r="AD68" s="28"/>
      <c r="AE68" s="28"/>
      <c r="AF68" s="28"/>
    </row>
    <row r="69" spans="1:32" s="29" customFormat="1" ht="13.9" x14ac:dyDescent="0.4">
      <c r="A69" s="27"/>
      <c r="M69" s="27"/>
      <c r="N69" s="27"/>
      <c r="O69" s="27"/>
      <c r="P69" s="27"/>
      <c r="Q69" s="27"/>
      <c r="R69" s="31"/>
      <c r="S69" s="31"/>
      <c r="T69" s="31"/>
      <c r="U69" s="31"/>
      <c r="V69" s="31"/>
      <c r="W69" s="79"/>
      <c r="X69" s="79"/>
      <c r="Y69" s="79"/>
      <c r="Z69" s="31"/>
      <c r="AA69" s="31"/>
      <c r="AB69" s="31"/>
      <c r="AC69" s="27"/>
      <c r="AD69" s="28"/>
      <c r="AE69" s="28"/>
      <c r="AF69" s="28"/>
    </row>
    <row r="70" spans="1:32" s="29" customFormat="1" ht="13.9" x14ac:dyDescent="0.4">
      <c r="A70" s="27"/>
      <c r="M70" s="27"/>
      <c r="N70" s="27"/>
      <c r="O70" s="27"/>
      <c r="P70" s="27"/>
      <c r="Q70" s="27"/>
      <c r="R70" s="27" t="s">
        <v>189</v>
      </c>
      <c r="S70" s="32"/>
      <c r="T70" s="28"/>
      <c r="U70" s="28"/>
      <c r="V70" s="28"/>
      <c r="W70" s="28"/>
      <c r="X70" s="28"/>
      <c r="Y70" s="28"/>
      <c r="Z70" s="28"/>
      <c r="AA70" s="80"/>
      <c r="AB70" s="32"/>
      <c r="AC70" s="27"/>
      <c r="AD70" s="28"/>
      <c r="AE70" s="28"/>
      <c r="AF70" s="28"/>
    </row>
  </sheetData>
  <mergeCells count="24">
    <mergeCell ref="A1:AC1"/>
    <mergeCell ref="A3:AC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  <mergeCell ref="AC5:AC6"/>
    <mergeCell ref="A8:AC8"/>
    <mergeCell ref="A32:AC32"/>
    <mergeCell ref="A33:A65"/>
    <mergeCell ref="B33:B65"/>
    <mergeCell ref="C33:C65"/>
    <mergeCell ref="D33:D65"/>
    <mergeCell ref="A9:A31"/>
    <mergeCell ref="B9:B31"/>
    <mergeCell ref="C9:C31"/>
    <mergeCell ref="D9:D31"/>
  </mergeCells>
  <printOptions horizontalCentered="1" verticalCentered="1"/>
  <pageMargins left="0.19685039370078741" right="0.19685039370078741" top="0.78740157480314965" bottom="0.39370078740157483" header="0.31496062992125984" footer="0.31496062992125984"/>
  <pageSetup paperSize="9"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74"/>
  <sheetViews>
    <sheetView view="pageBreakPreview" topLeftCell="A4" zoomScale="60" zoomScaleNormal="80" zoomScalePageLayoutView="77" workbookViewId="0">
      <selection activeCell="E32" sqref="E32"/>
    </sheetView>
  </sheetViews>
  <sheetFormatPr defaultRowHeight="12.75" x14ac:dyDescent="0.35"/>
  <cols>
    <col min="1" max="1" width="4.1328125" style="82" customWidth="1"/>
    <col min="2" max="2" width="12" style="82" customWidth="1"/>
    <col min="3" max="3" width="11.86328125" style="82" customWidth="1"/>
    <col min="4" max="4" width="4.86328125" style="82" customWidth="1"/>
    <col min="5" max="5" width="33.265625" style="82" customWidth="1"/>
    <col min="6" max="6" width="4.265625" style="82" bestFit="1" customWidth="1"/>
    <col min="7" max="7" width="6.3984375" style="82" customWidth="1"/>
    <col min="8" max="8" width="4.265625" style="82" bestFit="1" customWidth="1"/>
    <col min="9" max="10" width="4.3984375" style="82" bestFit="1" customWidth="1"/>
    <col min="11" max="11" width="5.1328125" style="82" customWidth="1"/>
    <col min="12" max="12" width="7.73046875" style="82" customWidth="1"/>
    <col min="13" max="13" width="3.3984375" style="82" bestFit="1" customWidth="1"/>
    <col min="14" max="14" width="4.73046875" style="82" bestFit="1" customWidth="1"/>
    <col min="15" max="15" width="7.73046875" style="82" customWidth="1"/>
    <col min="16" max="16" width="4" style="82" bestFit="1" customWidth="1"/>
    <col min="17" max="17" width="5.73046875" style="82" bestFit="1" customWidth="1"/>
    <col min="18" max="18" width="4.59765625" style="82" bestFit="1" customWidth="1"/>
    <col min="19" max="21" width="7.73046875" style="82" customWidth="1"/>
    <col min="22" max="22" width="5.1328125" style="82" customWidth="1"/>
    <col min="23" max="23" width="7.73046875" style="82" customWidth="1"/>
    <col min="24" max="24" width="5" style="82" customWidth="1"/>
    <col min="25" max="25" width="5.73046875" style="82" customWidth="1"/>
    <col min="26" max="27" width="5.59765625" style="82" customWidth="1"/>
    <col min="28" max="28" width="6" style="82" customWidth="1"/>
    <col min="29" max="29" width="7.73046875" style="82" customWidth="1"/>
    <col min="30" max="30" width="6.1328125" style="82" customWidth="1"/>
    <col min="31" max="31" width="4.3984375" style="82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2" customFormat="1" ht="21" customHeight="1" x14ac:dyDescent="0.35">
      <c r="A1" s="4312" t="s">
        <v>89</v>
      </c>
      <c r="B1" s="4312"/>
      <c r="C1" s="4312"/>
      <c r="D1" s="4312"/>
      <c r="E1" s="4312"/>
      <c r="F1" s="4312"/>
      <c r="G1" s="4312"/>
      <c r="H1" s="4312"/>
      <c r="I1" s="4312"/>
      <c r="J1" s="4312"/>
      <c r="K1" s="4312"/>
      <c r="L1" s="4312"/>
      <c r="M1" s="4312"/>
      <c r="N1" s="4312"/>
      <c r="O1" s="4312"/>
      <c r="P1" s="4312"/>
      <c r="Q1" s="4312"/>
      <c r="R1" s="4312"/>
      <c r="S1" s="4312"/>
      <c r="T1" s="4312"/>
      <c r="U1" s="4312"/>
      <c r="V1" s="4312"/>
      <c r="W1" s="4312"/>
      <c r="X1" s="4312"/>
      <c r="Y1" s="4312"/>
      <c r="Z1" s="4312"/>
      <c r="AA1" s="4312"/>
      <c r="AB1" s="4312"/>
      <c r="AC1" s="4312"/>
    </row>
    <row r="2" spans="1:32" s="2" customFormat="1" ht="12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21" customHeight="1" thickBot="1" x14ac:dyDescent="0.4">
      <c r="A3" s="4313" t="s">
        <v>377</v>
      </c>
      <c r="B3" s="4313"/>
      <c r="C3" s="4313"/>
      <c r="D3" s="4313"/>
      <c r="E3" s="4313"/>
      <c r="F3" s="4313"/>
      <c r="G3" s="4313"/>
      <c r="H3" s="4313"/>
      <c r="I3" s="4313"/>
      <c r="J3" s="4313"/>
      <c r="K3" s="4313"/>
      <c r="L3" s="4313"/>
      <c r="M3" s="4313"/>
      <c r="N3" s="4313"/>
      <c r="O3" s="4313"/>
      <c r="P3" s="4313"/>
      <c r="Q3" s="4313"/>
      <c r="R3" s="4313"/>
      <c r="S3" s="4313"/>
      <c r="T3" s="4313"/>
      <c r="U3" s="4313"/>
      <c r="V3" s="4313"/>
      <c r="W3" s="4313"/>
      <c r="X3" s="4313"/>
      <c r="Y3" s="4313"/>
      <c r="Z3" s="4313"/>
      <c r="AA3" s="4313"/>
      <c r="AB3" s="4313"/>
      <c r="AC3" s="4313"/>
    </row>
    <row r="4" spans="1:32" ht="14.25" customHeight="1" x14ac:dyDescent="0.45">
      <c r="A4" s="4314" t="s">
        <v>8</v>
      </c>
      <c r="B4" s="4192" t="s">
        <v>9</v>
      </c>
      <c r="C4" s="4192" t="s">
        <v>10</v>
      </c>
      <c r="D4" s="4317" t="s">
        <v>11</v>
      </c>
      <c r="E4" s="4319" t="s">
        <v>7</v>
      </c>
      <c r="F4" s="4321" t="s">
        <v>0</v>
      </c>
      <c r="G4" s="4323" t="s">
        <v>3</v>
      </c>
      <c r="H4" s="4325" t="s">
        <v>12</v>
      </c>
      <c r="I4" s="4321" t="s">
        <v>1</v>
      </c>
      <c r="J4" s="4327" t="s">
        <v>13</v>
      </c>
      <c r="K4" s="4329" t="s">
        <v>14</v>
      </c>
      <c r="L4" s="4330"/>
      <c r="M4" s="4330"/>
      <c r="N4" s="4330"/>
      <c r="O4" s="4330"/>
      <c r="P4" s="4330"/>
      <c r="Q4" s="4330"/>
      <c r="R4" s="4330"/>
      <c r="S4" s="4330"/>
      <c r="T4" s="4330"/>
      <c r="U4" s="4330"/>
      <c r="V4" s="4330"/>
      <c r="W4" s="4330"/>
      <c r="X4" s="4330"/>
      <c r="Y4" s="4330"/>
      <c r="Z4" s="4330"/>
      <c r="AA4" s="4330"/>
      <c r="AB4" s="4330"/>
      <c r="AC4" s="4331" t="s">
        <v>15</v>
      </c>
      <c r="AD4" s="6"/>
      <c r="AE4" s="6"/>
      <c r="AF4" s="6"/>
    </row>
    <row r="5" spans="1:32" s="10" customFormat="1" ht="116.25" customHeight="1" thickBot="1" x14ac:dyDescent="0.35">
      <c r="A5" s="4315"/>
      <c r="B5" s="4316"/>
      <c r="C5" s="4316"/>
      <c r="D5" s="4318"/>
      <c r="E5" s="4320"/>
      <c r="F5" s="4322"/>
      <c r="G5" s="4324"/>
      <c r="H5" s="4326"/>
      <c r="I5" s="4322"/>
      <c r="J5" s="4328"/>
      <c r="K5" s="8" t="s">
        <v>16</v>
      </c>
      <c r="L5" s="7" t="s">
        <v>17</v>
      </c>
      <c r="M5" s="7" t="s">
        <v>18</v>
      </c>
      <c r="N5" s="7" t="s">
        <v>19</v>
      </c>
      <c r="O5" s="7" t="s">
        <v>20</v>
      </c>
      <c r="P5" s="7" t="s">
        <v>21</v>
      </c>
      <c r="Q5" s="7" t="s">
        <v>100</v>
      </c>
      <c r="R5" s="7" t="s">
        <v>108</v>
      </c>
      <c r="S5" s="7" t="s">
        <v>23</v>
      </c>
      <c r="T5" s="7" t="s">
        <v>24</v>
      </c>
      <c r="U5" s="7" t="s">
        <v>25</v>
      </c>
      <c r="V5" s="7" t="s">
        <v>26</v>
      </c>
      <c r="W5" s="7" t="s">
        <v>27</v>
      </c>
      <c r="X5" s="7" t="s">
        <v>28</v>
      </c>
      <c r="Y5" s="7" t="s">
        <v>29</v>
      </c>
      <c r="Z5" s="7" t="s">
        <v>30</v>
      </c>
      <c r="AA5" s="7" t="s">
        <v>31</v>
      </c>
      <c r="AB5" s="7" t="s">
        <v>32</v>
      </c>
      <c r="AC5" s="4332"/>
      <c r="AD5" s="9"/>
      <c r="AE5" s="9"/>
      <c r="AF5" s="9"/>
    </row>
    <row r="6" spans="1:32" s="10" customFormat="1" ht="17.25" customHeight="1" thickBot="1" x14ac:dyDescent="0.35">
      <c r="A6" s="125">
        <v>1</v>
      </c>
      <c r="B6" s="123">
        <v>2</v>
      </c>
      <c r="C6" s="123">
        <v>3</v>
      </c>
      <c r="D6" s="126">
        <v>4</v>
      </c>
      <c r="E6" s="124">
        <v>5</v>
      </c>
      <c r="F6" s="124">
        <v>6</v>
      </c>
      <c r="G6" s="127" t="s">
        <v>42</v>
      </c>
      <c r="H6" s="127" t="s">
        <v>93</v>
      </c>
      <c r="I6" s="124">
        <v>9</v>
      </c>
      <c r="J6" s="124">
        <v>10</v>
      </c>
      <c r="K6" s="124">
        <v>11</v>
      </c>
      <c r="L6" s="124">
        <v>12</v>
      </c>
      <c r="M6" s="124">
        <v>13</v>
      </c>
      <c r="N6" s="124">
        <v>14</v>
      </c>
      <c r="O6" s="124">
        <v>15</v>
      </c>
      <c r="P6" s="124">
        <v>16</v>
      </c>
      <c r="Q6" s="124">
        <v>17</v>
      </c>
      <c r="R6" s="124">
        <v>18</v>
      </c>
      <c r="S6" s="124">
        <v>19</v>
      </c>
      <c r="T6" s="124">
        <v>20</v>
      </c>
      <c r="U6" s="124">
        <v>21</v>
      </c>
      <c r="V6" s="124">
        <v>22</v>
      </c>
      <c r="W6" s="124">
        <v>23</v>
      </c>
      <c r="X6" s="124">
        <v>24</v>
      </c>
      <c r="Y6" s="124">
        <v>25</v>
      </c>
      <c r="Z6" s="124">
        <v>26</v>
      </c>
      <c r="AA6" s="124">
        <v>27</v>
      </c>
      <c r="AB6" s="124">
        <v>28</v>
      </c>
      <c r="AC6" s="128">
        <v>29</v>
      </c>
      <c r="AD6" s="9"/>
      <c r="AE6" s="9"/>
      <c r="AF6" s="9"/>
    </row>
    <row r="7" spans="1:32" s="12" customFormat="1" ht="13.5" customHeight="1" thickBot="1" x14ac:dyDescent="0.4">
      <c r="A7" s="4286" t="s">
        <v>33</v>
      </c>
      <c r="B7" s="4287"/>
      <c r="C7" s="4287"/>
      <c r="D7" s="4287"/>
      <c r="E7" s="4287"/>
      <c r="F7" s="4287"/>
      <c r="G7" s="4287"/>
      <c r="H7" s="4287"/>
      <c r="I7" s="4287"/>
      <c r="J7" s="4287"/>
      <c r="K7" s="4287"/>
      <c r="L7" s="4287"/>
      <c r="M7" s="4287"/>
      <c r="N7" s="4287"/>
      <c r="O7" s="4287"/>
      <c r="P7" s="4287"/>
      <c r="Q7" s="4287"/>
      <c r="R7" s="4287"/>
      <c r="S7" s="4287"/>
      <c r="T7" s="4287"/>
      <c r="U7" s="4287"/>
      <c r="V7" s="4287"/>
      <c r="W7" s="4287"/>
      <c r="X7" s="4287"/>
      <c r="Y7" s="4287"/>
      <c r="Z7" s="4287"/>
      <c r="AA7" s="4287"/>
      <c r="AB7" s="4287"/>
      <c r="AC7" s="4288"/>
      <c r="AD7" s="11"/>
      <c r="AE7" s="11"/>
      <c r="AF7" s="11"/>
    </row>
    <row r="8" spans="1:32" s="12" customFormat="1" ht="27" hidden="1" customHeight="1" thickBot="1" x14ac:dyDescent="0.4">
      <c r="A8" s="4305">
        <v>4</v>
      </c>
      <c r="B8" s="4308" t="s">
        <v>320</v>
      </c>
      <c r="C8" s="4308" t="s">
        <v>391</v>
      </c>
      <c r="D8" s="4309">
        <v>1</v>
      </c>
      <c r="E8" s="3323"/>
      <c r="F8" s="2694"/>
      <c r="G8" s="2694"/>
      <c r="H8" s="2694"/>
      <c r="I8" s="2694"/>
      <c r="J8" s="3324"/>
      <c r="K8" s="3325"/>
      <c r="L8" s="1716"/>
      <c r="M8" s="311"/>
      <c r="N8" s="312"/>
      <c r="O8" s="312"/>
      <c r="P8" s="2553"/>
      <c r="Q8" s="311"/>
      <c r="R8" s="311"/>
      <c r="S8" s="311"/>
      <c r="T8" s="311"/>
      <c r="U8" s="312"/>
      <c r="V8" s="1966"/>
      <c r="W8" s="1966"/>
      <c r="X8" s="1966"/>
      <c r="Y8" s="1966"/>
      <c r="Z8" s="1966"/>
      <c r="AA8" s="1966"/>
      <c r="AB8" s="1967"/>
      <c r="AC8" s="1753">
        <f t="shared" ref="AC8:AC35" si="0">SUM(K8:AB8)</f>
        <v>0</v>
      </c>
      <c r="AD8" s="11"/>
      <c r="AE8" s="11"/>
      <c r="AF8" s="11"/>
    </row>
    <row r="9" spans="1:32" s="12" customFormat="1" ht="24" customHeight="1" thickBot="1" x14ac:dyDescent="0.4">
      <c r="A9" s="4305"/>
      <c r="B9" s="4296"/>
      <c r="C9" s="4296"/>
      <c r="D9" s="4309"/>
      <c r="E9" s="3421" t="s">
        <v>322</v>
      </c>
      <c r="F9" s="1738" t="s">
        <v>5</v>
      </c>
      <c r="G9" s="2326" t="s">
        <v>64</v>
      </c>
      <c r="H9" s="1738" t="s">
        <v>64</v>
      </c>
      <c r="I9" s="2327">
        <v>1</v>
      </c>
      <c r="J9" s="1739">
        <v>38</v>
      </c>
      <c r="K9" s="754">
        <v>24</v>
      </c>
      <c r="L9" s="818"/>
      <c r="M9" s="464"/>
      <c r="N9" s="464">
        <v>10</v>
      </c>
      <c r="O9" s="464">
        <v>2</v>
      </c>
      <c r="P9" s="464"/>
      <c r="Q9" s="464"/>
      <c r="R9" s="2328"/>
      <c r="S9" s="2328"/>
      <c r="T9" s="2328"/>
      <c r="U9" s="2329">
        <v>2</v>
      </c>
      <c r="V9" s="1968"/>
      <c r="W9" s="2330"/>
      <c r="X9" s="2330"/>
      <c r="Y9" s="2330"/>
      <c r="Z9" s="2330"/>
      <c r="AA9" s="2330"/>
      <c r="AB9" s="2331"/>
      <c r="AC9" s="1761">
        <f t="shared" si="0"/>
        <v>38</v>
      </c>
      <c r="AD9" s="11"/>
      <c r="AE9" s="11"/>
      <c r="AF9" s="11"/>
    </row>
    <row r="10" spans="1:32" s="12" customFormat="1" ht="24.6" customHeight="1" thickBot="1" x14ac:dyDescent="0.45">
      <c r="A10" s="4305"/>
      <c r="B10" s="4296"/>
      <c r="C10" s="4296"/>
      <c r="D10" s="4309"/>
      <c r="E10" s="1731" t="s">
        <v>105</v>
      </c>
      <c r="F10" s="457" t="s">
        <v>5</v>
      </c>
      <c r="G10" s="1725" t="s">
        <v>64</v>
      </c>
      <c r="H10" s="457" t="s">
        <v>64</v>
      </c>
      <c r="I10" s="1726">
        <v>2</v>
      </c>
      <c r="J10" s="1727">
        <v>36</v>
      </c>
      <c r="K10" s="1599">
        <v>32</v>
      </c>
      <c r="L10" s="1599"/>
      <c r="M10" s="404"/>
      <c r="N10" s="404"/>
      <c r="O10" s="404"/>
      <c r="P10" s="404"/>
      <c r="Q10" s="404"/>
      <c r="R10" s="311"/>
      <c r="S10" s="311"/>
      <c r="T10" s="311"/>
      <c r="U10" s="312">
        <v>1</v>
      </c>
      <c r="V10" s="313"/>
      <c r="W10" s="314"/>
      <c r="X10" s="314"/>
      <c r="Y10" s="314"/>
      <c r="Z10" s="314"/>
      <c r="AA10" s="314"/>
      <c r="AB10" s="314"/>
      <c r="AC10" s="1761">
        <f t="shared" si="0"/>
        <v>33</v>
      </c>
      <c r="AD10" s="11"/>
      <c r="AE10" s="11"/>
      <c r="AF10" s="11"/>
    </row>
    <row r="11" spans="1:32" s="12" customFormat="1" ht="21.6" hidden="1" customHeight="1" thickBot="1" x14ac:dyDescent="0.45">
      <c r="A11" s="4305"/>
      <c r="B11" s="4296"/>
      <c r="C11" s="4296"/>
      <c r="D11" s="4309"/>
      <c r="E11" s="1728"/>
      <c r="F11" s="457"/>
      <c r="G11" s="1725"/>
      <c r="H11" s="457"/>
      <c r="I11" s="1726"/>
      <c r="J11" s="1727"/>
      <c r="K11" s="1599"/>
      <c r="L11" s="1599"/>
      <c r="M11" s="404"/>
      <c r="N11" s="404"/>
      <c r="O11" s="404"/>
      <c r="P11" s="404"/>
      <c r="Q11" s="404"/>
      <c r="R11" s="311"/>
      <c r="S11" s="311"/>
      <c r="T11" s="311"/>
      <c r="U11" s="312"/>
      <c r="V11" s="313"/>
      <c r="W11" s="314"/>
      <c r="X11" s="314"/>
      <c r="Y11" s="314"/>
      <c r="Z11" s="314"/>
      <c r="AA11" s="314"/>
      <c r="AB11" s="314"/>
      <c r="AC11" s="1761">
        <f t="shared" si="0"/>
        <v>0</v>
      </c>
      <c r="AD11" s="11"/>
      <c r="AE11" s="11"/>
      <c r="AF11" s="11"/>
    </row>
    <row r="12" spans="1:32" s="12" customFormat="1" ht="37.15" customHeight="1" thickBot="1" x14ac:dyDescent="0.4">
      <c r="A12" s="4305"/>
      <c r="B12" s="4296"/>
      <c r="C12" s="4296"/>
      <c r="D12" s="4309"/>
      <c r="E12" s="2332" t="s">
        <v>352</v>
      </c>
      <c r="F12" s="457" t="s">
        <v>5</v>
      </c>
      <c r="G12" s="1725" t="s">
        <v>334</v>
      </c>
      <c r="H12" s="457" t="s">
        <v>334</v>
      </c>
      <c r="I12" s="1726" t="s">
        <v>332</v>
      </c>
      <c r="J12" s="1727">
        <v>16</v>
      </c>
      <c r="K12" s="754">
        <v>8</v>
      </c>
      <c r="L12" s="754"/>
      <c r="M12" s="457"/>
      <c r="N12" s="457"/>
      <c r="O12" s="457"/>
      <c r="P12" s="457"/>
      <c r="Q12" s="457"/>
      <c r="R12" s="2333"/>
      <c r="S12" s="2333"/>
      <c r="T12" s="2333"/>
      <c r="U12" s="2334">
        <v>1</v>
      </c>
      <c r="V12" s="1716"/>
      <c r="W12" s="314"/>
      <c r="X12" s="314"/>
      <c r="Y12" s="314"/>
      <c r="Z12" s="314"/>
      <c r="AA12" s="314"/>
      <c r="AB12" s="314"/>
      <c r="AC12" s="1761">
        <f t="shared" si="0"/>
        <v>9</v>
      </c>
      <c r="AD12" s="11"/>
      <c r="AE12" s="11"/>
      <c r="AF12" s="11"/>
    </row>
    <row r="13" spans="1:32" s="12" customFormat="1" ht="13.5" customHeight="1" thickBot="1" x14ac:dyDescent="0.45">
      <c r="A13" s="4305"/>
      <c r="B13" s="4296"/>
      <c r="C13" s="4296"/>
      <c r="D13" s="4309"/>
      <c r="E13" s="1730" t="s">
        <v>208</v>
      </c>
      <c r="F13" s="457" t="s">
        <v>5</v>
      </c>
      <c r="G13" s="1725" t="s">
        <v>70</v>
      </c>
      <c r="H13" s="457" t="s">
        <v>70</v>
      </c>
      <c r="I13" s="1726" t="s">
        <v>332</v>
      </c>
      <c r="J13" s="1727">
        <v>26</v>
      </c>
      <c r="K13" s="1599">
        <v>16</v>
      </c>
      <c r="L13" s="1599"/>
      <c r="M13" s="404"/>
      <c r="N13" s="404">
        <v>9</v>
      </c>
      <c r="O13" s="404">
        <v>2</v>
      </c>
      <c r="P13" s="404"/>
      <c r="Q13" s="404"/>
      <c r="R13" s="311"/>
      <c r="S13" s="311"/>
      <c r="T13" s="311"/>
      <c r="U13" s="312">
        <v>1</v>
      </c>
      <c r="V13" s="313"/>
      <c r="W13" s="314"/>
      <c r="X13" s="314"/>
      <c r="Y13" s="314"/>
      <c r="Z13" s="314"/>
      <c r="AA13" s="314"/>
      <c r="AB13" s="314"/>
      <c r="AC13" s="1761">
        <f t="shared" si="0"/>
        <v>28</v>
      </c>
      <c r="AD13" s="11"/>
      <c r="AE13" s="11"/>
      <c r="AF13" s="11"/>
    </row>
    <row r="14" spans="1:32" s="12" customFormat="1" ht="28.15" customHeight="1" thickBot="1" x14ac:dyDescent="0.4">
      <c r="A14" s="4305"/>
      <c r="B14" s="4296"/>
      <c r="C14" s="4296"/>
      <c r="D14" s="4309"/>
      <c r="E14" s="2332" t="s">
        <v>335</v>
      </c>
      <c r="F14" s="457" t="s">
        <v>5</v>
      </c>
      <c r="G14" s="1725" t="s">
        <v>334</v>
      </c>
      <c r="H14" s="457" t="s">
        <v>334</v>
      </c>
      <c r="I14" s="1726" t="s">
        <v>332</v>
      </c>
      <c r="J14" s="1727">
        <v>16</v>
      </c>
      <c r="K14" s="754">
        <v>24</v>
      </c>
      <c r="L14" s="754"/>
      <c r="M14" s="457"/>
      <c r="N14" s="457">
        <v>4</v>
      </c>
      <c r="O14" s="457">
        <v>2</v>
      </c>
      <c r="P14" s="457"/>
      <c r="Q14" s="457"/>
      <c r="R14" s="2333"/>
      <c r="S14" s="2333"/>
      <c r="T14" s="2333"/>
      <c r="U14" s="2334">
        <v>1</v>
      </c>
      <c r="V14" s="1716"/>
      <c r="W14" s="314"/>
      <c r="X14" s="314"/>
      <c r="Y14" s="314"/>
      <c r="Z14" s="314"/>
      <c r="AA14" s="314"/>
      <c r="AB14" s="314"/>
      <c r="AC14" s="1761">
        <f t="shared" si="0"/>
        <v>31</v>
      </c>
      <c r="AD14" s="11"/>
      <c r="AE14" s="11"/>
      <c r="AF14" s="11"/>
    </row>
    <row r="15" spans="1:32" s="12" customFormat="1" ht="33" customHeight="1" thickBot="1" x14ac:dyDescent="0.4">
      <c r="A15" s="4305"/>
      <c r="B15" s="4296"/>
      <c r="C15" s="4296"/>
      <c r="D15" s="4309"/>
      <c r="E15" s="2332" t="s">
        <v>336</v>
      </c>
      <c r="F15" s="457" t="s">
        <v>5</v>
      </c>
      <c r="G15" s="1725" t="s">
        <v>334</v>
      </c>
      <c r="H15" s="457" t="s">
        <v>334</v>
      </c>
      <c r="I15" s="1726" t="s">
        <v>332</v>
      </c>
      <c r="J15" s="1727">
        <v>16</v>
      </c>
      <c r="K15" s="754">
        <v>24</v>
      </c>
      <c r="L15" s="754"/>
      <c r="M15" s="457"/>
      <c r="N15" s="457">
        <v>4</v>
      </c>
      <c r="O15" s="457">
        <v>2</v>
      </c>
      <c r="P15" s="457"/>
      <c r="Q15" s="457"/>
      <c r="R15" s="2333"/>
      <c r="S15" s="2333"/>
      <c r="T15" s="2333"/>
      <c r="U15" s="2334">
        <v>1</v>
      </c>
      <c r="V15" s="1716"/>
      <c r="W15" s="314"/>
      <c r="X15" s="314"/>
      <c r="Y15" s="314"/>
      <c r="Z15" s="314"/>
      <c r="AA15" s="314"/>
      <c r="AB15" s="314"/>
      <c r="AC15" s="1761">
        <f t="shared" si="0"/>
        <v>31</v>
      </c>
      <c r="AD15" s="11"/>
      <c r="AE15" s="11"/>
      <c r="AF15" s="11"/>
    </row>
    <row r="16" spans="1:32" s="756" customFormat="1" ht="28.15" customHeight="1" x14ac:dyDescent="0.35">
      <c r="A16" s="4305"/>
      <c r="B16" s="4296"/>
      <c r="C16" s="4296"/>
      <c r="D16" s="4309"/>
      <c r="E16" s="3418" t="s">
        <v>357</v>
      </c>
      <c r="F16" s="1096" t="s">
        <v>5</v>
      </c>
      <c r="G16" s="3419" t="s">
        <v>334</v>
      </c>
      <c r="H16" s="1096" t="s">
        <v>334</v>
      </c>
      <c r="I16" s="3119" t="s">
        <v>332</v>
      </c>
      <c r="J16" s="1097">
        <v>16</v>
      </c>
      <c r="K16" s="1953">
        <v>16</v>
      </c>
      <c r="L16" s="1611"/>
      <c r="M16" s="1611"/>
      <c r="N16" s="1611"/>
      <c r="O16" s="1611"/>
      <c r="P16" s="1611"/>
      <c r="Q16" s="1611"/>
      <c r="R16" s="1611"/>
      <c r="S16" s="1611"/>
      <c r="T16" s="1611"/>
      <c r="U16" s="3420"/>
      <c r="V16" s="3420"/>
      <c r="W16" s="1087"/>
      <c r="X16" s="1087"/>
      <c r="Y16" s="1087"/>
      <c r="Z16" s="1087"/>
      <c r="AA16" s="1087"/>
      <c r="AB16" s="1087"/>
      <c r="AC16" s="774">
        <f t="shared" si="0"/>
        <v>16</v>
      </c>
    </row>
    <row r="17" spans="1:32" s="12" customFormat="1" ht="13.5" hidden="1" customHeight="1" thickBot="1" x14ac:dyDescent="0.45">
      <c r="A17" s="4305"/>
      <c r="B17" s="4296"/>
      <c r="C17" s="4296"/>
      <c r="D17" s="4309"/>
      <c r="E17" s="1606"/>
      <c r="F17" s="1609"/>
      <c r="G17" s="1609"/>
      <c r="H17" s="1609"/>
      <c r="I17" s="1609"/>
      <c r="J17" s="1610"/>
      <c r="K17" s="1890"/>
      <c r="L17" s="1611"/>
      <c r="M17" s="1611"/>
      <c r="N17" s="1611"/>
      <c r="O17" s="1611"/>
      <c r="P17" s="1611"/>
      <c r="Q17" s="1611"/>
      <c r="R17" s="1959"/>
      <c r="S17" s="311"/>
      <c r="T17" s="311"/>
      <c r="U17" s="312"/>
      <c r="V17" s="313"/>
      <c r="W17" s="314"/>
      <c r="X17" s="314"/>
      <c r="Y17" s="314"/>
      <c r="Z17" s="314"/>
      <c r="AA17" s="314"/>
      <c r="AB17" s="314"/>
      <c r="AC17" s="1761"/>
      <c r="AD17" s="11"/>
      <c r="AE17" s="11"/>
      <c r="AF17" s="11"/>
    </row>
    <row r="18" spans="1:32" s="12" customFormat="1" ht="13.5" hidden="1" customHeight="1" x14ac:dyDescent="0.4">
      <c r="A18" s="4305"/>
      <c r="B18" s="4296"/>
      <c r="C18" s="4296"/>
      <c r="D18" s="4309"/>
      <c r="E18" s="1714"/>
      <c r="F18" s="404"/>
      <c r="G18" s="405"/>
      <c r="H18" s="457"/>
      <c r="I18" s="996"/>
      <c r="J18" s="470"/>
      <c r="K18" s="1599"/>
      <c r="L18" s="1599"/>
      <c r="M18" s="404"/>
      <c r="N18" s="404"/>
      <c r="O18" s="404"/>
      <c r="P18" s="404"/>
      <c r="Q18" s="404"/>
      <c r="R18" s="311"/>
      <c r="S18" s="311"/>
      <c r="T18" s="311"/>
      <c r="U18" s="312"/>
      <c r="V18" s="313"/>
      <c r="W18" s="314"/>
      <c r="X18" s="314"/>
      <c r="Y18" s="314"/>
      <c r="Z18" s="314"/>
      <c r="AA18" s="314"/>
      <c r="AB18" s="314"/>
      <c r="AC18" s="1761">
        <f t="shared" si="0"/>
        <v>0</v>
      </c>
      <c r="AD18" s="11"/>
      <c r="AE18" s="11"/>
      <c r="AF18" s="11"/>
    </row>
    <row r="19" spans="1:32" s="12" customFormat="1" ht="13.5" customHeight="1" thickBot="1" x14ac:dyDescent="0.4">
      <c r="A19" s="4305"/>
      <c r="B19" s="4296"/>
      <c r="C19" s="4296"/>
      <c r="D19" s="4309"/>
      <c r="E19" s="2015" t="s">
        <v>38</v>
      </c>
      <c r="F19" s="2016"/>
      <c r="G19" s="2016"/>
      <c r="H19" s="2016"/>
      <c r="I19" s="2016"/>
      <c r="J19" s="2017"/>
      <c r="K19" s="2335">
        <f>SUM(K9:K18)</f>
        <v>144</v>
      </c>
      <c r="L19" s="2018">
        <f t="shared" ref="L19:AB19" si="1">SUM(L9:L18)</f>
        <v>0</v>
      </c>
      <c r="M19" s="2018">
        <f t="shared" si="1"/>
        <v>0</v>
      </c>
      <c r="N19" s="2018">
        <f t="shared" si="1"/>
        <v>27</v>
      </c>
      <c r="O19" s="2018">
        <f t="shared" si="1"/>
        <v>8</v>
      </c>
      <c r="P19" s="2018">
        <f t="shared" si="1"/>
        <v>0</v>
      </c>
      <c r="Q19" s="2018">
        <f t="shared" si="1"/>
        <v>0</v>
      </c>
      <c r="R19" s="2018">
        <f t="shared" si="1"/>
        <v>0</v>
      </c>
      <c r="S19" s="2018">
        <f t="shared" si="1"/>
        <v>0</v>
      </c>
      <c r="T19" s="2018">
        <f t="shared" si="1"/>
        <v>0</v>
      </c>
      <c r="U19" s="2018">
        <f t="shared" si="1"/>
        <v>7</v>
      </c>
      <c r="V19" s="2018">
        <f t="shared" si="1"/>
        <v>0</v>
      </c>
      <c r="W19" s="2018">
        <f t="shared" si="1"/>
        <v>0</v>
      </c>
      <c r="X19" s="2018">
        <f t="shared" si="1"/>
        <v>0</v>
      </c>
      <c r="Y19" s="2018">
        <f t="shared" si="1"/>
        <v>0</v>
      </c>
      <c r="Z19" s="2018">
        <f t="shared" si="1"/>
        <v>0</v>
      </c>
      <c r="AA19" s="2018">
        <f t="shared" si="1"/>
        <v>0</v>
      </c>
      <c r="AB19" s="2018">
        <f t="shared" si="1"/>
        <v>0</v>
      </c>
      <c r="AC19" s="2336">
        <f t="shared" si="0"/>
        <v>186</v>
      </c>
      <c r="AD19" s="11"/>
      <c r="AE19" s="11"/>
      <c r="AF19" s="11"/>
    </row>
    <row r="20" spans="1:32" s="12" customFormat="1" ht="28.15" customHeight="1" thickBot="1" x14ac:dyDescent="0.4">
      <c r="A20" s="4305"/>
      <c r="B20" s="4296"/>
      <c r="C20" s="4296"/>
      <c r="D20" s="4309"/>
      <c r="E20" s="3422" t="s">
        <v>322</v>
      </c>
      <c r="F20" s="1607" t="s">
        <v>6</v>
      </c>
      <c r="G20" s="1607" t="s">
        <v>98</v>
      </c>
      <c r="H20" s="1607" t="s">
        <v>98</v>
      </c>
      <c r="I20" s="1607" t="s">
        <v>36</v>
      </c>
      <c r="J20" s="2338" t="s">
        <v>106</v>
      </c>
      <c r="K20" s="2339">
        <v>2</v>
      </c>
      <c r="L20" s="1740"/>
      <c r="M20" s="1740"/>
      <c r="N20" s="1740">
        <v>2</v>
      </c>
      <c r="O20" s="1740">
        <v>1</v>
      </c>
      <c r="P20" s="1740"/>
      <c r="Q20" s="1740"/>
      <c r="R20" s="1740"/>
      <c r="S20" s="1740"/>
      <c r="T20" s="1740"/>
      <c r="U20" s="1740"/>
      <c r="V20" s="1740"/>
      <c r="W20" s="1741"/>
      <c r="X20" s="1741"/>
      <c r="Y20" s="1741"/>
      <c r="Z20" s="1741"/>
      <c r="AA20" s="1741"/>
      <c r="AB20" s="1752"/>
      <c r="AC20" s="1753">
        <f t="shared" si="0"/>
        <v>5</v>
      </c>
      <c r="AD20" s="11"/>
      <c r="AE20" s="11"/>
      <c r="AF20" s="11"/>
    </row>
    <row r="21" spans="1:32" s="12" customFormat="1" ht="24" customHeight="1" thickBot="1" x14ac:dyDescent="0.4">
      <c r="A21" s="4305"/>
      <c r="B21" s="4296"/>
      <c r="C21" s="4296"/>
      <c r="D21" s="4309"/>
      <c r="E21" s="2195" t="s">
        <v>322</v>
      </c>
      <c r="F21" s="1749" t="s">
        <v>6</v>
      </c>
      <c r="G21" s="1749" t="s">
        <v>64</v>
      </c>
      <c r="H21" s="1749" t="s">
        <v>64</v>
      </c>
      <c r="I21" s="1749">
        <v>1</v>
      </c>
      <c r="J21" s="1759">
        <v>8</v>
      </c>
      <c r="K21" s="947">
        <v>2</v>
      </c>
      <c r="L21" s="16"/>
      <c r="M21" s="16"/>
      <c r="N21" s="16">
        <v>2</v>
      </c>
      <c r="O21" s="16">
        <v>1</v>
      </c>
      <c r="P21" s="1750"/>
      <c r="Q21" s="1750"/>
      <c r="R21" s="16"/>
      <c r="S21" s="16"/>
      <c r="T21" s="16"/>
      <c r="U21" s="16"/>
      <c r="V21" s="16"/>
      <c r="W21" s="956"/>
      <c r="X21" s="956"/>
      <c r="Y21" s="956"/>
      <c r="Z21" s="956"/>
      <c r="AA21" s="956"/>
      <c r="AB21" s="1754"/>
      <c r="AC21" s="1753">
        <f t="shared" si="0"/>
        <v>5</v>
      </c>
      <c r="AD21" s="11"/>
      <c r="AE21" s="11"/>
      <c r="AF21" s="11"/>
    </row>
    <row r="22" spans="1:32" s="12" customFormat="1" ht="10.5" hidden="1" customHeight="1" thickBot="1" x14ac:dyDescent="0.4">
      <c r="A22" s="4305"/>
      <c r="B22" s="4296"/>
      <c r="C22" s="4296"/>
      <c r="D22" s="4309"/>
      <c r="E22" s="1755"/>
      <c r="F22" s="76"/>
      <c r="G22" s="76"/>
      <c r="H22" s="76"/>
      <c r="I22" s="76"/>
      <c r="J22" s="152"/>
      <c r="K22" s="947"/>
      <c r="L22" s="16"/>
      <c r="M22" s="16"/>
      <c r="N22" s="16"/>
      <c r="O22" s="16"/>
      <c r="P22" s="16"/>
      <c r="Q22" s="16"/>
      <c r="R22" s="16"/>
      <c r="S22" s="16"/>
      <c r="T22" s="956"/>
      <c r="U22" s="956"/>
      <c r="V22" s="956"/>
      <c r="W22" s="956"/>
      <c r="X22" s="956"/>
      <c r="Y22" s="956"/>
      <c r="Z22" s="956"/>
      <c r="AA22" s="956"/>
      <c r="AB22" s="1754"/>
      <c r="AC22" s="1753">
        <f t="shared" si="0"/>
        <v>0</v>
      </c>
      <c r="AD22" s="11"/>
      <c r="AE22" s="11"/>
      <c r="AF22" s="11"/>
    </row>
    <row r="23" spans="1:32" s="12" customFormat="1" ht="13.5" customHeight="1" thickBot="1" x14ac:dyDescent="0.4">
      <c r="A23" s="4305"/>
      <c r="B23" s="4296"/>
      <c r="C23" s="4296"/>
      <c r="D23" s="4309"/>
      <c r="E23" s="1680" t="s">
        <v>103</v>
      </c>
      <c r="F23" s="76" t="s">
        <v>6</v>
      </c>
      <c r="G23" s="76" t="s">
        <v>110</v>
      </c>
      <c r="H23" s="76" t="s">
        <v>70</v>
      </c>
      <c r="I23" s="76" t="s">
        <v>69</v>
      </c>
      <c r="J23" s="152" t="s">
        <v>111</v>
      </c>
      <c r="K23" s="1232"/>
      <c r="L23" s="110"/>
      <c r="M23" s="111"/>
      <c r="N23" s="111"/>
      <c r="O23" s="111"/>
      <c r="P23" s="111"/>
      <c r="Q23" s="111">
        <v>52</v>
      </c>
      <c r="R23" s="311"/>
      <c r="S23" s="311"/>
      <c r="T23" s="956"/>
      <c r="U23" s="956"/>
      <c r="V23" s="956"/>
      <c r="W23" s="956"/>
      <c r="X23" s="956"/>
      <c r="Y23" s="956"/>
      <c r="Z23" s="956"/>
      <c r="AA23" s="956"/>
      <c r="AB23" s="1754"/>
      <c r="AC23" s="1753">
        <f t="shared" si="0"/>
        <v>52</v>
      </c>
      <c r="AD23" s="11"/>
      <c r="AE23" s="11"/>
      <c r="AF23" s="11"/>
    </row>
    <row r="24" spans="1:32" s="12" customFormat="1" ht="13.5" customHeight="1" thickBot="1" x14ac:dyDescent="0.4">
      <c r="A24" s="4305"/>
      <c r="B24" s="4296"/>
      <c r="C24" s="4296"/>
      <c r="D24" s="4309"/>
      <c r="E24" s="1755" t="s">
        <v>115</v>
      </c>
      <c r="F24" s="76" t="s">
        <v>6</v>
      </c>
      <c r="G24" s="76" t="s">
        <v>110</v>
      </c>
      <c r="H24" s="76" t="s">
        <v>70</v>
      </c>
      <c r="I24" s="76" t="s">
        <v>69</v>
      </c>
      <c r="J24" s="152" t="s">
        <v>111</v>
      </c>
      <c r="K24" s="947"/>
      <c r="L24" s="16"/>
      <c r="M24" s="16"/>
      <c r="N24" s="16"/>
      <c r="O24" s="16"/>
      <c r="P24" s="16"/>
      <c r="Q24" s="16"/>
      <c r="R24" s="16"/>
      <c r="S24" s="16">
        <v>15</v>
      </c>
      <c r="T24" s="956"/>
      <c r="U24" s="956"/>
      <c r="V24" s="956"/>
      <c r="W24" s="956"/>
      <c r="X24" s="956"/>
      <c r="Y24" s="956"/>
      <c r="Z24" s="956"/>
      <c r="AA24" s="956"/>
      <c r="AB24" s="1754"/>
      <c r="AC24" s="1753">
        <f t="shared" si="0"/>
        <v>15</v>
      </c>
      <c r="AD24" s="11"/>
      <c r="AE24" s="11"/>
      <c r="AF24" s="11"/>
    </row>
    <row r="25" spans="1:32" s="12" customFormat="1" ht="26.45" customHeight="1" thickBot="1" x14ac:dyDescent="0.45">
      <c r="A25" s="4305"/>
      <c r="B25" s="4296"/>
      <c r="C25" s="4296"/>
      <c r="D25" s="4309"/>
      <c r="E25" s="1760" t="s">
        <v>121</v>
      </c>
      <c r="F25" s="404" t="s">
        <v>6</v>
      </c>
      <c r="G25" s="405" t="s">
        <v>82</v>
      </c>
      <c r="H25" s="457" t="s">
        <v>82</v>
      </c>
      <c r="I25" s="996">
        <v>1</v>
      </c>
      <c r="J25" s="470">
        <v>6</v>
      </c>
      <c r="K25" s="1758">
        <v>2</v>
      </c>
      <c r="L25" s="1735"/>
      <c r="M25" s="1735"/>
      <c r="N25" s="1735"/>
      <c r="O25" s="1735"/>
      <c r="P25" s="1735"/>
      <c r="Q25" s="1735"/>
      <c r="R25" s="1735"/>
      <c r="S25" s="1735"/>
      <c r="T25" s="2340"/>
      <c r="U25" s="2340"/>
      <c r="V25" s="2340"/>
      <c r="W25" s="2340"/>
      <c r="X25" s="2340"/>
      <c r="Y25" s="2340"/>
      <c r="Z25" s="2340"/>
      <c r="AA25" s="2340"/>
      <c r="AB25" s="2341"/>
      <c r="AC25" s="1753">
        <f t="shared" si="0"/>
        <v>2</v>
      </c>
      <c r="AD25" s="11"/>
      <c r="AE25" s="11"/>
      <c r="AF25" s="11"/>
    </row>
    <row r="26" spans="1:32" s="12" customFormat="1" ht="28.9" customHeight="1" thickBot="1" x14ac:dyDescent="0.4">
      <c r="A26" s="4305"/>
      <c r="B26" s="4296"/>
      <c r="C26" s="4296"/>
      <c r="D26" s="4309"/>
      <c r="E26" s="1760" t="s">
        <v>121</v>
      </c>
      <c r="F26" s="76" t="s">
        <v>6</v>
      </c>
      <c r="G26" s="76" t="s">
        <v>64</v>
      </c>
      <c r="H26" s="76" t="s">
        <v>64</v>
      </c>
      <c r="I26" s="76" t="s">
        <v>37</v>
      </c>
      <c r="J26" s="152" t="s">
        <v>341</v>
      </c>
      <c r="K26" s="1758">
        <v>2</v>
      </c>
      <c r="L26" s="1735"/>
      <c r="M26" s="1735"/>
      <c r="N26" s="1735"/>
      <c r="O26" s="1735"/>
      <c r="P26" s="1735"/>
      <c r="Q26" s="1735"/>
      <c r="R26" s="1735"/>
      <c r="S26" s="1735"/>
      <c r="T26" s="2340"/>
      <c r="U26" s="2340"/>
      <c r="V26" s="2340"/>
      <c r="W26" s="2340"/>
      <c r="X26" s="2340"/>
      <c r="Y26" s="2340"/>
      <c r="Z26" s="2340"/>
      <c r="AA26" s="2340"/>
      <c r="AB26" s="2341"/>
      <c r="AC26" s="1753">
        <f t="shared" si="0"/>
        <v>2</v>
      </c>
      <c r="AD26" s="11"/>
      <c r="AE26" s="11"/>
      <c r="AF26" s="11"/>
    </row>
    <row r="27" spans="1:32" s="12" customFormat="1" ht="18" customHeight="1" thickBot="1" x14ac:dyDescent="0.45">
      <c r="A27" s="4305"/>
      <c r="B27" s="4296"/>
      <c r="C27" s="4296"/>
      <c r="D27" s="4309"/>
      <c r="E27" s="1731" t="s">
        <v>224</v>
      </c>
      <c r="F27" s="404" t="s">
        <v>6</v>
      </c>
      <c r="G27" s="405" t="s">
        <v>110</v>
      </c>
      <c r="H27" s="457" t="s">
        <v>70</v>
      </c>
      <c r="I27" s="996">
        <v>4</v>
      </c>
      <c r="J27" s="470">
        <v>29</v>
      </c>
      <c r="K27" s="1758">
        <v>4</v>
      </c>
      <c r="L27" s="1735"/>
      <c r="M27" s="1735"/>
      <c r="N27" s="1735"/>
      <c r="O27" s="1735"/>
      <c r="P27" s="1735"/>
      <c r="Q27" s="1735"/>
      <c r="R27" s="1735"/>
      <c r="S27" s="1735"/>
      <c r="T27" s="1735"/>
      <c r="U27" s="1735">
        <v>1</v>
      </c>
      <c r="V27" s="1735"/>
      <c r="W27" s="1735"/>
      <c r="X27" s="1735"/>
      <c r="Y27" s="1735"/>
      <c r="Z27" s="1735"/>
      <c r="AA27" s="1735"/>
      <c r="AB27" s="2342"/>
      <c r="AC27" s="2343">
        <f t="shared" si="0"/>
        <v>5</v>
      </c>
      <c r="AD27" s="11"/>
      <c r="AE27" s="11"/>
      <c r="AF27" s="11"/>
    </row>
    <row r="28" spans="1:32" s="12" customFormat="1" ht="26.45" customHeight="1" thickBot="1" x14ac:dyDescent="0.45">
      <c r="A28" s="4305"/>
      <c r="B28" s="4296"/>
      <c r="C28" s="4296"/>
      <c r="D28" s="4309"/>
      <c r="E28" s="1731" t="s">
        <v>357</v>
      </c>
      <c r="F28" s="404" t="s">
        <v>6</v>
      </c>
      <c r="G28" s="405"/>
      <c r="H28" s="457" t="s">
        <v>334</v>
      </c>
      <c r="I28" s="996" t="s">
        <v>332</v>
      </c>
      <c r="J28" s="470">
        <v>10</v>
      </c>
      <c r="K28" s="1758">
        <v>4</v>
      </c>
      <c r="L28" s="1735"/>
      <c r="M28" s="1735"/>
      <c r="N28" s="1735"/>
      <c r="O28" s="1735"/>
      <c r="P28" s="1735">
        <v>4</v>
      </c>
      <c r="Q28" s="1735"/>
      <c r="R28" s="1735"/>
      <c r="S28" s="1735"/>
      <c r="T28" s="2340"/>
      <c r="U28" s="1735">
        <v>3</v>
      </c>
      <c r="V28" s="2340"/>
      <c r="W28" s="2340"/>
      <c r="X28" s="2340"/>
      <c r="Y28" s="2340"/>
      <c r="Z28" s="2340"/>
      <c r="AA28" s="2340"/>
      <c r="AB28" s="2341"/>
      <c r="AC28" s="1753">
        <f t="shared" si="0"/>
        <v>11</v>
      </c>
      <c r="AD28" s="11"/>
      <c r="AE28" s="11"/>
      <c r="AF28" s="11"/>
    </row>
    <row r="29" spans="1:32" s="12" customFormat="1" ht="15.6" customHeight="1" thickBot="1" x14ac:dyDescent="0.45">
      <c r="A29" s="4305"/>
      <c r="B29" s="4296"/>
      <c r="C29" s="4296"/>
      <c r="D29" s="4309"/>
      <c r="E29" s="1730" t="s">
        <v>208</v>
      </c>
      <c r="F29" s="76" t="s">
        <v>6</v>
      </c>
      <c r="G29" s="76" t="s">
        <v>110</v>
      </c>
      <c r="H29" s="76" t="s">
        <v>70</v>
      </c>
      <c r="I29" s="76" t="s">
        <v>332</v>
      </c>
      <c r="J29" s="152" t="s">
        <v>427</v>
      </c>
      <c r="K29" s="1758">
        <v>4</v>
      </c>
      <c r="L29" s="1735"/>
      <c r="M29" s="1735"/>
      <c r="N29" s="1735">
        <v>26</v>
      </c>
      <c r="O29" s="1735">
        <v>2</v>
      </c>
      <c r="P29" s="1735"/>
      <c r="Q29" s="1735"/>
      <c r="R29" s="1735"/>
      <c r="S29" s="1735"/>
      <c r="T29" s="2340"/>
      <c r="U29" s="1735">
        <v>2</v>
      </c>
      <c r="V29" s="2340"/>
      <c r="W29" s="2340"/>
      <c r="X29" s="2340"/>
      <c r="Y29" s="2340"/>
      <c r="Z29" s="2340"/>
      <c r="AA29" s="2340"/>
      <c r="AB29" s="2341"/>
      <c r="AC29" s="1753">
        <f t="shared" si="0"/>
        <v>34</v>
      </c>
      <c r="AD29" s="11"/>
      <c r="AE29" s="11"/>
      <c r="AF29" s="11"/>
    </row>
    <row r="30" spans="1:32" s="12" customFormat="1" ht="28.9" customHeight="1" thickBot="1" x14ac:dyDescent="0.4">
      <c r="A30" s="4305"/>
      <c r="B30" s="4296"/>
      <c r="C30" s="4296"/>
      <c r="D30" s="4309"/>
      <c r="E30" s="2344" t="s">
        <v>335</v>
      </c>
      <c r="F30" s="457" t="s">
        <v>6</v>
      </c>
      <c r="G30" s="1725" t="s">
        <v>334</v>
      </c>
      <c r="H30" s="457" t="s">
        <v>334</v>
      </c>
      <c r="I30" s="1726" t="s">
        <v>332</v>
      </c>
      <c r="J30" s="1727">
        <v>65</v>
      </c>
      <c r="K30" s="1758">
        <v>4</v>
      </c>
      <c r="L30" s="1735"/>
      <c r="M30" s="1735"/>
      <c r="N30" s="1735">
        <v>17</v>
      </c>
      <c r="O30" s="1735">
        <v>2</v>
      </c>
      <c r="P30" s="1735"/>
      <c r="Q30" s="1735"/>
      <c r="R30" s="1735"/>
      <c r="S30" s="1735"/>
      <c r="T30" s="2340"/>
      <c r="U30" s="1735">
        <v>5</v>
      </c>
      <c r="V30" s="2340"/>
      <c r="W30" s="2340"/>
      <c r="X30" s="2340"/>
      <c r="Y30" s="2340"/>
      <c r="Z30" s="2340"/>
      <c r="AA30" s="2340"/>
      <c r="AB30" s="2341"/>
      <c r="AC30" s="1753">
        <f t="shared" si="0"/>
        <v>28</v>
      </c>
      <c r="AD30" s="11"/>
      <c r="AE30" s="11"/>
      <c r="AF30" s="11"/>
    </row>
    <row r="31" spans="1:32" s="12" customFormat="1" ht="28.9" customHeight="1" thickBot="1" x14ac:dyDescent="0.4">
      <c r="A31" s="4305"/>
      <c r="B31" s="4296"/>
      <c r="C31" s="4296"/>
      <c r="D31" s="4309"/>
      <c r="E31" s="2345" t="s">
        <v>352</v>
      </c>
      <c r="F31" s="457" t="s">
        <v>6</v>
      </c>
      <c r="G31" s="1725" t="s">
        <v>334</v>
      </c>
      <c r="H31" s="457" t="s">
        <v>334</v>
      </c>
      <c r="I31" s="1726" t="s">
        <v>332</v>
      </c>
      <c r="J31" s="1727">
        <v>49</v>
      </c>
      <c r="K31" s="1758">
        <v>4</v>
      </c>
      <c r="L31" s="1735"/>
      <c r="M31" s="1735"/>
      <c r="N31" s="1735"/>
      <c r="O31" s="1735"/>
      <c r="P31" s="1735">
        <v>4</v>
      </c>
      <c r="Q31" s="1735"/>
      <c r="R31" s="1735"/>
      <c r="S31" s="1735"/>
      <c r="T31" s="2340"/>
      <c r="U31" s="1735">
        <v>2</v>
      </c>
      <c r="V31" s="2340"/>
      <c r="W31" s="2340"/>
      <c r="X31" s="2340"/>
      <c r="Y31" s="2340"/>
      <c r="Z31" s="2340"/>
      <c r="AA31" s="2340"/>
      <c r="AB31" s="2341"/>
      <c r="AC31" s="1753">
        <f t="shared" si="0"/>
        <v>10</v>
      </c>
      <c r="AD31" s="11"/>
      <c r="AE31" s="11"/>
      <c r="AF31" s="11"/>
    </row>
    <row r="32" spans="1:32" s="12" customFormat="1" ht="28.9" customHeight="1" thickBot="1" x14ac:dyDescent="0.4">
      <c r="A32" s="4305"/>
      <c r="B32" s="4296"/>
      <c r="C32" s="4296"/>
      <c r="D32" s="4309"/>
      <c r="E32" s="3653" t="s">
        <v>413</v>
      </c>
      <c r="F32" s="464" t="s">
        <v>90</v>
      </c>
      <c r="G32" s="3002" t="s">
        <v>127</v>
      </c>
      <c r="H32" s="464" t="s">
        <v>127</v>
      </c>
      <c r="I32" s="3003" t="s">
        <v>332</v>
      </c>
      <c r="J32" s="1215">
        <v>175</v>
      </c>
      <c r="K32" s="1758">
        <v>4</v>
      </c>
      <c r="L32" s="1735"/>
      <c r="M32" s="1735"/>
      <c r="N32" s="1735"/>
      <c r="O32" s="1735"/>
      <c r="P32" s="1735"/>
      <c r="Q32" s="1735"/>
      <c r="R32" s="1735"/>
      <c r="S32" s="1735"/>
      <c r="T32" s="2340"/>
      <c r="U32" s="1735">
        <v>16</v>
      </c>
      <c r="V32" s="2340"/>
      <c r="W32" s="2340"/>
      <c r="X32" s="2340"/>
      <c r="Y32" s="2340"/>
      <c r="Z32" s="2340"/>
      <c r="AA32" s="2340"/>
      <c r="AB32" s="2341"/>
      <c r="AC32" s="1753">
        <f t="shared" si="0"/>
        <v>20</v>
      </c>
      <c r="AD32" s="11"/>
      <c r="AE32" s="11"/>
      <c r="AF32" s="11"/>
    </row>
    <row r="33" spans="1:32" s="12" customFormat="1" ht="30" customHeight="1" thickBot="1" x14ac:dyDescent="0.4">
      <c r="A33" s="4305"/>
      <c r="B33" s="4296"/>
      <c r="C33" s="4296"/>
      <c r="D33" s="4309"/>
      <c r="E33" s="2346" t="s">
        <v>336</v>
      </c>
      <c r="F33" s="1666" t="s">
        <v>6</v>
      </c>
      <c r="G33" s="2347" t="s">
        <v>334</v>
      </c>
      <c r="H33" s="1666" t="s">
        <v>334</v>
      </c>
      <c r="I33" s="2348" t="s">
        <v>332</v>
      </c>
      <c r="J33" s="2349">
        <v>65</v>
      </c>
      <c r="K33" s="2049">
        <v>4</v>
      </c>
      <c r="L33" s="2050"/>
      <c r="M33" s="2051"/>
      <c r="N33" s="2051">
        <v>17</v>
      </c>
      <c r="O33" s="2051">
        <v>2</v>
      </c>
      <c r="P33" s="2051"/>
      <c r="Q33" s="2051"/>
      <c r="R33" s="2350"/>
      <c r="S33" s="2350"/>
      <c r="T33" s="2350"/>
      <c r="U33" s="2351">
        <v>4</v>
      </c>
      <c r="V33" s="2351"/>
      <c r="W33" s="1756"/>
      <c r="X33" s="1756"/>
      <c r="Y33" s="1756"/>
      <c r="Z33" s="1756"/>
      <c r="AA33" s="1756"/>
      <c r="AB33" s="1757"/>
      <c r="AC33" s="1753">
        <f t="shared" si="0"/>
        <v>27</v>
      </c>
      <c r="AD33" s="11"/>
      <c r="AE33" s="11"/>
      <c r="AF33" s="11"/>
    </row>
    <row r="34" spans="1:32" s="12" customFormat="1" ht="21.6" customHeight="1" thickBot="1" x14ac:dyDescent="0.4">
      <c r="A34" s="4306"/>
      <c r="B34" s="4296"/>
      <c r="C34" s="4296"/>
      <c r="D34" s="4309"/>
      <c r="E34" s="1921" t="s">
        <v>34</v>
      </c>
      <c r="F34" s="1922"/>
      <c r="G34" s="1922"/>
      <c r="H34" s="1922"/>
      <c r="I34" s="1922"/>
      <c r="J34" s="1931"/>
      <c r="K34" s="1924">
        <f t="shared" ref="K34:AB34" si="2">SUM(K20:K33)</f>
        <v>36</v>
      </c>
      <c r="L34" s="1924">
        <f t="shared" si="2"/>
        <v>0</v>
      </c>
      <c r="M34" s="1924">
        <f t="shared" si="2"/>
        <v>0</v>
      </c>
      <c r="N34" s="1924">
        <f t="shared" si="2"/>
        <v>64</v>
      </c>
      <c r="O34" s="1924">
        <f t="shared" si="2"/>
        <v>8</v>
      </c>
      <c r="P34" s="1924">
        <f t="shared" si="2"/>
        <v>8</v>
      </c>
      <c r="Q34" s="1924">
        <f t="shared" si="2"/>
        <v>52</v>
      </c>
      <c r="R34" s="1924">
        <f t="shared" si="2"/>
        <v>0</v>
      </c>
      <c r="S34" s="1924">
        <f t="shared" si="2"/>
        <v>15</v>
      </c>
      <c r="T34" s="1924">
        <f t="shared" si="2"/>
        <v>0</v>
      </c>
      <c r="U34" s="1924">
        <f t="shared" si="2"/>
        <v>33</v>
      </c>
      <c r="V34" s="1924">
        <f t="shared" si="2"/>
        <v>0</v>
      </c>
      <c r="W34" s="1924">
        <f t="shared" si="2"/>
        <v>0</v>
      </c>
      <c r="X34" s="1924">
        <f t="shared" si="2"/>
        <v>0</v>
      </c>
      <c r="Y34" s="1924">
        <f t="shared" si="2"/>
        <v>0</v>
      </c>
      <c r="Z34" s="1924">
        <f t="shared" si="2"/>
        <v>0</v>
      </c>
      <c r="AA34" s="1924">
        <f t="shared" si="2"/>
        <v>0</v>
      </c>
      <c r="AB34" s="1924">
        <f t="shared" si="2"/>
        <v>0</v>
      </c>
      <c r="AC34" s="1925">
        <f t="shared" si="0"/>
        <v>216</v>
      </c>
      <c r="AD34" s="11"/>
      <c r="AE34" s="11"/>
      <c r="AF34" s="11"/>
    </row>
    <row r="35" spans="1:32" s="12" customFormat="1" ht="13.5" customHeight="1" thickBot="1" x14ac:dyDescent="0.4">
      <c r="A35" s="4306"/>
      <c r="B35" s="4296"/>
      <c r="C35" s="4296"/>
      <c r="D35" s="4310"/>
      <c r="E35" s="1921" t="s">
        <v>92</v>
      </c>
      <c r="F35" s="1922"/>
      <c r="G35" s="1922"/>
      <c r="H35" s="1922"/>
      <c r="I35" s="1922"/>
      <c r="J35" s="1923"/>
      <c r="K35" s="17">
        <f>K19+K34</f>
        <v>180</v>
      </c>
      <c r="L35" s="17">
        <f t="shared" ref="L35:AB35" si="3">L19+L34</f>
        <v>0</v>
      </c>
      <c r="M35" s="17">
        <f t="shared" si="3"/>
        <v>0</v>
      </c>
      <c r="N35" s="17">
        <f t="shared" si="3"/>
        <v>91</v>
      </c>
      <c r="O35" s="17">
        <f t="shared" si="3"/>
        <v>16</v>
      </c>
      <c r="P35" s="17">
        <f t="shared" si="3"/>
        <v>8</v>
      </c>
      <c r="Q35" s="17">
        <f t="shared" si="3"/>
        <v>52</v>
      </c>
      <c r="R35" s="17">
        <f t="shared" si="3"/>
        <v>0</v>
      </c>
      <c r="S35" s="17">
        <f t="shared" si="3"/>
        <v>15</v>
      </c>
      <c r="T35" s="17">
        <f t="shared" si="3"/>
        <v>0</v>
      </c>
      <c r="U35" s="17">
        <f t="shared" si="3"/>
        <v>40</v>
      </c>
      <c r="V35" s="17">
        <f t="shared" si="3"/>
        <v>0</v>
      </c>
      <c r="W35" s="17">
        <f t="shared" si="3"/>
        <v>0</v>
      </c>
      <c r="X35" s="17">
        <f t="shared" si="3"/>
        <v>0</v>
      </c>
      <c r="Y35" s="17">
        <f t="shared" si="3"/>
        <v>0</v>
      </c>
      <c r="Z35" s="17">
        <f t="shared" si="3"/>
        <v>0</v>
      </c>
      <c r="AA35" s="17">
        <f t="shared" si="3"/>
        <v>0</v>
      </c>
      <c r="AB35" s="17">
        <f t="shared" si="3"/>
        <v>0</v>
      </c>
      <c r="AC35" s="1925">
        <f t="shared" si="0"/>
        <v>402</v>
      </c>
      <c r="AD35" s="11"/>
      <c r="AE35" s="11"/>
      <c r="AF35" s="11"/>
    </row>
    <row r="36" spans="1:32" s="12" customFormat="1" ht="6" customHeight="1" thickBot="1" x14ac:dyDescent="0.4">
      <c r="A36" s="4307"/>
      <c r="B36" s="4297"/>
      <c r="C36" s="4297"/>
      <c r="D36" s="4311"/>
      <c r="E36" s="1930"/>
      <c r="F36" s="1922"/>
      <c r="G36" s="1922"/>
      <c r="H36" s="1922"/>
      <c r="I36" s="1922"/>
      <c r="J36" s="1931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937"/>
      <c r="AD36" s="11"/>
      <c r="AE36" s="11"/>
      <c r="AF36" s="11"/>
    </row>
    <row r="37" spans="1:32" s="12" customFormat="1" ht="27" customHeight="1" thickBot="1" x14ac:dyDescent="0.4">
      <c r="A37" s="4289" t="s">
        <v>4</v>
      </c>
      <c r="B37" s="4290"/>
      <c r="C37" s="4290"/>
      <c r="D37" s="4290"/>
      <c r="E37" s="4290"/>
      <c r="F37" s="4290"/>
      <c r="G37" s="4290"/>
      <c r="H37" s="4290"/>
      <c r="I37" s="4290"/>
      <c r="J37" s="4290"/>
      <c r="K37" s="4290"/>
      <c r="L37" s="4290"/>
      <c r="M37" s="4290"/>
      <c r="N37" s="4290"/>
      <c r="O37" s="4290"/>
      <c r="P37" s="4290"/>
      <c r="Q37" s="4290"/>
      <c r="R37" s="4290"/>
      <c r="S37" s="4290"/>
      <c r="T37" s="4290"/>
      <c r="U37" s="4290"/>
      <c r="V37" s="4290"/>
      <c r="W37" s="4290"/>
      <c r="X37" s="4290"/>
      <c r="Y37" s="4290"/>
      <c r="Z37" s="4290"/>
      <c r="AA37" s="4290"/>
      <c r="AB37" s="4290"/>
      <c r="AC37" s="4291"/>
      <c r="AD37" s="11"/>
      <c r="AE37" s="11"/>
      <c r="AF37" s="11"/>
    </row>
    <row r="38" spans="1:32" s="11" customFormat="1" ht="25.9" customHeight="1" thickBot="1" x14ac:dyDescent="0.4">
      <c r="A38" s="4292">
        <v>4</v>
      </c>
      <c r="B38" s="4295" t="s">
        <v>320</v>
      </c>
      <c r="C38" s="4298" t="s">
        <v>392</v>
      </c>
      <c r="D38" s="4301">
        <v>1</v>
      </c>
      <c r="E38" s="1731" t="s">
        <v>105</v>
      </c>
      <c r="F38" s="457" t="s">
        <v>5</v>
      </c>
      <c r="G38" s="1725" t="s">
        <v>64</v>
      </c>
      <c r="H38" s="457" t="s">
        <v>64</v>
      </c>
      <c r="I38" s="1726">
        <v>1</v>
      </c>
      <c r="J38" s="2726">
        <v>37</v>
      </c>
      <c r="K38" s="2729">
        <v>32</v>
      </c>
      <c r="L38" s="1910"/>
      <c r="M38" s="1909"/>
      <c r="N38" s="1909">
        <v>10</v>
      </c>
      <c r="O38" s="1909">
        <v>2</v>
      </c>
      <c r="P38" s="1910"/>
      <c r="Q38" s="1909"/>
      <c r="R38" s="1909"/>
      <c r="S38" s="1909"/>
      <c r="T38" s="1909"/>
      <c r="U38" s="1910">
        <v>2</v>
      </c>
      <c r="V38" s="2130"/>
      <c r="W38" s="1909"/>
      <c r="X38" s="19"/>
      <c r="Y38" s="19"/>
      <c r="Z38" s="19"/>
      <c r="AA38" s="19"/>
      <c r="AB38" s="90"/>
      <c r="AC38" s="102">
        <f t="shared" ref="AC38:AC67" si="4">SUM(K38:AB38)</f>
        <v>46</v>
      </c>
    </row>
    <row r="39" spans="1:32" s="11" customFormat="1" ht="27.6" customHeight="1" thickBot="1" x14ac:dyDescent="0.4">
      <c r="A39" s="4293"/>
      <c r="B39" s="4296"/>
      <c r="C39" s="4299"/>
      <c r="D39" s="4302"/>
      <c r="E39" s="2095" t="s">
        <v>121</v>
      </c>
      <c r="F39" s="751" t="s">
        <v>5</v>
      </c>
      <c r="G39" s="751" t="s">
        <v>64</v>
      </c>
      <c r="H39" s="751" t="s">
        <v>64</v>
      </c>
      <c r="I39" s="751" t="s">
        <v>37</v>
      </c>
      <c r="J39" s="2727">
        <v>36</v>
      </c>
      <c r="K39" s="264">
        <v>32</v>
      </c>
      <c r="L39" s="911"/>
      <c r="M39" s="1709"/>
      <c r="N39" s="1709">
        <v>9</v>
      </c>
      <c r="O39" s="1709">
        <v>2</v>
      </c>
      <c r="P39" s="1709"/>
      <c r="Q39" s="1709"/>
      <c r="R39" s="1750"/>
      <c r="S39" s="1750"/>
      <c r="T39" s="1750"/>
      <c r="U39" s="1709">
        <v>1</v>
      </c>
      <c r="V39" s="146"/>
      <c r="W39" s="146"/>
      <c r="X39" s="77"/>
      <c r="Y39" s="77"/>
      <c r="Z39" s="77"/>
      <c r="AA39" s="77"/>
      <c r="AB39" s="94"/>
      <c r="AC39" s="102">
        <f t="shared" si="4"/>
        <v>44</v>
      </c>
    </row>
    <row r="40" spans="1:32" s="11" customFormat="1" ht="15" hidden="1" customHeight="1" thickBot="1" x14ac:dyDescent="0.4">
      <c r="A40" s="4293"/>
      <c r="B40" s="4296"/>
      <c r="C40" s="4299"/>
      <c r="D40" s="4302"/>
      <c r="E40" s="2131"/>
      <c r="F40" s="1074"/>
      <c r="G40" s="76"/>
      <c r="H40" s="76"/>
      <c r="I40" s="76"/>
      <c r="J40" s="158"/>
      <c r="K40" s="1280"/>
      <c r="L40" s="795"/>
      <c r="M40" s="795"/>
      <c r="N40" s="795"/>
      <c r="O40" s="795"/>
      <c r="P40" s="795"/>
      <c r="Q40" s="795"/>
      <c r="R40" s="316"/>
      <c r="S40" s="316"/>
      <c r="T40" s="316"/>
      <c r="U40" s="316"/>
      <c r="V40" s="146"/>
      <c r="W40" s="146"/>
      <c r="X40" s="77"/>
      <c r="Y40" s="77"/>
      <c r="Z40" s="77"/>
      <c r="AA40" s="77"/>
      <c r="AB40" s="94"/>
      <c r="AC40" s="102">
        <f t="shared" si="4"/>
        <v>0</v>
      </c>
    </row>
    <row r="41" spans="1:32" s="11" customFormat="1" ht="27.6" hidden="1" customHeight="1" thickBot="1" x14ac:dyDescent="0.4">
      <c r="A41" s="4293"/>
      <c r="B41" s="4296"/>
      <c r="C41" s="4299"/>
      <c r="D41" s="4302"/>
      <c r="E41" s="2132"/>
      <c r="F41" s="1074"/>
      <c r="G41" s="76"/>
      <c r="H41" s="76"/>
      <c r="I41" s="76"/>
      <c r="J41" s="158"/>
      <c r="K41" s="1252"/>
      <c r="L41" s="457"/>
      <c r="M41" s="651"/>
      <c r="N41" s="651"/>
      <c r="O41" s="651"/>
      <c r="P41" s="651"/>
      <c r="Q41" s="651"/>
      <c r="R41" s="316"/>
      <c r="S41" s="316"/>
      <c r="T41" s="316"/>
      <c r="U41" s="316"/>
      <c r="V41" s="146"/>
      <c r="W41" s="146"/>
      <c r="X41" s="77"/>
      <c r="Y41" s="77"/>
      <c r="Z41" s="77"/>
      <c r="AA41" s="77"/>
      <c r="AB41" s="94"/>
      <c r="AC41" s="102">
        <f t="shared" si="4"/>
        <v>0</v>
      </c>
    </row>
    <row r="42" spans="1:32" s="11" customFormat="1" ht="16.149999999999999" customHeight="1" thickBot="1" x14ac:dyDescent="0.4">
      <c r="A42" s="4293"/>
      <c r="B42" s="4296"/>
      <c r="C42" s="4299"/>
      <c r="D42" s="4302"/>
      <c r="E42" s="2093" t="s">
        <v>246</v>
      </c>
      <c r="F42" s="1074" t="s">
        <v>5</v>
      </c>
      <c r="G42" s="76" t="s">
        <v>94</v>
      </c>
      <c r="H42" s="76" t="s">
        <v>346</v>
      </c>
      <c r="I42" s="76" t="s">
        <v>65</v>
      </c>
      <c r="J42" s="158">
        <v>11</v>
      </c>
      <c r="K42" s="1252">
        <v>16</v>
      </c>
      <c r="L42" s="457"/>
      <c r="M42" s="651"/>
      <c r="N42" s="651">
        <v>3</v>
      </c>
      <c r="O42" s="651">
        <v>1</v>
      </c>
      <c r="P42" s="651"/>
      <c r="Q42" s="651"/>
      <c r="R42" s="316"/>
      <c r="S42" s="316"/>
      <c r="T42" s="316"/>
      <c r="U42" s="316">
        <v>1</v>
      </c>
      <c r="V42" s="146"/>
      <c r="W42" s="146"/>
      <c r="X42" s="77"/>
      <c r="Y42" s="77"/>
      <c r="Z42" s="77"/>
      <c r="AA42" s="77"/>
      <c r="AB42" s="94"/>
      <c r="AC42" s="102">
        <f t="shared" si="4"/>
        <v>21</v>
      </c>
    </row>
    <row r="43" spans="1:32" s="11" customFormat="1" ht="27.6" hidden="1" customHeight="1" x14ac:dyDescent="0.35">
      <c r="A43" s="4293"/>
      <c r="B43" s="4296"/>
      <c r="C43" s="4299"/>
      <c r="D43" s="4302"/>
      <c r="E43" s="2095"/>
      <c r="F43" s="751"/>
      <c r="G43" s="751"/>
      <c r="H43" s="751"/>
      <c r="I43" s="751"/>
      <c r="J43" s="2727"/>
      <c r="K43" s="264"/>
      <c r="L43" s="911"/>
      <c r="M43" s="1709"/>
      <c r="N43" s="1709"/>
      <c r="O43" s="1709"/>
      <c r="P43" s="1709"/>
      <c r="Q43" s="1709"/>
      <c r="R43" s="1750"/>
      <c r="S43" s="1750"/>
      <c r="T43" s="1750"/>
      <c r="U43" s="1709"/>
      <c r="V43" s="146"/>
      <c r="W43" s="146"/>
      <c r="X43" s="77"/>
      <c r="Y43" s="77"/>
      <c r="Z43" s="77"/>
      <c r="AA43" s="77"/>
      <c r="AB43" s="94"/>
      <c r="AC43" s="102">
        <f t="shared" si="4"/>
        <v>0</v>
      </c>
    </row>
    <row r="44" spans="1:32" s="11" customFormat="1" ht="17.25" hidden="1" customHeight="1" x14ac:dyDescent="0.35">
      <c r="A44" s="4293"/>
      <c r="B44" s="4296"/>
      <c r="C44" s="4299"/>
      <c r="D44" s="4302"/>
      <c r="E44" s="2098"/>
      <c r="F44" s="76"/>
      <c r="G44" s="76"/>
      <c r="H44" s="76"/>
      <c r="I44" s="76"/>
      <c r="J44" s="158"/>
      <c r="K44" s="1495"/>
      <c r="L44" s="77"/>
      <c r="M44" s="146"/>
      <c r="N44" s="145"/>
      <c r="O44" s="145"/>
      <c r="P44" s="146"/>
      <c r="Q44" s="146"/>
      <c r="R44" s="146"/>
      <c r="S44" s="146"/>
      <c r="T44" s="146"/>
      <c r="U44" s="145"/>
      <c r="V44" s="2133"/>
      <c r="W44" s="258"/>
      <c r="X44" s="1665"/>
      <c r="Y44" s="1665"/>
      <c r="Z44" s="1665"/>
      <c r="AA44" s="1665"/>
      <c r="AB44" s="2730"/>
      <c r="AC44" s="102">
        <f t="shared" si="4"/>
        <v>0</v>
      </c>
    </row>
    <row r="45" spans="1:32" s="756" customFormat="1" ht="17.25" hidden="1" customHeight="1" thickBot="1" x14ac:dyDescent="0.4">
      <c r="A45" s="4293"/>
      <c r="B45" s="4296"/>
      <c r="C45" s="4299"/>
      <c r="D45" s="4302"/>
      <c r="E45" s="2298"/>
      <c r="F45" s="1096"/>
      <c r="G45" s="1091"/>
      <c r="H45" s="1091"/>
      <c r="I45" s="1096"/>
      <c r="J45" s="2654"/>
      <c r="K45" s="1729"/>
      <c r="L45" s="1096"/>
      <c r="M45" s="1091"/>
      <c r="N45" s="1091"/>
      <c r="O45" s="1091"/>
      <c r="P45" s="1096"/>
      <c r="Q45" s="1091"/>
      <c r="R45" s="1091"/>
      <c r="S45" s="1096"/>
      <c r="T45" s="1092"/>
      <c r="U45" s="761"/>
      <c r="V45" s="1092"/>
      <c r="W45" s="763"/>
      <c r="X45" s="679"/>
      <c r="Y45" s="679"/>
      <c r="Z45" s="679"/>
      <c r="AA45" s="679"/>
      <c r="AB45" s="788"/>
      <c r="AC45" s="102">
        <f t="shared" si="4"/>
        <v>0</v>
      </c>
    </row>
    <row r="46" spans="1:32" s="11" customFormat="1" ht="15" customHeight="1" thickBot="1" x14ac:dyDescent="0.4">
      <c r="A46" s="4293"/>
      <c r="B46" s="4296"/>
      <c r="C46" s="4299"/>
      <c r="D46" s="4302"/>
      <c r="E46" s="1887" t="s">
        <v>277</v>
      </c>
      <c r="F46" s="1034" t="s">
        <v>5</v>
      </c>
      <c r="G46" s="1034" t="s">
        <v>64</v>
      </c>
      <c r="H46" s="180"/>
      <c r="I46" s="1034" t="s">
        <v>65</v>
      </c>
      <c r="J46" s="2728" t="s">
        <v>363</v>
      </c>
      <c r="K46" s="2731"/>
      <c r="L46" s="110"/>
      <c r="M46" s="1999"/>
      <c r="N46" s="1999"/>
      <c r="O46" s="1999"/>
      <c r="P46" s="1999"/>
      <c r="Q46" s="1777"/>
      <c r="R46" s="1750">
        <v>7</v>
      </c>
      <c r="S46" s="1750"/>
      <c r="T46" s="1750"/>
      <c r="U46" s="1750"/>
      <c r="V46" s="1665"/>
      <c r="W46" s="1750"/>
      <c r="X46" s="77"/>
      <c r="Y46" s="77"/>
      <c r="Z46" s="77"/>
      <c r="AA46" s="77"/>
      <c r="AB46" s="94"/>
      <c r="AC46" s="102">
        <f t="shared" si="4"/>
        <v>7</v>
      </c>
    </row>
    <row r="47" spans="1:32" s="11" customFormat="1" ht="15" customHeight="1" thickBot="1" x14ac:dyDescent="0.4">
      <c r="A47" s="4293"/>
      <c r="B47" s="4296"/>
      <c r="C47" s="4299"/>
      <c r="D47" s="4302"/>
      <c r="E47" s="1627" t="s">
        <v>103</v>
      </c>
      <c r="F47" s="310" t="s">
        <v>5</v>
      </c>
      <c r="G47" s="310" t="s">
        <v>70</v>
      </c>
      <c r="H47" s="310"/>
      <c r="I47" s="310" t="s">
        <v>65</v>
      </c>
      <c r="J47" s="1723" t="s">
        <v>37</v>
      </c>
      <c r="K47" s="1890"/>
      <c r="L47" s="1588"/>
      <c r="M47" s="1588"/>
      <c r="N47" s="1588"/>
      <c r="O47" s="1588"/>
      <c r="P47" s="1588"/>
      <c r="Q47" s="1588">
        <v>6</v>
      </c>
      <c r="R47" s="1588"/>
      <c r="S47" s="476"/>
      <c r="T47" s="1750"/>
      <c r="U47" s="1750"/>
      <c r="V47" s="1665"/>
      <c r="W47" s="1750"/>
      <c r="X47" s="77"/>
      <c r="Y47" s="77"/>
      <c r="Z47" s="77"/>
      <c r="AA47" s="77"/>
      <c r="AB47" s="94"/>
      <c r="AC47" s="102">
        <f t="shared" si="4"/>
        <v>6</v>
      </c>
    </row>
    <row r="48" spans="1:32" s="11" customFormat="1" ht="15" customHeight="1" thickBot="1" x14ac:dyDescent="0.45">
      <c r="A48" s="4293"/>
      <c r="B48" s="4296"/>
      <c r="C48" s="4299"/>
      <c r="D48" s="4302"/>
      <c r="E48" s="1628" t="s">
        <v>115</v>
      </c>
      <c r="F48" s="310" t="s">
        <v>5</v>
      </c>
      <c r="G48" s="310" t="s">
        <v>70</v>
      </c>
      <c r="H48" s="310"/>
      <c r="I48" s="310" t="s">
        <v>65</v>
      </c>
      <c r="J48" s="1723" t="s">
        <v>37</v>
      </c>
      <c r="K48" s="1955"/>
      <c r="L48" s="2533"/>
      <c r="M48" s="2533"/>
      <c r="N48" s="2533"/>
      <c r="O48" s="2533"/>
      <c r="P48" s="2533"/>
      <c r="Q48" s="2533"/>
      <c r="R48" s="2533"/>
      <c r="S48" s="2152">
        <v>4</v>
      </c>
      <c r="T48" s="1889"/>
      <c r="U48" s="1889"/>
      <c r="V48" s="245"/>
      <c r="W48" s="1889"/>
      <c r="X48" s="147"/>
      <c r="Y48" s="147"/>
      <c r="Z48" s="147"/>
      <c r="AA48" s="147"/>
      <c r="AB48" s="2044"/>
      <c r="AC48" s="102">
        <f t="shared" si="4"/>
        <v>4</v>
      </c>
    </row>
    <row r="49" spans="1:29" s="11" customFormat="1" ht="13.5" customHeight="1" thickBot="1" x14ac:dyDescent="0.4">
      <c r="A49" s="4293"/>
      <c r="B49" s="4296"/>
      <c r="C49" s="4299"/>
      <c r="D49" s="4302"/>
      <c r="E49" s="2134" t="s">
        <v>38</v>
      </c>
      <c r="F49" s="2135"/>
      <c r="G49" s="2135"/>
      <c r="H49" s="2135"/>
      <c r="I49" s="2135"/>
      <c r="J49" s="2135"/>
      <c r="K49" s="1736">
        <f>SUM(K38:K48)</f>
        <v>80</v>
      </c>
      <c r="L49" s="1736">
        <f t="shared" ref="L49:AB49" si="5">SUM(L38:L48)</f>
        <v>0</v>
      </c>
      <c r="M49" s="1736">
        <f t="shared" si="5"/>
        <v>0</v>
      </c>
      <c r="N49" s="1736">
        <f t="shared" si="5"/>
        <v>22</v>
      </c>
      <c r="O49" s="1736">
        <f t="shared" si="5"/>
        <v>5</v>
      </c>
      <c r="P49" s="1736">
        <f t="shared" si="5"/>
        <v>0</v>
      </c>
      <c r="Q49" s="1736">
        <f t="shared" si="5"/>
        <v>6</v>
      </c>
      <c r="R49" s="1736">
        <f t="shared" si="5"/>
        <v>7</v>
      </c>
      <c r="S49" s="1736">
        <f t="shared" si="5"/>
        <v>4</v>
      </c>
      <c r="T49" s="1736">
        <f t="shared" si="5"/>
        <v>0</v>
      </c>
      <c r="U49" s="1736">
        <f t="shared" si="5"/>
        <v>4</v>
      </c>
      <c r="V49" s="1736">
        <f t="shared" si="5"/>
        <v>0</v>
      </c>
      <c r="W49" s="1736">
        <f t="shared" si="5"/>
        <v>0</v>
      </c>
      <c r="X49" s="1736">
        <f t="shared" si="5"/>
        <v>0</v>
      </c>
      <c r="Y49" s="1736">
        <f t="shared" si="5"/>
        <v>0</v>
      </c>
      <c r="Z49" s="1736">
        <f t="shared" si="5"/>
        <v>0</v>
      </c>
      <c r="AA49" s="1736">
        <f t="shared" si="5"/>
        <v>0</v>
      </c>
      <c r="AB49" s="1736">
        <f t="shared" si="5"/>
        <v>0</v>
      </c>
      <c r="AC49" s="153">
        <f t="shared" si="4"/>
        <v>128</v>
      </c>
    </row>
    <row r="50" spans="1:29" s="11" customFormat="1" ht="25.15" customHeight="1" x14ac:dyDescent="0.4">
      <c r="A50" s="4293"/>
      <c r="B50" s="4296"/>
      <c r="C50" s="4299"/>
      <c r="D50" s="4302"/>
      <c r="E50" s="3423" t="s">
        <v>121</v>
      </c>
      <c r="F50" s="404" t="s">
        <v>6</v>
      </c>
      <c r="G50" s="405" t="s">
        <v>64</v>
      </c>
      <c r="H50" s="457" t="s">
        <v>64</v>
      </c>
      <c r="I50" s="996">
        <v>1</v>
      </c>
      <c r="J50" s="1703">
        <v>8</v>
      </c>
      <c r="K50" s="2722">
        <v>4</v>
      </c>
      <c r="L50" s="1741">
        <v>4</v>
      </c>
      <c r="M50" s="1741"/>
      <c r="N50" s="1741"/>
      <c r="O50" s="1741"/>
      <c r="P50" s="2723"/>
      <c r="Q50" s="2723"/>
      <c r="R50" s="1741"/>
      <c r="S50" s="1741"/>
      <c r="T50" s="1741"/>
      <c r="U50" s="1740">
        <v>1</v>
      </c>
      <c r="V50" s="1742"/>
      <c r="W50" s="1742"/>
      <c r="X50" s="1742"/>
      <c r="Y50" s="1742"/>
      <c r="Z50" s="1742"/>
      <c r="AA50" s="1742"/>
      <c r="AB50" s="1743"/>
      <c r="AC50" s="186">
        <f t="shared" si="4"/>
        <v>9</v>
      </c>
    </row>
    <row r="51" spans="1:29" s="11" customFormat="1" ht="24.6" customHeight="1" x14ac:dyDescent="0.35">
      <c r="A51" s="4293"/>
      <c r="B51" s="4296"/>
      <c r="C51" s="4299"/>
      <c r="D51" s="4302"/>
      <c r="E51" s="3423" t="s">
        <v>121</v>
      </c>
      <c r="F51" s="76" t="s">
        <v>6</v>
      </c>
      <c r="G51" s="76" t="s">
        <v>64</v>
      </c>
      <c r="H51" s="76" t="s">
        <v>64</v>
      </c>
      <c r="I51" s="76" t="s">
        <v>37</v>
      </c>
      <c r="J51" s="144" t="s">
        <v>341</v>
      </c>
      <c r="K51" s="1886"/>
      <c r="L51" s="137"/>
      <c r="M51" s="137"/>
      <c r="N51" s="137">
        <v>2</v>
      </c>
      <c r="O51" s="137">
        <v>1</v>
      </c>
      <c r="P51" s="137"/>
      <c r="Q51" s="137"/>
      <c r="R51" s="137"/>
      <c r="S51" s="137"/>
      <c r="T51" s="137"/>
      <c r="U51" s="137">
        <v>2</v>
      </c>
      <c r="V51" s="137"/>
      <c r="W51" s="137"/>
      <c r="X51" s="106"/>
      <c r="Y51" s="106"/>
      <c r="Z51" s="106"/>
      <c r="AA51" s="106"/>
      <c r="AB51" s="1744"/>
      <c r="AC51" s="119">
        <f t="shared" si="4"/>
        <v>5</v>
      </c>
    </row>
    <row r="52" spans="1:29" s="11" customFormat="1" ht="23.45" customHeight="1" x14ac:dyDescent="0.4">
      <c r="A52" s="4293"/>
      <c r="B52" s="4296"/>
      <c r="C52" s="4299"/>
      <c r="D52" s="4302"/>
      <c r="E52" s="3423" t="s">
        <v>121</v>
      </c>
      <c r="F52" s="404" t="s">
        <v>6</v>
      </c>
      <c r="G52" s="405" t="s">
        <v>64</v>
      </c>
      <c r="H52" s="457" t="s">
        <v>82</v>
      </c>
      <c r="I52" s="996">
        <v>1</v>
      </c>
      <c r="J52" s="1703">
        <v>6</v>
      </c>
      <c r="K52" s="2043"/>
      <c r="L52" s="679"/>
      <c r="M52" s="679"/>
      <c r="N52" s="679">
        <v>2</v>
      </c>
      <c r="O52" s="679">
        <v>1</v>
      </c>
      <c r="P52" s="679"/>
      <c r="Q52" s="679"/>
      <c r="R52" s="679"/>
      <c r="S52" s="679"/>
      <c r="T52" s="137"/>
      <c r="U52" s="137">
        <v>1</v>
      </c>
      <c r="V52" s="137"/>
      <c r="W52" s="137"/>
      <c r="X52" s="106"/>
      <c r="Y52" s="106"/>
      <c r="Z52" s="106"/>
      <c r="AA52" s="106"/>
      <c r="AB52" s="1744"/>
      <c r="AC52" s="119">
        <f t="shared" si="4"/>
        <v>4</v>
      </c>
    </row>
    <row r="53" spans="1:29" s="11" customFormat="1" ht="23.45" customHeight="1" x14ac:dyDescent="0.35">
      <c r="A53" s="4293"/>
      <c r="B53" s="4296"/>
      <c r="C53" s="4299"/>
      <c r="D53" s="4302"/>
      <c r="E53" s="3653" t="s">
        <v>413</v>
      </c>
      <c r="F53" s="464" t="s">
        <v>90</v>
      </c>
      <c r="G53" s="3002" t="s">
        <v>127</v>
      </c>
      <c r="H53" s="464" t="s">
        <v>127</v>
      </c>
      <c r="I53" s="3003" t="s">
        <v>332</v>
      </c>
      <c r="J53" s="1215">
        <v>175</v>
      </c>
      <c r="K53" s="1758"/>
      <c r="L53" s="679"/>
      <c r="M53" s="679"/>
      <c r="N53" s="679"/>
      <c r="O53" s="679"/>
      <c r="P53" s="679">
        <v>10</v>
      </c>
      <c r="Q53" s="679"/>
      <c r="R53" s="679"/>
      <c r="S53" s="679"/>
      <c r="T53" s="137"/>
      <c r="U53" s="137">
        <v>3</v>
      </c>
      <c r="V53" s="137"/>
      <c r="W53" s="137"/>
      <c r="X53" s="106"/>
      <c r="Y53" s="106"/>
      <c r="Z53" s="106"/>
      <c r="AA53" s="106"/>
      <c r="AB53" s="1744"/>
      <c r="AC53" s="119">
        <f t="shared" si="4"/>
        <v>13</v>
      </c>
    </row>
    <row r="54" spans="1:29" s="11" customFormat="1" ht="15" customHeight="1" x14ac:dyDescent="0.4">
      <c r="A54" s="4293"/>
      <c r="B54" s="4296"/>
      <c r="C54" s="4299"/>
      <c r="D54" s="4302"/>
      <c r="E54" s="1731" t="s">
        <v>224</v>
      </c>
      <c r="F54" s="404" t="s">
        <v>6</v>
      </c>
      <c r="G54" s="405" t="s">
        <v>110</v>
      </c>
      <c r="H54" s="457" t="s">
        <v>70</v>
      </c>
      <c r="I54" s="996">
        <v>4</v>
      </c>
      <c r="J54" s="1703">
        <v>29</v>
      </c>
      <c r="K54" s="2297"/>
      <c r="L54" s="16"/>
      <c r="M54" s="16"/>
      <c r="N54" s="16">
        <v>7</v>
      </c>
      <c r="O54" s="16">
        <v>2</v>
      </c>
      <c r="P54" s="16"/>
      <c r="Q54" s="16"/>
      <c r="R54" s="16"/>
      <c r="S54" s="16"/>
      <c r="T54" s="16"/>
      <c r="U54" s="16">
        <v>6</v>
      </c>
      <c r="V54" s="2133"/>
      <c r="W54" s="763"/>
      <c r="X54" s="679"/>
      <c r="Y54" s="679"/>
      <c r="Z54" s="679"/>
      <c r="AA54" s="679"/>
      <c r="AB54" s="788"/>
      <c r="AC54" s="186">
        <f t="shared" si="4"/>
        <v>15</v>
      </c>
    </row>
    <row r="55" spans="1:29" s="11" customFormat="1" ht="15" customHeight="1" x14ac:dyDescent="0.35">
      <c r="A55" s="4293"/>
      <c r="B55" s="4296"/>
      <c r="C55" s="4299"/>
      <c r="D55" s="4302"/>
      <c r="E55" s="1896" t="s">
        <v>81</v>
      </c>
      <c r="F55" s="758" t="s">
        <v>6</v>
      </c>
      <c r="G55" s="758" t="s">
        <v>110</v>
      </c>
      <c r="H55" s="758" t="s">
        <v>70</v>
      </c>
      <c r="I55" s="758" t="s">
        <v>37</v>
      </c>
      <c r="J55" s="759">
        <v>5</v>
      </c>
      <c r="K55" s="760"/>
      <c r="L55" s="761"/>
      <c r="M55" s="1092"/>
      <c r="N55" s="1092"/>
      <c r="O55" s="1092"/>
      <c r="P55" s="761"/>
      <c r="Q55" s="1092"/>
      <c r="R55" s="1092"/>
      <c r="S55" s="1092"/>
      <c r="T55" s="1092"/>
      <c r="U55" s="761"/>
      <c r="V55" s="1092"/>
      <c r="W55" s="763">
        <v>15</v>
      </c>
      <c r="X55" s="679"/>
      <c r="Y55" s="679"/>
      <c r="Z55" s="679"/>
      <c r="AA55" s="679"/>
      <c r="AB55" s="788"/>
      <c r="AC55" s="186">
        <f t="shared" si="4"/>
        <v>15</v>
      </c>
    </row>
    <row r="56" spans="1:29" s="11" customFormat="1" ht="15" customHeight="1" thickBot="1" x14ac:dyDescent="0.4">
      <c r="A56" s="4293"/>
      <c r="B56" s="4296"/>
      <c r="C56" s="4299"/>
      <c r="D56" s="4302"/>
      <c r="E56" s="1627" t="s">
        <v>103</v>
      </c>
      <c r="F56" s="1609" t="s">
        <v>90</v>
      </c>
      <c r="G56" s="1609" t="s">
        <v>70</v>
      </c>
      <c r="H56" s="1609"/>
      <c r="I56" s="1609" t="s">
        <v>65</v>
      </c>
      <c r="J56" s="2720">
        <v>1</v>
      </c>
      <c r="K56" s="2480"/>
      <c r="L56" s="1087"/>
      <c r="M56" s="1087"/>
      <c r="N56" s="1087"/>
      <c r="O56" s="1087"/>
      <c r="P56" s="1087"/>
      <c r="Q56" s="1087">
        <v>3</v>
      </c>
      <c r="R56" s="2000"/>
      <c r="S56" s="2000"/>
      <c r="T56" s="16"/>
      <c r="U56" s="16"/>
      <c r="V56" s="2133"/>
      <c r="W56" s="763"/>
      <c r="X56" s="679"/>
      <c r="Y56" s="679"/>
      <c r="Z56" s="679"/>
      <c r="AA56" s="679"/>
      <c r="AB56" s="788"/>
      <c r="AC56" s="186">
        <f t="shared" si="4"/>
        <v>3</v>
      </c>
    </row>
    <row r="57" spans="1:29" s="11" customFormat="1" ht="15" customHeight="1" thickBot="1" x14ac:dyDescent="0.45">
      <c r="A57" s="4293"/>
      <c r="B57" s="4296"/>
      <c r="C57" s="4299"/>
      <c r="D57" s="4302"/>
      <c r="E57" s="1628" t="s">
        <v>115</v>
      </c>
      <c r="F57" s="1609" t="s">
        <v>90</v>
      </c>
      <c r="G57" s="1609" t="s">
        <v>70</v>
      </c>
      <c r="H57" s="1609"/>
      <c r="I57" s="1609" t="s">
        <v>65</v>
      </c>
      <c r="J57" s="2720">
        <v>1</v>
      </c>
      <c r="K57" s="2481"/>
      <c r="L57" s="1956"/>
      <c r="M57" s="1956"/>
      <c r="N57" s="1956"/>
      <c r="O57" s="1956"/>
      <c r="P57" s="1956"/>
      <c r="Q57" s="1956"/>
      <c r="R57" s="2482"/>
      <c r="S57" s="1956">
        <v>2</v>
      </c>
      <c r="T57" s="2724"/>
      <c r="U57" s="2724"/>
      <c r="V57" s="2725"/>
      <c r="W57" s="771"/>
      <c r="X57" s="1875"/>
      <c r="Y57" s="1875"/>
      <c r="Z57" s="1875"/>
      <c r="AA57" s="1875"/>
      <c r="AB57" s="1251"/>
      <c r="AC57" s="186">
        <f t="shared" si="4"/>
        <v>2</v>
      </c>
    </row>
    <row r="58" spans="1:29" s="11" customFormat="1" ht="13.5" customHeight="1" thickBot="1" x14ac:dyDescent="0.4">
      <c r="A58" s="4293"/>
      <c r="B58" s="4296"/>
      <c r="C58" s="4299"/>
      <c r="D58" s="4302"/>
      <c r="E58" s="1900" t="s">
        <v>34</v>
      </c>
      <c r="F58" s="1901"/>
      <c r="G58" s="1901"/>
      <c r="H58" s="1901"/>
      <c r="I58" s="1901"/>
      <c r="J58" s="1902"/>
      <c r="K58" s="2721">
        <f>SUM(K50:K57)</f>
        <v>4</v>
      </c>
      <c r="L58" s="2721">
        <f t="shared" ref="L58:AB58" si="6">SUM(L50:L57)</f>
        <v>4</v>
      </c>
      <c r="M58" s="2721">
        <f t="shared" si="6"/>
        <v>0</v>
      </c>
      <c r="N58" s="2721">
        <f t="shared" si="6"/>
        <v>11</v>
      </c>
      <c r="O58" s="2721">
        <f t="shared" si="6"/>
        <v>4</v>
      </c>
      <c r="P58" s="2721">
        <f t="shared" si="6"/>
        <v>10</v>
      </c>
      <c r="Q58" s="2721">
        <f t="shared" si="6"/>
        <v>3</v>
      </c>
      <c r="R58" s="2721">
        <f t="shared" si="6"/>
        <v>0</v>
      </c>
      <c r="S58" s="2721">
        <f t="shared" si="6"/>
        <v>2</v>
      </c>
      <c r="T58" s="2721">
        <f t="shared" si="6"/>
        <v>0</v>
      </c>
      <c r="U58" s="2721">
        <f t="shared" si="6"/>
        <v>13</v>
      </c>
      <c r="V58" s="2721">
        <f t="shared" si="6"/>
        <v>0</v>
      </c>
      <c r="W58" s="2721">
        <f t="shared" si="6"/>
        <v>15</v>
      </c>
      <c r="X58" s="2721">
        <f t="shared" si="6"/>
        <v>0</v>
      </c>
      <c r="Y58" s="2721">
        <f t="shared" si="6"/>
        <v>0</v>
      </c>
      <c r="Z58" s="2721">
        <f t="shared" si="6"/>
        <v>0</v>
      </c>
      <c r="AA58" s="2721">
        <f t="shared" si="6"/>
        <v>0</v>
      </c>
      <c r="AB58" s="2721">
        <f t="shared" si="6"/>
        <v>0</v>
      </c>
      <c r="AC58" s="2045">
        <f t="shared" si="4"/>
        <v>66</v>
      </c>
    </row>
    <row r="59" spans="1:29" s="11" customFormat="1" ht="20.25" hidden="1" customHeight="1" thickBot="1" x14ac:dyDescent="0.4">
      <c r="A59" s="4293"/>
      <c r="B59" s="4296"/>
      <c r="C59" s="4299"/>
      <c r="D59" s="4302"/>
      <c r="E59" s="1905"/>
      <c r="F59" s="20"/>
      <c r="G59" s="20"/>
      <c r="H59" s="1906"/>
      <c r="I59" s="865"/>
      <c r="J59" s="1538"/>
      <c r="K59" s="21"/>
      <c r="L59" s="21"/>
      <c r="M59" s="21"/>
      <c r="N59" s="21"/>
      <c r="O59" s="21"/>
      <c r="P59" s="21"/>
      <c r="Q59" s="21"/>
      <c r="R59" s="2136"/>
      <c r="S59" s="2136"/>
      <c r="T59" s="2136"/>
      <c r="U59" s="2137"/>
      <c r="V59" s="2136"/>
      <c r="W59" s="2136"/>
      <c r="X59" s="21"/>
      <c r="Y59" s="21"/>
      <c r="Z59" s="21"/>
      <c r="AA59" s="21"/>
      <c r="AB59" s="21"/>
      <c r="AC59" s="102">
        <f t="shared" si="4"/>
        <v>0</v>
      </c>
    </row>
    <row r="60" spans="1:29" s="11" customFormat="1" ht="18" hidden="1" customHeight="1" thickBot="1" x14ac:dyDescent="0.4">
      <c r="A60" s="4293"/>
      <c r="B60" s="4296"/>
      <c r="C60" s="4299"/>
      <c r="D60" s="4302"/>
      <c r="E60" s="1911"/>
      <c r="F60" s="76"/>
      <c r="G60" s="76"/>
      <c r="H60" s="76"/>
      <c r="I60" s="76"/>
      <c r="J60" s="144"/>
      <c r="K60" s="1786"/>
      <c r="L60" s="1786"/>
      <c r="M60" s="1786"/>
      <c r="N60" s="1786"/>
      <c r="O60" s="1786"/>
      <c r="P60" s="145"/>
      <c r="Q60" s="146"/>
      <c r="R60" s="146"/>
      <c r="S60" s="146"/>
      <c r="T60" s="146"/>
      <c r="U60" s="145"/>
      <c r="V60" s="146"/>
      <c r="W60" s="146"/>
      <c r="X60" s="77"/>
      <c r="Y60" s="77"/>
      <c r="Z60" s="77"/>
      <c r="AA60" s="77"/>
      <c r="AB60" s="77"/>
      <c r="AC60" s="102">
        <f t="shared" si="4"/>
        <v>0</v>
      </c>
    </row>
    <row r="61" spans="1:29" s="11" customFormat="1" ht="19.5" hidden="1" customHeight="1" thickBot="1" x14ac:dyDescent="0.4">
      <c r="A61" s="4293"/>
      <c r="B61" s="4296"/>
      <c r="C61" s="4299"/>
      <c r="D61" s="4302"/>
      <c r="E61" s="1911"/>
      <c r="F61" s="76"/>
      <c r="G61" s="76"/>
      <c r="H61" s="76"/>
      <c r="I61" s="76"/>
      <c r="J61" s="144"/>
      <c r="K61" s="1786"/>
      <c r="L61" s="1786"/>
      <c r="M61" s="1786"/>
      <c r="N61" s="1786"/>
      <c r="O61" s="1786"/>
      <c r="P61" s="145"/>
      <c r="Q61" s="146"/>
      <c r="R61" s="146"/>
      <c r="S61" s="146"/>
      <c r="T61" s="146"/>
      <c r="U61" s="145"/>
      <c r="V61" s="146"/>
      <c r="W61" s="146"/>
      <c r="X61" s="77"/>
      <c r="Y61" s="77"/>
      <c r="Z61" s="77"/>
      <c r="AA61" s="77"/>
      <c r="AB61" s="77"/>
      <c r="AC61" s="102">
        <f t="shared" si="4"/>
        <v>0</v>
      </c>
    </row>
    <row r="62" spans="1:29" s="11" customFormat="1" ht="13.5" hidden="1" customHeight="1" thickBot="1" x14ac:dyDescent="0.4">
      <c r="A62" s="4293"/>
      <c r="B62" s="4296"/>
      <c r="C62" s="4299"/>
      <c r="D62" s="4302"/>
      <c r="E62" s="1911"/>
      <c r="F62" s="76"/>
      <c r="G62" s="76"/>
      <c r="H62" s="76"/>
      <c r="I62" s="76"/>
      <c r="J62" s="144"/>
      <c r="K62" s="1786"/>
      <c r="L62" s="1786"/>
      <c r="M62" s="1786"/>
      <c r="N62" s="1786"/>
      <c r="O62" s="1786"/>
      <c r="P62" s="145"/>
      <c r="Q62" s="146"/>
      <c r="R62" s="146"/>
      <c r="S62" s="146"/>
      <c r="T62" s="146"/>
      <c r="U62" s="145"/>
      <c r="V62" s="146"/>
      <c r="W62" s="146"/>
      <c r="X62" s="77"/>
      <c r="Y62" s="77"/>
      <c r="Z62" s="77"/>
      <c r="AA62" s="77"/>
      <c r="AB62" s="77"/>
      <c r="AC62" s="102"/>
    </row>
    <row r="63" spans="1:29" s="11" customFormat="1" ht="13.5" hidden="1" customHeight="1" thickBot="1" x14ac:dyDescent="0.4">
      <c r="A63" s="4293"/>
      <c r="B63" s="4296"/>
      <c r="C63" s="4299"/>
      <c r="D63" s="4302"/>
      <c r="E63" s="1911"/>
      <c r="F63" s="76"/>
      <c r="G63" s="76"/>
      <c r="H63" s="76"/>
      <c r="I63" s="76"/>
      <c r="J63" s="144"/>
      <c r="K63" s="1786"/>
      <c r="L63" s="1786"/>
      <c r="M63" s="1786"/>
      <c r="N63" s="1786"/>
      <c r="O63" s="1786"/>
      <c r="P63" s="145"/>
      <c r="Q63" s="146"/>
      <c r="R63" s="146"/>
      <c r="S63" s="146"/>
      <c r="T63" s="146"/>
      <c r="U63" s="145"/>
      <c r="V63" s="146"/>
      <c r="W63" s="146"/>
      <c r="X63" s="77"/>
      <c r="Y63" s="77"/>
      <c r="Z63" s="77"/>
      <c r="AA63" s="77"/>
      <c r="AB63" s="77"/>
      <c r="AC63" s="102"/>
    </row>
    <row r="64" spans="1:29" s="11" customFormat="1" ht="13.5" hidden="1" customHeight="1" thickBot="1" x14ac:dyDescent="0.4">
      <c r="A64" s="4293"/>
      <c r="B64" s="4296"/>
      <c r="C64" s="4299"/>
      <c r="D64" s="4302"/>
      <c r="E64" s="1916"/>
      <c r="F64" s="1917"/>
      <c r="G64" s="1917"/>
      <c r="H64" s="1917"/>
      <c r="I64" s="1917"/>
      <c r="J64" s="2138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153">
        <f t="shared" si="4"/>
        <v>0</v>
      </c>
    </row>
    <row r="65" spans="1:32" s="12" customFormat="1" ht="13.5" customHeight="1" thickBot="1" x14ac:dyDescent="0.4">
      <c r="A65" s="4293"/>
      <c r="B65" s="4296"/>
      <c r="C65" s="4299"/>
      <c r="D65" s="4303"/>
      <c r="E65" s="1921" t="s">
        <v>35</v>
      </c>
      <c r="F65" s="1922"/>
      <c r="G65" s="1922"/>
      <c r="H65" s="1922"/>
      <c r="I65" s="1922"/>
      <c r="J65" s="1923"/>
      <c r="K65" s="956">
        <f t="shared" ref="K65:AB65" si="7">SUM(K59:K64)</f>
        <v>0</v>
      </c>
      <c r="L65" s="956">
        <f t="shared" si="7"/>
        <v>0</v>
      </c>
      <c r="M65" s="956">
        <f t="shared" si="7"/>
        <v>0</v>
      </c>
      <c r="N65" s="956">
        <f t="shared" si="7"/>
        <v>0</v>
      </c>
      <c r="O65" s="956">
        <f t="shared" si="7"/>
        <v>0</v>
      </c>
      <c r="P65" s="956">
        <f t="shared" si="7"/>
        <v>0</v>
      </c>
      <c r="Q65" s="956">
        <f t="shared" si="7"/>
        <v>0</v>
      </c>
      <c r="R65" s="956">
        <f t="shared" si="7"/>
        <v>0</v>
      </c>
      <c r="S65" s="956">
        <f t="shared" si="7"/>
        <v>0</v>
      </c>
      <c r="T65" s="956">
        <f t="shared" si="7"/>
        <v>0</v>
      </c>
      <c r="U65" s="956">
        <f t="shared" si="7"/>
        <v>0</v>
      </c>
      <c r="V65" s="956">
        <f t="shared" si="7"/>
        <v>0</v>
      </c>
      <c r="W65" s="956">
        <f t="shared" si="7"/>
        <v>0</v>
      </c>
      <c r="X65" s="956">
        <f t="shared" si="7"/>
        <v>0</v>
      </c>
      <c r="Y65" s="956">
        <f t="shared" si="7"/>
        <v>0</v>
      </c>
      <c r="Z65" s="956">
        <f t="shared" si="7"/>
        <v>0</v>
      </c>
      <c r="AA65" s="956">
        <f t="shared" si="7"/>
        <v>0</v>
      </c>
      <c r="AB65" s="956">
        <f t="shared" si="7"/>
        <v>0</v>
      </c>
      <c r="AC65" s="1753">
        <f t="shared" si="4"/>
        <v>0</v>
      </c>
      <c r="AD65" s="11"/>
      <c r="AE65" s="11"/>
      <c r="AF65" s="11"/>
    </row>
    <row r="66" spans="1:32" s="12" customFormat="1" ht="19.5" hidden="1" customHeight="1" thickBot="1" x14ac:dyDescent="0.4">
      <c r="A66" s="4293"/>
      <c r="B66" s="4296"/>
      <c r="C66" s="4299"/>
      <c r="D66" s="4303"/>
      <c r="E66" s="1926"/>
      <c r="F66" s="1927"/>
      <c r="G66" s="1928"/>
      <c r="H66" s="1927"/>
      <c r="I66" s="1927"/>
      <c r="J66" s="2139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1753">
        <f t="shared" si="4"/>
        <v>0</v>
      </c>
      <c r="AD66" s="11"/>
      <c r="AE66" s="11"/>
      <c r="AF66" s="11"/>
    </row>
    <row r="67" spans="1:32" s="12" customFormat="1" ht="16.5" customHeight="1" thickBot="1" x14ac:dyDescent="0.4">
      <c r="A67" s="4293"/>
      <c r="B67" s="4296"/>
      <c r="C67" s="4299"/>
      <c r="D67" s="4303"/>
      <c r="E67" s="1930" t="s">
        <v>39</v>
      </c>
      <c r="F67" s="1922"/>
      <c r="G67" s="1922"/>
      <c r="H67" s="1922"/>
      <c r="I67" s="1922"/>
      <c r="J67" s="1923"/>
      <c r="K67" s="2140">
        <f t="shared" ref="K67:AB67" si="8">K49+K58++K66+K65</f>
        <v>84</v>
      </c>
      <c r="L67" s="2141">
        <f t="shared" si="8"/>
        <v>4</v>
      </c>
      <c r="M67" s="2141">
        <f t="shared" si="8"/>
        <v>0</v>
      </c>
      <c r="N67" s="2141">
        <f t="shared" si="8"/>
        <v>33</v>
      </c>
      <c r="O67" s="2141">
        <f t="shared" si="8"/>
        <v>9</v>
      </c>
      <c r="P67" s="2141">
        <f t="shared" si="8"/>
        <v>10</v>
      </c>
      <c r="Q67" s="2141">
        <f t="shared" si="8"/>
        <v>9</v>
      </c>
      <c r="R67" s="2141">
        <f t="shared" si="8"/>
        <v>7</v>
      </c>
      <c r="S67" s="2141">
        <f t="shared" si="8"/>
        <v>6</v>
      </c>
      <c r="T67" s="2141">
        <f t="shared" si="8"/>
        <v>0</v>
      </c>
      <c r="U67" s="2141">
        <f t="shared" si="8"/>
        <v>17</v>
      </c>
      <c r="V67" s="2141">
        <f t="shared" si="8"/>
        <v>0</v>
      </c>
      <c r="W67" s="2141">
        <f t="shared" si="8"/>
        <v>15</v>
      </c>
      <c r="X67" s="2141">
        <f t="shared" si="8"/>
        <v>0</v>
      </c>
      <c r="Y67" s="2141">
        <f t="shared" si="8"/>
        <v>0</v>
      </c>
      <c r="Z67" s="2141">
        <f t="shared" si="8"/>
        <v>0</v>
      </c>
      <c r="AA67" s="2141">
        <f t="shared" si="8"/>
        <v>0</v>
      </c>
      <c r="AB67" s="2142">
        <f t="shared" si="8"/>
        <v>0</v>
      </c>
      <c r="AC67" s="1753">
        <f t="shared" si="4"/>
        <v>194</v>
      </c>
      <c r="AD67" s="11"/>
      <c r="AE67" s="11"/>
      <c r="AF67" s="11"/>
    </row>
    <row r="68" spans="1:32" s="12" customFormat="1" ht="13.5" hidden="1" customHeight="1" thickBot="1" x14ac:dyDescent="0.4">
      <c r="A68" s="4293"/>
      <c r="B68" s="4296"/>
      <c r="C68" s="4299"/>
      <c r="D68" s="4303"/>
      <c r="E68" s="1930"/>
      <c r="F68" s="1922"/>
      <c r="G68" s="1922"/>
      <c r="H68" s="1922"/>
      <c r="I68" s="1922"/>
      <c r="J68" s="1923"/>
      <c r="K68" s="2143"/>
      <c r="L68" s="2143"/>
      <c r="M68" s="2143"/>
      <c r="N68" s="2143"/>
      <c r="O68" s="2143"/>
      <c r="P68" s="2143"/>
      <c r="Q68" s="2143"/>
      <c r="R68" s="2143"/>
      <c r="S68" s="2143"/>
      <c r="T68" s="2143"/>
      <c r="U68" s="2143"/>
      <c r="V68" s="2143"/>
      <c r="W68" s="2143"/>
      <c r="X68" s="2143"/>
      <c r="Y68" s="2143"/>
      <c r="Z68" s="2143"/>
      <c r="AA68" s="2143"/>
      <c r="AB68" s="2143"/>
      <c r="AC68" s="2144"/>
      <c r="AD68" s="11"/>
      <c r="AE68" s="11"/>
      <c r="AF68" s="11"/>
    </row>
    <row r="69" spans="1:32" s="12" customFormat="1" ht="13.5" customHeight="1" thickBot="1" x14ac:dyDescent="0.4">
      <c r="A69" s="4294"/>
      <c r="B69" s="4297"/>
      <c r="C69" s="4300"/>
      <c r="D69" s="4304"/>
      <c r="E69" s="1934" t="s">
        <v>40</v>
      </c>
      <c r="F69" s="1935"/>
      <c r="G69" s="1935"/>
      <c r="H69" s="1935"/>
      <c r="I69" s="1932"/>
      <c r="J69" s="2145"/>
      <c r="K69" s="2140">
        <f t="shared" ref="K69:AB69" si="9">K35+K67</f>
        <v>264</v>
      </c>
      <c r="L69" s="2141">
        <f t="shared" si="9"/>
        <v>4</v>
      </c>
      <c r="M69" s="2141">
        <f t="shared" si="9"/>
        <v>0</v>
      </c>
      <c r="N69" s="2141">
        <f t="shared" si="9"/>
        <v>124</v>
      </c>
      <c r="O69" s="2141">
        <f t="shared" si="9"/>
        <v>25</v>
      </c>
      <c r="P69" s="2141">
        <f t="shared" si="9"/>
        <v>18</v>
      </c>
      <c r="Q69" s="2141">
        <f t="shared" si="9"/>
        <v>61</v>
      </c>
      <c r="R69" s="2141">
        <f t="shared" si="9"/>
        <v>7</v>
      </c>
      <c r="S69" s="2141">
        <f t="shared" si="9"/>
        <v>21</v>
      </c>
      <c r="T69" s="2141">
        <f t="shared" si="9"/>
        <v>0</v>
      </c>
      <c r="U69" s="2141">
        <f t="shared" si="9"/>
        <v>57</v>
      </c>
      <c r="V69" s="2141">
        <f t="shared" si="9"/>
        <v>0</v>
      </c>
      <c r="W69" s="2141">
        <f t="shared" si="9"/>
        <v>15</v>
      </c>
      <c r="X69" s="2141">
        <f t="shared" si="9"/>
        <v>0</v>
      </c>
      <c r="Y69" s="2141">
        <f t="shared" si="9"/>
        <v>0</v>
      </c>
      <c r="Z69" s="2141">
        <f t="shared" si="9"/>
        <v>0</v>
      </c>
      <c r="AA69" s="2141">
        <f t="shared" si="9"/>
        <v>0</v>
      </c>
      <c r="AB69" s="2142">
        <f t="shared" si="9"/>
        <v>0</v>
      </c>
      <c r="AC69" s="2013">
        <f>SUM(K69:AB69)</f>
        <v>596</v>
      </c>
      <c r="AD69" s="11"/>
      <c r="AE69" s="11"/>
      <c r="AF69" s="11"/>
    </row>
    <row r="70" spans="1:32" hidden="1" x14ac:dyDescent="0.35"/>
    <row r="71" spans="1:32" s="29" customFormat="1" ht="13.9" x14ac:dyDescent="0.4">
      <c r="A71" s="29" t="s">
        <v>443</v>
      </c>
      <c r="AD71" s="28"/>
      <c r="AE71" s="28"/>
      <c r="AF71" s="28"/>
    </row>
    <row r="72" spans="1:32" s="29" customFormat="1" ht="13.9" x14ac:dyDescent="0.4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 t="s">
        <v>201</v>
      </c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27"/>
      <c r="AD72" s="28"/>
      <c r="AE72" s="28"/>
      <c r="AF72" s="28"/>
    </row>
    <row r="73" spans="1:32" s="29" customFormat="1" ht="13.9" x14ac:dyDescent="0.4">
      <c r="A73" s="27"/>
      <c r="M73" s="27"/>
      <c r="N73" s="27"/>
      <c r="O73" s="27"/>
      <c r="P73" s="27"/>
      <c r="Q73" s="27"/>
      <c r="R73" s="31"/>
      <c r="S73" s="31"/>
      <c r="T73" s="31"/>
      <c r="U73" s="31"/>
      <c r="V73" s="31"/>
      <c r="W73" s="79"/>
      <c r="X73" s="79"/>
      <c r="Y73" s="79"/>
      <c r="Z73" s="31"/>
      <c r="AA73" s="31"/>
      <c r="AB73" s="31"/>
      <c r="AC73" s="27"/>
      <c r="AD73" s="28"/>
      <c r="AE73" s="28"/>
      <c r="AF73" s="28"/>
    </row>
    <row r="74" spans="1:32" s="29" customFormat="1" ht="13.9" x14ac:dyDescent="0.4">
      <c r="A74" s="27"/>
      <c r="M74" s="27"/>
      <c r="N74" s="27"/>
      <c r="O74" s="27"/>
      <c r="P74" s="27"/>
      <c r="Q74" s="27"/>
      <c r="R74" s="27" t="s">
        <v>189</v>
      </c>
      <c r="S74" s="32"/>
      <c r="T74" s="28"/>
      <c r="U74" s="28"/>
      <c r="V74" s="28"/>
      <c r="W74" s="28"/>
      <c r="X74" s="28"/>
      <c r="Y74" s="28"/>
      <c r="Z74" s="28"/>
      <c r="AA74" s="80"/>
      <c r="AB74" s="32"/>
      <c r="AC74" s="27"/>
      <c r="AD74" s="28"/>
      <c r="AE74" s="28"/>
      <c r="AF74" s="28"/>
    </row>
  </sheetData>
  <mergeCells count="24">
    <mergeCell ref="A1:AC1"/>
    <mergeCell ref="A3:AC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AB4"/>
    <mergeCell ref="AC4:AC5"/>
    <mergeCell ref="A7:AC7"/>
    <mergeCell ref="A37:AC37"/>
    <mergeCell ref="A38:A69"/>
    <mergeCell ref="B38:B69"/>
    <mergeCell ref="C38:C69"/>
    <mergeCell ref="D38:D69"/>
    <mergeCell ref="A8:A36"/>
    <mergeCell ref="B8:B36"/>
    <mergeCell ref="C8:C36"/>
    <mergeCell ref="D8:D36"/>
  </mergeCells>
  <printOptions horizontalCentered="1" verticalCentered="1"/>
  <pageMargins left="0.19685039370078741" right="0.19685039370078741" top="0.78740157480314965" bottom="0.39370078740157483" header="0.31496062992125984" footer="0.31496062992125984"/>
  <pageSetup paperSize="9" scale="7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84"/>
  <sheetViews>
    <sheetView view="pageBreakPreview" topLeftCell="C9" zoomScale="60" zoomScaleNormal="80" zoomScalePageLayoutView="77" workbookViewId="0">
      <selection activeCell="A38" sqref="A38:AC38"/>
    </sheetView>
  </sheetViews>
  <sheetFormatPr defaultRowHeight="12.75" x14ac:dyDescent="0.35"/>
  <cols>
    <col min="1" max="1" width="4.1328125" style="82" customWidth="1"/>
    <col min="2" max="2" width="12" style="82" customWidth="1"/>
    <col min="3" max="3" width="11.86328125" style="82" customWidth="1"/>
    <col min="4" max="4" width="4.86328125" style="82" customWidth="1"/>
    <col min="5" max="5" width="33.265625" style="82" customWidth="1"/>
    <col min="6" max="6" width="4.265625" style="82" bestFit="1" customWidth="1"/>
    <col min="7" max="7" width="6.3984375" style="82" customWidth="1"/>
    <col min="8" max="10" width="4.265625" style="82" bestFit="1" customWidth="1"/>
    <col min="11" max="11" width="5.1328125" style="82" customWidth="1"/>
    <col min="12" max="12" width="5.86328125" style="82" customWidth="1"/>
    <col min="13" max="13" width="3.265625" style="82" bestFit="1" customWidth="1"/>
    <col min="14" max="14" width="4.3984375" style="82" bestFit="1" customWidth="1"/>
    <col min="15" max="15" width="7.73046875" style="82" customWidth="1"/>
    <col min="16" max="16" width="3.86328125" style="82" bestFit="1" customWidth="1"/>
    <col min="17" max="17" width="5.59765625" style="82" bestFit="1" customWidth="1"/>
    <col min="18" max="18" width="4.3984375" style="82" bestFit="1" customWidth="1"/>
    <col min="19" max="23" width="7.73046875" style="82" customWidth="1"/>
    <col min="24" max="24" width="5" style="82" customWidth="1"/>
    <col min="25" max="25" width="5.73046875" style="82" customWidth="1"/>
    <col min="26" max="27" width="5.59765625" style="82" customWidth="1"/>
    <col min="28" max="28" width="6" style="82" customWidth="1"/>
    <col min="29" max="29" width="7.73046875" style="82" customWidth="1"/>
    <col min="30" max="30" width="6.1328125" style="82" customWidth="1"/>
    <col min="31" max="31" width="4.3984375" style="82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2" customFormat="1" ht="21" customHeight="1" x14ac:dyDescent="0.35">
      <c r="A1" s="4312" t="s">
        <v>89</v>
      </c>
      <c r="B1" s="4312"/>
      <c r="C1" s="4312"/>
      <c r="D1" s="4312"/>
      <c r="E1" s="4312"/>
      <c r="F1" s="4312"/>
      <c r="G1" s="4312"/>
      <c r="H1" s="4312"/>
      <c r="I1" s="4312"/>
      <c r="J1" s="4312"/>
      <c r="K1" s="4312"/>
      <c r="L1" s="4312"/>
      <c r="M1" s="4312"/>
      <c r="N1" s="4312"/>
      <c r="O1" s="4312"/>
      <c r="P1" s="4312"/>
      <c r="Q1" s="4312"/>
      <c r="R1" s="4312"/>
      <c r="S1" s="4312"/>
      <c r="T1" s="4312"/>
      <c r="U1" s="4312"/>
      <c r="V1" s="4312"/>
      <c r="W1" s="4312"/>
      <c r="X1" s="4312"/>
      <c r="Y1" s="4312"/>
      <c r="Z1" s="4312"/>
      <c r="AA1" s="4312"/>
      <c r="AB1" s="4312"/>
      <c r="AC1" s="4312"/>
    </row>
    <row r="2" spans="1:32" s="2" customFormat="1" ht="12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21" customHeight="1" x14ac:dyDescent="0.35">
      <c r="A3" s="4313" t="s">
        <v>377</v>
      </c>
      <c r="B3" s="4313"/>
      <c r="C3" s="4313"/>
      <c r="D3" s="4313"/>
      <c r="E3" s="4313"/>
      <c r="F3" s="4313"/>
      <c r="G3" s="4313"/>
      <c r="H3" s="4313"/>
      <c r="I3" s="4313"/>
      <c r="J3" s="4313"/>
      <c r="K3" s="4313"/>
      <c r="L3" s="4313"/>
      <c r="M3" s="4313"/>
      <c r="N3" s="4313"/>
      <c r="O3" s="4313"/>
      <c r="P3" s="4313"/>
      <c r="Q3" s="4313"/>
      <c r="R3" s="4313"/>
      <c r="S3" s="4313"/>
      <c r="T3" s="4313"/>
      <c r="U3" s="4313"/>
      <c r="V3" s="4313"/>
      <c r="W3" s="4313"/>
      <c r="X3" s="4313"/>
      <c r="Y3" s="4313"/>
      <c r="Z3" s="4313"/>
      <c r="AA3" s="4313"/>
      <c r="AB3" s="4313"/>
      <c r="AC3" s="4313"/>
    </row>
    <row r="4" spans="1:32" ht="2.25" customHeight="1" thickBot="1" x14ac:dyDescent="0.5">
      <c r="A4" s="3"/>
      <c r="B4" s="3"/>
      <c r="C4" s="3"/>
      <c r="D4" s="3"/>
      <c r="E4" s="4"/>
      <c r="F4" s="5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6"/>
      <c r="AE4" s="6"/>
      <c r="AF4" s="6"/>
    </row>
    <row r="5" spans="1:32" ht="14.25" customHeight="1" x14ac:dyDescent="0.45">
      <c r="A5" s="4314" t="s">
        <v>8</v>
      </c>
      <c r="B5" s="4192" t="s">
        <v>9</v>
      </c>
      <c r="C5" s="4192" t="s">
        <v>10</v>
      </c>
      <c r="D5" s="4317" t="s">
        <v>11</v>
      </c>
      <c r="E5" s="4319" t="s">
        <v>7</v>
      </c>
      <c r="F5" s="4321" t="s">
        <v>0</v>
      </c>
      <c r="G5" s="4323" t="s">
        <v>3</v>
      </c>
      <c r="H5" s="4325" t="s">
        <v>12</v>
      </c>
      <c r="I5" s="4321" t="s">
        <v>1</v>
      </c>
      <c r="J5" s="4327" t="s">
        <v>13</v>
      </c>
      <c r="K5" s="4329" t="s">
        <v>14</v>
      </c>
      <c r="L5" s="4330"/>
      <c r="M5" s="4330"/>
      <c r="N5" s="4330"/>
      <c r="O5" s="4330"/>
      <c r="P5" s="4330"/>
      <c r="Q5" s="4330"/>
      <c r="R5" s="4330"/>
      <c r="S5" s="4330"/>
      <c r="T5" s="4330"/>
      <c r="U5" s="4330"/>
      <c r="V5" s="4330"/>
      <c r="W5" s="4330"/>
      <c r="X5" s="4330"/>
      <c r="Y5" s="4330"/>
      <c r="Z5" s="4330"/>
      <c r="AA5" s="4330"/>
      <c r="AB5" s="4330"/>
      <c r="AC5" s="4331" t="s">
        <v>15</v>
      </c>
      <c r="AD5" s="6"/>
      <c r="AE5" s="6"/>
      <c r="AF5" s="6"/>
    </row>
    <row r="6" spans="1:32" s="10" customFormat="1" ht="116.25" customHeight="1" thickBot="1" x14ac:dyDescent="0.35">
      <c r="A6" s="4315"/>
      <c r="B6" s="4316"/>
      <c r="C6" s="4316"/>
      <c r="D6" s="4318"/>
      <c r="E6" s="4320"/>
      <c r="F6" s="4322"/>
      <c r="G6" s="4324"/>
      <c r="H6" s="4326"/>
      <c r="I6" s="4322"/>
      <c r="J6" s="4328"/>
      <c r="K6" s="8" t="s">
        <v>16</v>
      </c>
      <c r="L6" s="7" t="s">
        <v>17</v>
      </c>
      <c r="M6" s="7" t="s">
        <v>18</v>
      </c>
      <c r="N6" s="7" t="s">
        <v>19</v>
      </c>
      <c r="O6" s="7" t="s">
        <v>20</v>
      </c>
      <c r="P6" s="7" t="s">
        <v>21</v>
      </c>
      <c r="Q6" s="7" t="s">
        <v>100</v>
      </c>
      <c r="R6" s="7" t="s">
        <v>108</v>
      </c>
      <c r="S6" s="7" t="s">
        <v>23</v>
      </c>
      <c r="T6" s="7" t="s">
        <v>24</v>
      </c>
      <c r="U6" s="7" t="s">
        <v>25</v>
      </c>
      <c r="V6" s="7" t="s">
        <v>26</v>
      </c>
      <c r="W6" s="7" t="s">
        <v>27</v>
      </c>
      <c r="X6" s="7" t="s">
        <v>28</v>
      </c>
      <c r="Y6" s="7" t="s">
        <v>29</v>
      </c>
      <c r="Z6" s="7" t="s">
        <v>30</v>
      </c>
      <c r="AA6" s="7" t="s">
        <v>31</v>
      </c>
      <c r="AB6" s="7" t="s">
        <v>32</v>
      </c>
      <c r="AC6" s="4332"/>
      <c r="AD6" s="9"/>
      <c r="AE6" s="9"/>
      <c r="AF6" s="9"/>
    </row>
    <row r="7" spans="1:32" s="10" customFormat="1" ht="17.25" customHeight="1" thickBot="1" x14ac:dyDescent="0.35">
      <c r="A7" s="125">
        <v>1</v>
      </c>
      <c r="B7" s="123">
        <v>2</v>
      </c>
      <c r="C7" s="123">
        <v>3</v>
      </c>
      <c r="D7" s="126">
        <v>4</v>
      </c>
      <c r="E7" s="124">
        <v>5</v>
      </c>
      <c r="F7" s="124">
        <v>6</v>
      </c>
      <c r="G7" s="127" t="s">
        <v>42</v>
      </c>
      <c r="H7" s="127" t="s">
        <v>93</v>
      </c>
      <c r="I7" s="124">
        <v>9</v>
      </c>
      <c r="J7" s="124">
        <v>10</v>
      </c>
      <c r="K7" s="124">
        <v>11</v>
      </c>
      <c r="L7" s="124">
        <v>12</v>
      </c>
      <c r="M7" s="124">
        <v>13</v>
      </c>
      <c r="N7" s="124">
        <v>14</v>
      </c>
      <c r="O7" s="124">
        <v>15</v>
      </c>
      <c r="P7" s="124">
        <v>16</v>
      </c>
      <c r="Q7" s="124">
        <v>17</v>
      </c>
      <c r="R7" s="124">
        <v>18</v>
      </c>
      <c r="S7" s="124">
        <v>19</v>
      </c>
      <c r="T7" s="124">
        <v>20</v>
      </c>
      <c r="U7" s="124">
        <v>21</v>
      </c>
      <c r="V7" s="124">
        <v>22</v>
      </c>
      <c r="W7" s="124">
        <v>23</v>
      </c>
      <c r="X7" s="124">
        <v>24</v>
      </c>
      <c r="Y7" s="124">
        <v>25</v>
      </c>
      <c r="Z7" s="124">
        <v>26</v>
      </c>
      <c r="AA7" s="124">
        <v>27</v>
      </c>
      <c r="AB7" s="124">
        <v>28</v>
      </c>
      <c r="AC7" s="128">
        <v>29</v>
      </c>
      <c r="AD7" s="9"/>
      <c r="AE7" s="9"/>
      <c r="AF7" s="9"/>
    </row>
    <row r="8" spans="1:32" s="12" customFormat="1" ht="19.899999999999999" customHeight="1" thickBot="1" x14ac:dyDescent="0.4">
      <c r="A8" s="4286" t="s">
        <v>33</v>
      </c>
      <c r="B8" s="4287"/>
      <c r="C8" s="4287"/>
      <c r="D8" s="4287"/>
      <c r="E8" s="4287"/>
      <c r="F8" s="4287"/>
      <c r="G8" s="4287"/>
      <c r="H8" s="4287"/>
      <c r="I8" s="4287"/>
      <c r="J8" s="4287"/>
      <c r="K8" s="4287"/>
      <c r="L8" s="4287"/>
      <c r="M8" s="4287"/>
      <c r="N8" s="4287"/>
      <c r="O8" s="4287"/>
      <c r="P8" s="4287"/>
      <c r="Q8" s="4287"/>
      <c r="R8" s="4287"/>
      <c r="S8" s="4287"/>
      <c r="T8" s="4287"/>
      <c r="U8" s="4287"/>
      <c r="V8" s="4287"/>
      <c r="W8" s="4287"/>
      <c r="X8" s="4287"/>
      <c r="Y8" s="4287"/>
      <c r="Z8" s="4287"/>
      <c r="AA8" s="4287"/>
      <c r="AB8" s="4287"/>
      <c r="AC8" s="4288"/>
      <c r="AD8" s="11"/>
      <c r="AE8" s="11"/>
      <c r="AF8" s="11"/>
    </row>
    <row r="9" spans="1:32" s="12" customFormat="1" ht="17.25" customHeight="1" thickBot="1" x14ac:dyDescent="0.4">
      <c r="A9" s="4337">
        <v>3</v>
      </c>
      <c r="B9" s="4295" t="s">
        <v>136</v>
      </c>
      <c r="C9" s="4295" t="s">
        <v>279</v>
      </c>
      <c r="D9" s="4338">
        <v>1.5</v>
      </c>
      <c r="E9" s="2543" t="s">
        <v>213</v>
      </c>
      <c r="F9" s="2544" t="s">
        <v>112</v>
      </c>
      <c r="G9" s="2544" t="s">
        <v>110</v>
      </c>
      <c r="H9" s="2544" t="s">
        <v>70</v>
      </c>
      <c r="I9" s="2544" t="s">
        <v>332</v>
      </c>
      <c r="J9" s="2545" t="s">
        <v>383</v>
      </c>
      <c r="K9" s="2546">
        <v>16</v>
      </c>
      <c r="L9" s="232">
        <v>28</v>
      </c>
      <c r="M9" s="233"/>
      <c r="N9" s="232"/>
      <c r="O9" s="232"/>
      <c r="P9" s="233"/>
      <c r="Q9" s="233"/>
      <c r="R9" s="233"/>
      <c r="S9" s="233"/>
      <c r="T9" s="233"/>
      <c r="U9" s="232">
        <v>2</v>
      </c>
      <c r="V9" s="232"/>
      <c r="W9" s="2547"/>
      <c r="X9" s="2547"/>
      <c r="Y9" s="2547"/>
      <c r="Z9" s="2547"/>
      <c r="AA9" s="2547"/>
      <c r="AB9" s="2548"/>
      <c r="AC9" s="1753">
        <f t="shared" ref="AC9:AC36" si="0">SUM(K9:AB9)</f>
        <v>46</v>
      </c>
      <c r="AD9" s="11"/>
      <c r="AE9" s="11"/>
      <c r="AF9" s="11"/>
    </row>
    <row r="10" spans="1:32" s="12" customFormat="1" ht="13.5" hidden="1" customHeight="1" thickBot="1" x14ac:dyDescent="0.4">
      <c r="A10" s="4305"/>
      <c r="B10" s="4296"/>
      <c r="C10" s="4296"/>
      <c r="D10" s="4309"/>
      <c r="E10" s="2549"/>
      <c r="F10" s="1693"/>
      <c r="G10" s="1693"/>
      <c r="H10" s="1693"/>
      <c r="I10" s="1693"/>
      <c r="J10" s="2550"/>
      <c r="K10" s="2551"/>
      <c r="L10" s="2334"/>
      <c r="M10" s="2333"/>
      <c r="N10" s="2334"/>
      <c r="O10" s="2334"/>
      <c r="P10" s="2333"/>
      <c r="Q10" s="2333"/>
      <c r="R10" s="2333"/>
      <c r="S10" s="2333"/>
      <c r="T10" s="2333"/>
      <c r="U10" s="2334"/>
      <c r="V10" s="1966"/>
      <c r="W10" s="1966"/>
      <c r="X10" s="1966"/>
      <c r="Y10" s="1966"/>
      <c r="Z10" s="1966"/>
      <c r="AA10" s="1966"/>
      <c r="AB10" s="1967"/>
      <c r="AC10" s="1753">
        <f t="shared" si="0"/>
        <v>0</v>
      </c>
      <c r="AD10" s="11"/>
      <c r="AE10" s="11"/>
      <c r="AF10" s="11"/>
    </row>
    <row r="11" spans="1:32" s="12" customFormat="1" ht="13.5" hidden="1" customHeight="1" thickBot="1" x14ac:dyDescent="0.4">
      <c r="A11" s="4305"/>
      <c r="B11" s="4296"/>
      <c r="C11" s="4296"/>
      <c r="D11" s="4309"/>
      <c r="E11" s="2549"/>
      <c r="F11" s="1693"/>
      <c r="G11" s="1693"/>
      <c r="H11" s="1693"/>
      <c r="I11" s="1693"/>
      <c r="J11" s="2550"/>
      <c r="K11" s="2551"/>
      <c r="L11" s="2334"/>
      <c r="M11" s="2333"/>
      <c r="N11" s="2334"/>
      <c r="O11" s="2334"/>
      <c r="P11" s="2333"/>
      <c r="Q11" s="2333"/>
      <c r="R11" s="2333"/>
      <c r="S11" s="2333"/>
      <c r="T11" s="2333"/>
      <c r="U11" s="2334"/>
      <c r="V11" s="1966"/>
      <c r="W11" s="1966"/>
      <c r="X11" s="1966"/>
      <c r="Y11" s="1966"/>
      <c r="Z11" s="1966"/>
      <c r="AA11" s="1966"/>
      <c r="AB11" s="1967"/>
      <c r="AC11" s="1753">
        <f t="shared" si="0"/>
        <v>0</v>
      </c>
      <c r="AD11" s="11"/>
      <c r="AE11" s="11"/>
      <c r="AF11" s="11"/>
    </row>
    <row r="12" spans="1:32" s="12" customFormat="1" ht="26.45" customHeight="1" thickBot="1" x14ac:dyDescent="0.4">
      <c r="A12" s="4305"/>
      <c r="B12" s="4296"/>
      <c r="C12" s="4296"/>
      <c r="D12" s="4309"/>
      <c r="E12" s="2552" t="s">
        <v>327</v>
      </c>
      <c r="F12" s="1693" t="s">
        <v>5</v>
      </c>
      <c r="G12" s="1693" t="s">
        <v>127</v>
      </c>
      <c r="H12" s="1693"/>
      <c r="I12" s="1693"/>
      <c r="J12" s="2550" t="s">
        <v>351</v>
      </c>
      <c r="K12" s="2551">
        <v>28</v>
      </c>
      <c r="L12" s="1716">
        <v>12</v>
      </c>
      <c r="M12" s="2333"/>
      <c r="N12" s="2334"/>
      <c r="O12" s="2334"/>
      <c r="P12" s="2553"/>
      <c r="Q12" s="2333"/>
      <c r="R12" s="2333"/>
      <c r="S12" s="2333"/>
      <c r="T12" s="2333"/>
      <c r="U12" s="2334">
        <v>6</v>
      </c>
      <c r="V12" s="1966"/>
      <c r="W12" s="1966"/>
      <c r="X12" s="1966"/>
      <c r="Y12" s="1966"/>
      <c r="Z12" s="1966"/>
      <c r="AA12" s="1966"/>
      <c r="AB12" s="1967"/>
      <c r="AC12" s="1753">
        <f t="shared" si="0"/>
        <v>46</v>
      </c>
      <c r="AD12" s="11"/>
      <c r="AE12" s="11"/>
      <c r="AF12" s="11"/>
    </row>
    <row r="13" spans="1:32" s="11" customFormat="1" ht="17.25" hidden="1" customHeight="1" thickBot="1" x14ac:dyDescent="0.45">
      <c r="A13" s="4305"/>
      <c r="B13" s="4296"/>
      <c r="C13" s="4296"/>
      <c r="D13" s="4309"/>
      <c r="E13" s="918"/>
      <c r="F13" s="404"/>
      <c r="G13" s="405"/>
      <c r="H13" s="457"/>
      <c r="I13" s="996"/>
      <c r="J13" s="1661"/>
      <c r="K13" s="2157"/>
      <c r="L13" s="1663"/>
      <c r="M13" s="1664"/>
      <c r="N13" s="1664"/>
      <c r="O13" s="1664"/>
      <c r="P13" s="1663"/>
      <c r="Q13" s="1664"/>
      <c r="R13" s="1664"/>
      <c r="S13" s="1664"/>
      <c r="T13" s="2500"/>
      <c r="U13" s="1716"/>
      <c r="V13" s="1716"/>
      <c r="W13" s="476"/>
      <c r="X13" s="476"/>
      <c r="Y13" s="476"/>
      <c r="Z13" s="476"/>
      <c r="AA13" s="476"/>
      <c r="AB13" s="1253"/>
      <c r="AC13" s="102">
        <f t="shared" si="0"/>
        <v>0</v>
      </c>
    </row>
    <row r="14" spans="1:32" s="11" customFormat="1" ht="17.25" hidden="1" customHeight="1" thickBot="1" x14ac:dyDescent="0.45">
      <c r="A14" s="4305"/>
      <c r="B14" s="4296"/>
      <c r="C14" s="4296"/>
      <c r="D14" s="4309"/>
      <c r="E14" s="918"/>
      <c r="F14" s="404"/>
      <c r="G14" s="405"/>
      <c r="H14" s="457"/>
      <c r="I14" s="996"/>
      <c r="J14" s="470"/>
      <c r="K14" s="1229"/>
      <c r="L14" s="77"/>
      <c r="M14" s="77"/>
      <c r="N14" s="77"/>
      <c r="O14" s="77"/>
      <c r="P14" s="77"/>
      <c r="Q14" s="77"/>
      <c r="R14" s="77"/>
      <c r="S14" s="77"/>
      <c r="T14" s="2500"/>
      <c r="U14" s="1716"/>
      <c r="V14" s="1716"/>
      <c r="W14" s="476"/>
      <c r="X14" s="476"/>
      <c r="Y14" s="476"/>
      <c r="Z14" s="476"/>
      <c r="AA14" s="476"/>
      <c r="AB14" s="1253"/>
      <c r="AC14" s="102">
        <f t="shared" si="0"/>
        <v>0</v>
      </c>
    </row>
    <row r="15" spans="1:32" s="11" customFormat="1" ht="17.25" hidden="1" customHeight="1" thickBot="1" x14ac:dyDescent="0.45">
      <c r="A15" s="4305"/>
      <c r="B15" s="4296"/>
      <c r="C15" s="4296"/>
      <c r="D15" s="4309"/>
      <c r="E15" s="1714"/>
      <c r="F15" s="310"/>
      <c r="G15" s="310"/>
      <c r="H15" s="310"/>
      <c r="I15" s="310"/>
      <c r="J15" s="1715"/>
      <c r="K15" s="2002"/>
      <c r="L15" s="1588"/>
      <c r="M15" s="1588"/>
      <c r="N15" s="1588"/>
      <c r="O15" s="1588"/>
      <c r="P15" s="1588"/>
      <c r="Q15" s="1588"/>
      <c r="R15" s="1588"/>
      <c r="S15" s="93"/>
      <c r="T15" s="2149"/>
      <c r="U15" s="1968"/>
      <c r="V15" s="1968"/>
      <c r="W15" s="753"/>
      <c r="X15" s="753"/>
      <c r="Y15" s="753"/>
      <c r="Z15" s="753"/>
      <c r="AA15" s="753"/>
      <c r="AB15" s="2150"/>
      <c r="AC15" s="102"/>
    </row>
    <row r="16" spans="1:32" s="11" customFormat="1" ht="17.25" hidden="1" customHeight="1" thickBot="1" x14ac:dyDescent="0.45">
      <c r="A16" s="4305"/>
      <c r="B16" s="4296"/>
      <c r="C16" s="4296"/>
      <c r="D16" s="4309"/>
      <c r="E16" s="988"/>
      <c r="F16" s="995"/>
      <c r="G16" s="995"/>
      <c r="H16" s="995"/>
      <c r="I16" s="995"/>
      <c r="J16" s="2522"/>
      <c r="K16" s="2002"/>
      <c r="L16" s="1588"/>
      <c r="M16" s="1588"/>
      <c r="N16" s="1588"/>
      <c r="O16" s="1588"/>
      <c r="P16" s="1588"/>
      <c r="Q16" s="1588"/>
      <c r="R16" s="1588"/>
      <c r="S16" s="93"/>
      <c r="T16" s="2149"/>
      <c r="U16" s="1968"/>
      <c r="V16" s="1968"/>
      <c r="W16" s="753"/>
      <c r="X16" s="753"/>
      <c r="Y16" s="753"/>
      <c r="Z16" s="753"/>
      <c r="AA16" s="753"/>
      <c r="AB16" s="2150"/>
      <c r="AC16" s="102"/>
    </row>
    <row r="17" spans="1:32" s="11" customFormat="1" ht="17.25" hidden="1" customHeight="1" thickBot="1" x14ac:dyDescent="0.45">
      <c r="A17" s="4305"/>
      <c r="B17" s="4296"/>
      <c r="C17" s="4296"/>
      <c r="D17" s="4339"/>
      <c r="E17" s="2158"/>
      <c r="F17" s="2159"/>
      <c r="G17" s="1500"/>
      <c r="H17" s="843"/>
      <c r="I17" s="2160"/>
      <c r="J17" s="2161"/>
      <c r="K17" s="1969"/>
      <c r="L17" s="93"/>
      <c r="M17" s="93"/>
      <c r="N17" s="93"/>
      <c r="O17" s="93"/>
      <c r="P17" s="93"/>
      <c r="Q17" s="93"/>
      <c r="R17" s="93"/>
      <c r="S17" s="93"/>
      <c r="T17" s="2149"/>
      <c r="U17" s="1968"/>
      <c r="V17" s="1968"/>
      <c r="W17" s="753"/>
      <c r="X17" s="753"/>
      <c r="Y17" s="753"/>
      <c r="Z17" s="753"/>
      <c r="AA17" s="753"/>
      <c r="AB17" s="2150"/>
      <c r="AC17" s="102"/>
    </row>
    <row r="18" spans="1:32" s="11" customFormat="1" ht="21" hidden="1" customHeight="1" thickBot="1" x14ac:dyDescent="0.4">
      <c r="A18" s="4305"/>
      <c r="B18" s="4296"/>
      <c r="C18" s="4296"/>
      <c r="D18" s="4339"/>
      <c r="E18" s="1970"/>
      <c r="F18" s="1971"/>
      <c r="G18" s="1971"/>
      <c r="H18" s="1971"/>
      <c r="I18" s="1971"/>
      <c r="J18" s="1972"/>
      <c r="K18" s="2151"/>
      <c r="L18" s="1666"/>
      <c r="M18" s="2152"/>
      <c r="N18" s="1666"/>
      <c r="O18" s="1666"/>
      <c r="P18" s="2152"/>
      <c r="Q18" s="2152"/>
      <c r="R18" s="2152"/>
      <c r="S18" s="2152"/>
      <c r="T18" s="2152"/>
      <c r="U18" s="1666"/>
      <c r="V18" s="1666"/>
      <c r="W18" s="2152"/>
      <c r="X18" s="2152"/>
      <c r="Y18" s="2152"/>
      <c r="Z18" s="2152"/>
      <c r="AA18" s="2152"/>
      <c r="AB18" s="2153"/>
      <c r="AC18" s="102">
        <f t="shared" si="0"/>
        <v>0</v>
      </c>
    </row>
    <row r="19" spans="1:32" s="11" customFormat="1" ht="14.25" customHeight="1" thickBot="1" x14ac:dyDescent="0.4">
      <c r="A19" s="4305"/>
      <c r="B19" s="4296"/>
      <c r="C19" s="4296"/>
      <c r="D19" s="4309"/>
      <c r="E19" s="2734" t="s">
        <v>38</v>
      </c>
      <c r="F19" s="2735"/>
      <c r="G19" s="2735"/>
      <c r="H19" s="2735"/>
      <c r="I19" s="2735"/>
      <c r="J19" s="2736"/>
      <c r="K19" s="3429">
        <f t="shared" ref="K19:AB19" si="1">SUM(K9:K18)</f>
        <v>44</v>
      </c>
      <c r="L19" s="2154">
        <f t="shared" si="1"/>
        <v>40</v>
      </c>
      <c r="M19" s="2154">
        <f t="shared" si="1"/>
        <v>0</v>
      </c>
      <c r="N19" s="2154">
        <f t="shared" si="1"/>
        <v>0</v>
      </c>
      <c r="O19" s="2154">
        <f t="shared" si="1"/>
        <v>0</v>
      </c>
      <c r="P19" s="2154">
        <f t="shared" si="1"/>
        <v>0</v>
      </c>
      <c r="Q19" s="2154">
        <f t="shared" si="1"/>
        <v>0</v>
      </c>
      <c r="R19" s="2154">
        <f t="shared" si="1"/>
        <v>0</v>
      </c>
      <c r="S19" s="2154">
        <f t="shared" si="1"/>
        <v>0</v>
      </c>
      <c r="T19" s="2154">
        <f t="shared" si="1"/>
        <v>0</v>
      </c>
      <c r="U19" s="2154">
        <f t="shared" si="1"/>
        <v>8</v>
      </c>
      <c r="V19" s="2154">
        <f t="shared" si="1"/>
        <v>0</v>
      </c>
      <c r="W19" s="2154">
        <f t="shared" si="1"/>
        <v>0</v>
      </c>
      <c r="X19" s="2154">
        <f t="shared" si="1"/>
        <v>0</v>
      </c>
      <c r="Y19" s="2154">
        <f t="shared" si="1"/>
        <v>0</v>
      </c>
      <c r="Z19" s="2154">
        <f t="shared" si="1"/>
        <v>0</v>
      </c>
      <c r="AA19" s="2154">
        <f t="shared" si="1"/>
        <v>0</v>
      </c>
      <c r="AB19" s="2155">
        <f t="shared" si="1"/>
        <v>0</v>
      </c>
      <c r="AC19" s="2156">
        <f t="shared" si="0"/>
        <v>92</v>
      </c>
    </row>
    <row r="20" spans="1:32" s="11" customFormat="1" ht="14.25" customHeight="1" thickBot="1" x14ac:dyDescent="0.4">
      <c r="A20" s="4305"/>
      <c r="B20" s="4296"/>
      <c r="C20" s="4296"/>
      <c r="D20" s="4309"/>
      <c r="E20" s="3438" t="s">
        <v>226</v>
      </c>
      <c r="F20" s="3439" t="s">
        <v>6</v>
      </c>
      <c r="G20" s="3439" t="s">
        <v>70</v>
      </c>
      <c r="H20" s="3439" t="s">
        <v>70</v>
      </c>
      <c r="I20" s="3439">
        <v>1</v>
      </c>
      <c r="J20" s="3440">
        <v>40</v>
      </c>
      <c r="K20" s="1229">
        <v>4</v>
      </c>
      <c r="L20" s="77">
        <v>8</v>
      </c>
      <c r="M20" s="77"/>
      <c r="N20" s="77"/>
      <c r="O20" s="77"/>
      <c r="P20" s="77"/>
      <c r="Q20" s="77"/>
      <c r="R20" s="77"/>
      <c r="S20" s="77"/>
      <c r="T20" s="77"/>
      <c r="U20" s="77">
        <v>11</v>
      </c>
      <c r="V20" s="1786"/>
      <c r="W20" s="1786"/>
      <c r="X20" s="1786"/>
      <c r="Y20" s="1786"/>
      <c r="Z20" s="1786"/>
      <c r="AA20" s="1786"/>
      <c r="AB20" s="1786"/>
      <c r="AC20" s="2513">
        <f t="shared" si="0"/>
        <v>23</v>
      </c>
    </row>
    <row r="21" spans="1:32" s="11" customFormat="1" ht="14.25" customHeight="1" thickBot="1" x14ac:dyDescent="0.35">
      <c r="A21" s="4305"/>
      <c r="B21" s="4296"/>
      <c r="C21" s="4296"/>
      <c r="D21" s="4309"/>
      <c r="E21" s="263" t="s">
        <v>83</v>
      </c>
      <c r="F21" s="2554" t="s">
        <v>6</v>
      </c>
      <c r="G21" s="2554" t="s">
        <v>70</v>
      </c>
      <c r="H21" s="2554" t="s">
        <v>70</v>
      </c>
      <c r="I21" s="2554">
        <v>3</v>
      </c>
      <c r="J21" s="3433">
        <v>61</v>
      </c>
      <c r="K21" s="1229">
        <v>4</v>
      </c>
      <c r="L21" s="77">
        <v>4</v>
      </c>
      <c r="M21" s="77"/>
      <c r="N21" s="77"/>
      <c r="O21" s="77"/>
      <c r="P21" s="77"/>
      <c r="Q21" s="77"/>
      <c r="R21" s="77"/>
      <c r="S21" s="77"/>
      <c r="T21" s="77"/>
      <c r="U21" s="77">
        <v>9</v>
      </c>
      <c r="V21" s="1786"/>
      <c r="W21" s="1786"/>
      <c r="X21" s="1786"/>
      <c r="Y21" s="1786"/>
      <c r="Z21" s="1786"/>
      <c r="AA21" s="1786"/>
      <c r="AB21" s="1786"/>
      <c r="AC21" s="2513">
        <f t="shared" si="0"/>
        <v>17</v>
      </c>
    </row>
    <row r="22" spans="1:32" s="11" customFormat="1" ht="14.25" customHeight="1" thickBot="1" x14ac:dyDescent="0.35">
      <c r="A22" s="4305"/>
      <c r="B22" s="4296"/>
      <c r="C22" s="4296"/>
      <c r="D22" s="4309"/>
      <c r="E22" s="263" t="s">
        <v>83</v>
      </c>
      <c r="F22" s="2554" t="s">
        <v>6</v>
      </c>
      <c r="G22" s="2554" t="s">
        <v>70</v>
      </c>
      <c r="H22" s="2554" t="s">
        <v>70</v>
      </c>
      <c r="I22" s="2554">
        <v>4</v>
      </c>
      <c r="J22" s="3433"/>
      <c r="K22" s="1229"/>
      <c r="L22" s="77"/>
      <c r="M22" s="77"/>
      <c r="N22" s="77">
        <v>7</v>
      </c>
      <c r="O22" s="77">
        <v>2</v>
      </c>
      <c r="P22" s="77"/>
      <c r="Q22" s="77"/>
      <c r="R22" s="77"/>
      <c r="S22" s="77"/>
      <c r="T22" s="77"/>
      <c r="U22" s="77">
        <v>3</v>
      </c>
      <c r="V22" s="1786"/>
      <c r="W22" s="1786"/>
      <c r="X22" s="1786"/>
      <c r="Y22" s="1786"/>
      <c r="Z22" s="1786"/>
      <c r="AA22" s="1786"/>
      <c r="AB22" s="1786"/>
      <c r="AC22" s="2513">
        <f t="shared" si="0"/>
        <v>12</v>
      </c>
    </row>
    <row r="23" spans="1:32" s="11" customFormat="1" ht="14.25" customHeight="1" thickBot="1" x14ac:dyDescent="0.4">
      <c r="A23" s="4305"/>
      <c r="B23" s="4296"/>
      <c r="C23" s="4296"/>
      <c r="D23" s="4309"/>
      <c r="E23" s="2197" t="s">
        <v>213</v>
      </c>
      <c r="F23" s="2554" t="s">
        <v>6</v>
      </c>
      <c r="G23" s="2554" t="s">
        <v>70</v>
      </c>
      <c r="H23" s="2554" t="s">
        <v>70</v>
      </c>
      <c r="I23" s="2554" t="s">
        <v>332</v>
      </c>
      <c r="J23" s="3433">
        <v>104</v>
      </c>
      <c r="K23" s="1229">
        <v>4</v>
      </c>
      <c r="L23" s="77">
        <v>6</v>
      </c>
      <c r="M23" s="77"/>
      <c r="N23" s="77"/>
      <c r="O23" s="77"/>
      <c r="P23" s="77">
        <v>6</v>
      </c>
      <c r="Q23" s="77"/>
      <c r="R23" s="77"/>
      <c r="S23" s="77"/>
      <c r="T23" s="77"/>
      <c r="U23" s="77">
        <v>15</v>
      </c>
      <c r="V23" s="77"/>
      <c r="W23" s="77"/>
      <c r="X23" s="77"/>
      <c r="Y23" s="77"/>
      <c r="Z23" s="77"/>
      <c r="AA23" s="77"/>
      <c r="AB23" s="77"/>
      <c r="AC23" s="2513">
        <f t="shared" si="0"/>
        <v>31</v>
      </c>
    </row>
    <row r="24" spans="1:32" s="11" customFormat="1" ht="14.25" customHeight="1" thickBot="1" x14ac:dyDescent="0.45">
      <c r="A24" s="4305"/>
      <c r="B24" s="4296"/>
      <c r="C24" s="4296"/>
      <c r="D24" s="4309"/>
      <c r="E24" s="3772" t="s">
        <v>114</v>
      </c>
      <c r="F24" s="3760" t="s">
        <v>6</v>
      </c>
      <c r="G24" s="3760" t="s">
        <v>70</v>
      </c>
      <c r="H24" s="3760"/>
      <c r="I24" s="3760" t="s">
        <v>69</v>
      </c>
      <c r="J24" s="3773" t="s">
        <v>386</v>
      </c>
      <c r="K24" s="3430"/>
      <c r="L24" s="2443"/>
      <c r="M24" s="2443"/>
      <c r="N24" s="2443"/>
      <c r="O24" s="2443"/>
      <c r="P24" s="2443"/>
      <c r="Q24" s="2951">
        <v>26</v>
      </c>
      <c r="R24" s="1786"/>
      <c r="S24" s="1786"/>
      <c r="T24" s="1786"/>
      <c r="U24" s="1786"/>
      <c r="V24" s="1786"/>
      <c r="W24" s="1786"/>
      <c r="X24" s="1786"/>
      <c r="Y24" s="1786"/>
      <c r="Z24" s="1786"/>
      <c r="AA24" s="1786"/>
      <c r="AB24" s="1786"/>
      <c r="AC24" s="2513">
        <f t="shared" si="0"/>
        <v>26</v>
      </c>
    </row>
    <row r="25" spans="1:32" s="11" customFormat="1" ht="14.25" hidden="1" customHeight="1" thickBot="1" x14ac:dyDescent="0.45">
      <c r="A25" s="4305"/>
      <c r="B25" s="4296"/>
      <c r="C25" s="4296"/>
      <c r="D25" s="4309"/>
      <c r="E25" s="3772" t="s">
        <v>109</v>
      </c>
      <c r="F25" s="1810" t="s">
        <v>6</v>
      </c>
      <c r="G25" s="1810" t="s">
        <v>110</v>
      </c>
      <c r="H25" s="1810" t="s">
        <v>70</v>
      </c>
      <c r="I25" s="1810" t="s">
        <v>69</v>
      </c>
      <c r="J25" s="3773"/>
      <c r="K25" s="3431"/>
      <c r="L25" s="2435"/>
      <c r="M25" s="2415"/>
      <c r="N25" s="2435"/>
      <c r="O25" s="2435"/>
      <c r="P25" s="2415"/>
      <c r="Q25" s="2556"/>
      <c r="R25" s="2415"/>
      <c r="S25" s="1786"/>
      <c r="T25" s="1786"/>
      <c r="U25" s="1786"/>
      <c r="V25" s="1786"/>
      <c r="W25" s="1786"/>
      <c r="X25" s="1786"/>
      <c r="Y25" s="1786"/>
      <c r="Z25" s="1786"/>
      <c r="AA25" s="1786"/>
      <c r="AB25" s="1786"/>
      <c r="AC25" s="2513"/>
    </row>
    <row r="26" spans="1:32" s="11" customFormat="1" ht="15" hidden="1" customHeight="1" thickBot="1" x14ac:dyDescent="0.4">
      <c r="A26" s="4305"/>
      <c r="B26" s="4296"/>
      <c r="C26" s="4296"/>
      <c r="D26" s="4309"/>
      <c r="E26" s="309"/>
      <c r="F26" s="1011"/>
      <c r="G26" s="1011"/>
      <c r="H26" s="1011"/>
      <c r="I26" s="1011"/>
      <c r="J26" s="2699"/>
      <c r="K26" s="115"/>
      <c r="L26" s="106"/>
      <c r="M26" s="106"/>
      <c r="N26" s="106"/>
      <c r="O26" s="106"/>
      <c r="P26" s="106"/>
      <c r="Q26" s="106"/>
      <c r="R26" s="77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2">
        <f t="shared" si="0"/>
        <v>0</v>
      </c>
    </row>
    <row r="27" spans="1:32" s="11" customFormat="1" ht="13.5" hidden="1" customHeight="1" thickBot="1" x14ac:dyDescent="0.4">
      <c r="A27" s="4305"/>
      <c r="B27" s="4296"/>
      <c r="C27" s="4296"/>
      <c r="D27" s="4309"/>
      <c r="E27" s="309"/>
      <c r="F27" s="1011"/>
      <c r="G27" s="1011"/>
      <c r="H27" s="1011"/>
      <c r="I27" s="1011"/>
      <c r="J27" s="2699"/>
      <c r="K27" s="115"/>
      <c r="L27" s="106"/>
      <c r="M27" s="106"/>
      <c r="N27" s="106"/>
      <c r="O27" s="106"/>
      <c r="P27" s="106"/>
      <c r="Q27" s="106"/>
      <c r="R27" s="77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2">
        <f t="shared" si="0"/>
        <v>0</v>
      </c>
    </row>
    <row r="28" spans="1:32" s="11" customFormat="1" ht="13.5" customHeight="1" thickBot="1" x14ac:dyDescent="0.4">
      <c r="A28" s="4305"/>
      <c r="B28" s="4296"/>
      <c r="C28" s="4296"/>
      <c r="D28" s="4309"/>
      <c r="E28" s="3432" t="s">
        <v>115</v>
      </c>
      <c r="F28" s="2558" t="s">
        <v>6</v>
      </c>
      <c r="G28" s="2558" t="s">
        <v>110</v>
      </c>
      <c r="H28" s="2558" t="s">
        <v>70</v>
      </c>
      <c r="I28" s="2558" t="s">
        <v>69</v>
      </c>
      <c r="J28" s="3434" t="s">
        <v>111</v>
      </c>
      <c r="K28" s="1229"/>
      <c r="L28" s="77"/>
      <c r="M28" s="77"/>
      <c r="N28" s="77"/>
      <c r="O28" s="77"/>
      <c r="P28" s="77"/>
      <c r="Q28" s="77"/>
      <c r="R28" s="77"/>
      <c r="S28" s="77">
        <v>15</v>
      </c>
      <c r="T28" s="106"/>
      <c r="U28" s="106"/>
      <c r="V28" s="106"/>
      <c r="W28" s="106"/>
      <c r="X28" s="106"/>
      <c r="Y28" s="106"/>
      <c r="Z28" s="106"/>
      <c r="AA28" s="106"/>
      <c r="AB28" s="106"/>
      <c r="AC28" s="102">
        <f t="shared" si="0"/>
        <v>15</v>
      </c>
    </row>
    <row r="29" spans="1:32" s="11" customFormat="1" ht="15.75" customHeight="1" thickBot="1" x14ac:dyDescent="0.4">
      <c r="A29" s="4305"/>
      <c r="B29" s="4296"/>
      <c r="C29" s="4296"/>
      <c r="D29" s="4309"/>
      <c r="E29" s="3435" t="s">
        <v>103</v>
      </c>
      <c r="F29" s="3436" t="s">
        <v>6</v>
      </c>
      <c r="G29" s="3436" t="s">
        <v>110</v>
      </c>
      <c r="H29" s="3436" t="s">
        <v>70</v>
      </c>
      <c r="I29" s="3436" t="s">
        <v>69</v>
      </c>
      <c r="J29" s="3437" t="s">
        <v>111</v>
      </c>
      <c r="K29" s="2792"/>
      <c r="L29" s="2793"/>
      <c r="M29" s="1216"/>
      <c r="N29" s="1216"/>
      <c r="O29" s="1216"/>
      <c r="P29" s="1216"/>
      <c r="Q29" s="1216">
        <v>53</v>
      </c>
      <c r="R29" s="3428"/>
      <c r="S29" s="3428"/>
      <c r="T29" s="3428"/>
      <c r="U29" s="466"/>
      <c r="V29" s="466"/>
      <c r="W29" s="753"/>
      <c r="X29" s="753"/>
      <c r="Y29" s="753"/>
      <c r="Z29" s="753"/>
      <c r="AA29" s="753"/>
      <c r="AB29" s="753"/>
      <c r="AC29" s="2488">
        <f t="shared" si="0"/>
        <v>53</v>
      </c>
    </row>
    <row r="30" spans="1:32" s="12" customFormat="1" ht="13.5" customHeight="1" thickBot="1" x14ac:dyDescent="0.4">
      <c r="A30" s="4306"/>
      <c r="B30" s="4296"/>
      <c r="C30" s="4296"/>
      <c r="D30" s="4339"/>
      <c r="E30" s="2562" t="s">
        <v>34</v>
      </c>
      <c r="F30" s="2563"/>
      <c r="G30" s="2563"/>
      <c r="H30" s="2563"/>
      <c r="I30" s="2563"/>
      <c r="J30" s="2710"/>
      <c r="K30" s="2140">
        <f>SUM(K20:K29)</f>
        <v>12</v>
      </c>
      <c r="L30" s="2140">
        <f t="shared" ref="L30:AB30" si="2">SUM(L20:L29)</f>
        <v>18</v>
      </c>
      <c r="M30" s="2140">
        <f t="shared" si="2"/>
        <v>0</v>
      </c>
      <c r="N30" s="2140">
        <f t="shared" si="2"/>
        <v>7</v>
      </c>
      <c r="O30" s="2140">
        <f t="shared" si="2"/>
        <v>2</v>
      </c>
      <c r="P30" s="2140">
        <f t="shared" si="2"/>
        <v>6</v>
      </c>
      <c r="Q30" s="2140">
        <f t="shared" si="2"/>
        <v>79</v>
      </c>
      <c r="R30" s="2140">
        <f t="shared" si="2"/>
        <v>0</v>
      </c>
      <c r="S30" s="2140">
        <f t="shared" si="2"/>
        <v>15</v>
      </c>
      <c r="T30" s="2140">
        <f t="shared" si="2"/>
        <v>0</v>
      </c>
      <c r="U30" s="2140">
        <f t="shared" si="2"/>
        <v>38</v>
      </c>
      <c r="V30" s="2140">
        <f t="shared" si="2"/>
        <v>0</v>
      </c>
      <c r="W30" s="2140">
        <f t="shared" si="2"/>
        <v>0</v>
      </c>
      <c r="X30" s="2140">
        <f t="shared" si="2"/>
        <v>0</v>
      </c>
      <c r="Y30" s="2140">
        <f t="shared" si="2"/>
        <v>0</v>
      </c>
      <c r="Z30" s="2140">
        <f t="shared" si="2"/>
        <v>0</v>
      </c>
      <c r="AA30" s="2140">
        <f t="shared" si="2"/>
        <v>0</v>
      </c>
      <c r="AB30" s="2140">
        <f t="shared" si="2"/>
        <v>0</v>
      </c>
      <c r="AC30" s="1937">
        <f t="shared" si="0"/>
        <v>177</v>
      </c>
      <c r="AD30" s="11"/>
      <c r="AE30" s="11"/>
      <c r="AF30" s="11"/>
    </row>
    <row r="31" spans="1:32" s="12" customFormat="1" ht="27" hidden="1" customHeight="1" thickBot="1" x14ac:dyDescent="0.4">
      <c r="A31" s="4306"/>
      <c r="B31" s="4296"/>
      <c r="C31" s="4296"/>
      <c r="D31" s="4339"/>
      <c r="E31" s="1913"/>
      <c r="F31" s="1914"/>
      <c r="G31" s="1914"/>
      <c r="H31" s="1914"/>
      <c r="I31" s="1914"/>
      <c r="J31" s="1915"/>
      <c r="K31" s="2162"/>
      <c r="L31" s="2560"/>
      <c r="M31" s="17"/>
      <c r="N31" s="2560"/>
      <c r="O31" s="2560"/>
      <c r="P31" s="17"/>
      <c r="Q31" s="17"/>
      <c r="R31" s="17"/>
      <c r="S31" s="17"/>
      <c r="T31" s="17"/>
      <c r="U31" s="2560"/>
      <c r="V31" s="17"/>
      <c r="W31" s="17"/>
      <c r="X31" s="17"/>
      <c r="Y31" s="17"/>
      <c r="Z31" s="17"/>
      <c r="AA31" s="17"/>
      <c r="AB31" s="17"/>
      <c r="AC31" s="1925">
        <f t="shared" si="0"/>
        <v>0</v>
      </c>
      <c r="AD31" s="11"/>
      <c r="AE31" s="11"/>
      <c r="AF31" s="11"/>
    </row>
    <row r="32" spans="1:32" s="12" customFormat="1" ht="27" hidden="1" customHeight="1" thickBot="1" x14ac:dyDescent="0.4">
      <c r="A32" s="4306"/>
      <c r="B32" s="4296"/>
      <c r="C32" s="4296"/>
      <c r="D32" s="4339"/>
      <c r="E32" s="1913"/>
      <c r="F32" s="1914"/>
      <c r="G32" s="1914"/>
      <c r="H32" s="1914"/>
      <c r="I32" s="1914"/>
      <c r="J32" s="1915"/>
      <c r="K32" s="2162"/>
      <c r="L32" s="2560"/>
      <c r="M32" s="17"/>
      <c r="N32" s="2560"/>
      <c r="O32" s="2560"/>
      <c r="P32" s="17"/>
      <c r="Q32" s="17"/>
      <c r="R32" s="17"/>
      <c r="S32" s="17"/>
      <c r="T32" s="17"/>
      <c r="U32" s="2560"/>
      <c r="V32" s="17"/>
      <c r="W32" s="17"/>
      <c r="X32" s="17"/>
      <c r="Y32" s="17"/>
      <c r="Z32" s="17"/>
      <c r="AA32" s="17"/>
      <c r="AB32" s="17"/>
      <c r="AC32" s="1925">
        <f t="shared" si="0"/>
        <v>0</v>
      </c>
      <c r="AD32" s="11"/>
      <c r="AE32" s="11"/>
      <c r="AF32" s="11"/>
    </row>
    <row r="33" spans="1:32" s="12" customFormat="1" ht="24" hidden="1" customHeight="1" thickBot="1" x14ac:dyDescent="0.4">
      <c r="A33" s="4306"/>
      <c r="B33" s="4296"/>
      <c r="C33" s="4296"/>
      <c r="D33" s="4339"/>
      <c r="E33" s="1913" t="s">
        <v>271</v>
      </c>
      <c r="F33" s="1914">
        <v>3</v>
      </c>
      <c r="G33" s="1914">
        <v>53</v>
      </c>
      <c r="H33" s="1914" t="s">
        <v>123</v>
      </c>
      <c r="I33" s="1914">
        <v>1</v>
      </c>
      <c r="J33" s="1915"/>
      <c r="K33" s="2162"/>
      <c r="L33" s="256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925">
        <f t="shared" si="0"/>
        <v>0</v>
      </c>
      <c r="AD33" s="11"/>
      <c r="AE33" s="11"/>
      <c r="AF33" s="11"/>
    </row>
    <row r="34" spans="1:32" s="12" customFormat="1" ht="16.5" hidden="1" customHeight="1" thickBot="1" x14ac:dyDescent="0.4">
      <c r="A34" s="4306"/>
      <c r="B34" s="4296"/>
      <c r="C34" s="4296"/>
      <c r="D34" s="4339"/>
      <c r="E34" s="309"/>
      <c r="F34" s="310"/>
      <c r="G34" s="310"/>
      <c r="H34" s="310"/>
      <c r="I34" s="310"/>
      <c r="J34" s="1715"/>
      <c r="K34" s="2561"/>
      <c r="L34" s="956"/>
      <c r="M34" s="956"/>
      <c r="N34" s="956"/>
      <c r="O34" s="956"/>
      <c r="P34" s="956"/>
      <c r="Q34" s="956"/>
      <c r="R34" s="956"/>
      <c r="S34" s="956"/>
      <c r="T34" s="956"/>
      <c r="U34" s="956"/>
      <c r="V34" s="17"/>
      <c r="W34" s="17"/>
      <c r="X34" s="17"/>
      <c r="Y34" s="17"/>
      <c r="Z34" s="17"/>
      <c r="AA34" s="17"/>
      <c r="AB34" s="17"/>
      <c r="AC34" s="1925">
        <f t="shared" si="0"/>
        <v>0</v>
      </c>
      <c r="AD34" s="11"/>
      <c r="AE34" s="11"/>
      <c r="AF34" s="11"/>
    </row>
    <row r="35" spans="1:32" s="12" customFormat="1" ht="15.75" customHeight="1" thickBot="1" x14ac:dyDescent="0.4">
      <c r="A35" s="4306"/>
      <c r="B35" s="4296"/>
      <c r="C35" s="4296"/>
      <c r="D35" s="4339"/>
      <c r="E35" s="2562" t="s">
        <v>107</v>
      </c>
      <c r="F35" s="2563"/>
      <c r="G35" s="2563"/>
      <c r="H35" s="2563"/>
      <c r="I35" s="2563"/>
      <c r="J35" s="2564"/>
      <c r="K35" s="2140">
        <f>SUM(K31:K34)</f>
        <v>0</v>
      </c>
      <c r="L35" s="2140">
        <f t="shared" ref="L35:AB35" si="3">SUM(L31:L34)</f>
        <v>0</v>
      </c>
      <c r="M35" s="2140">
        <f t="shared" si="3"/>
        <v>0</v>
      </c>
      <c r="N35" s="2140">
        <f t="shared" si="3"/>
        <v>0</v>
      </c>
      <c r="O35" s="2140">
        <f t="shared" si="3"/>
        <v>0</v>
      </c>
      <c r="P35" s="2140">
        <f t="shared" si="3"/>
        <v>0</v>
      </c>
      <c r="Q35" s="2140">
        <f t="shared" si="3"/>
        <v>0</v>
      </c>
      <c r="R35" s="2140">
        <f t="shared" si="3"/>
        <v>0</v>
      </c>
      <c r="S35" s="2140">
        <f t="shared" si="3"/>
        <v>0</v>
      </c>
      <c r="T35" s="2140">
        <f t="shared" si="3"/>
        <v>0</v>
      </c>
      <c r="U35" s="2140">
        <f t="shared" si="3"/>
        <v>0</v>
      </c>
      <c r="V35" s="2140">
        <f t="shared" si="3"/>
        <v>0</v>
      </c>
      <c r="W35" s="2140">
        <f t="shared" si="3"/>
        <v>0</v>
      </c>
      <c r="X35" s="2140">
        <f t="shared" si="3"/>
        <v>0</v>
      </c>
      <c r="Y35" s="2140">
        <f t="shared" si="3"/>
        <v>0</v>
      </c>
      <c r="Z35" s="2140">
        <f t="shared" si="3"/>
        <v>0</v>
      </c>
      <c r="AA35" s="2140">
        <f t="shared" si="3"/>
        <v>0</v>
      </c>
      <c r="AB35" s="2140">
        <f t="shared" si="3"/>
        <v>0</v>
      </c>
      <c r="AC35" s="1925">
        <f t="shared" si="0"/>
        <v>0</v>
      </c>
      <c r="AD35" s="11"/>
      <c r="AE35" s="11"/>
      <c r="AF35" s="11"/>
    </row>
    <row r="36" spans="1:32" s="12" customFormat="1" ht="13.5" customHeight="1" thickBot="1" x14ac:dyDescent="0.4">
      <c r="A36" s="4306"/>
      <c r="B36" s="4296"/>
      <c r="C36" s="4296"/>
      <c r="D36" s="4340"/>
      <c r="E36" s="1921" t="s">
        <v>92</v>
      </c>
      <c r="F36" s="1922"/>
      <c r="G36" s="1922"/>
      <c r="H36" s="1922"/>
      <c r="I36" s="1922"/>
      <c r="J36" s="1923"/>
      <c r="K36" s="17">
        <f t="shared" ref="K36:AB36" si="4">K19+K30+K35</f>
        <v>56</v>
      </c>
      <c r="L36" s="17">
        <f>L19+L30+L35</f>
        <v>58</v>
      </c>
      <c r="M36" s="17">
        <f t="shared" si="4"/>
        <v>0</v>
      </c>
      <c r="N36" s="17">
        <f t="shared" si="4"/>
        <v>7</v>
      </c>
      <c r="O36" s="17">
        <f t="shared" si="4"/>
        <v>2</v>
      </c>
      <c r="P36" s="17">
        <f t="shared" si="4"/>
        <v>6</v>
      </c>
      <c r="Q36" s="17">
        <f t="shared" si="4"/>
        <v>79</v>
      </c>
      <c r="R36" s="17">
        <f t="shared" si="4"/>
        <v>0</v>
      </c>
      <c r="S36" s="17">
        <f t="shared" si="4"/>
        <v>15</v>
      </c>
      <c r="T36" s="17">
        <f t="shared" si="4"/>
        <v>0</v>
      </c>
      <c r="U36" s="17">
        <f t="shared" si="4"/>
        <v>46</v>
      </c>
      <c r="V36" s="17">
        <f t="shared" si="4"/>
        <v>0</v>
      </c>
      <c r="W36" s="17">
        <f t="shared" si="4"/>
        <v>0</v>
      </c>
      <c r="X36" s="17">
        <f t="shared" si="4"/>
        <v>0</v>
      </c>
      <c r="Y36" s="17">
        <f t="shared" si="4"/>
        <v>0</v>
      </c>
      <c r="Z36" s="17">
        <f t="shared" si="4"/>
        <v>0</v>
      </c>
      <c r="AA36" s="17">
        <f t="shared" si="4"/>
        <v>0</v>
      </c>
      <c r="AB36" s="17">
        <f t="shared" si="4"/>
        <v>0</v>
      </c>
      <c r="AC36" s="1925">
        <f t="shared" si="0"/>
        <v>269</v>
      </c>
      <c r="AD36" s="11"/>
      <c r="AE36" s="11"/>
      <c r="AF36" s="11"/>
    </row>
    <row r="37" spans="1:32" s="12" customFormat="1" ht="13.5" hidden="1" customHeight="1" thickBot="1" x14ac:dyDescent="0.4">
      <c r="A37" s="4307"/>
      <c r="B37" s="4297"/>
      <c r="C37" s="4297"/>
      <c r="D37" s="4341"/>
      <c r="E37" s="1930"/>
      <c r="F37" s="1922"/>
      <c r="G37" s="1922"/>
      <c r="H37" s="1922"/>
      <c r="I37" s="1922"/>
      <c r="J37" s="1931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937"/>
      <c r="AD37" s="11"/>
      <c r="AE37" s="11"/>
      <c r="AF37" s="11"/>
    </row>
    <row r="38" spans="1:32" s="12" customFormat="1" ht="13.9" customHeight="1" thickBot="1" x14ac:dyDescent="0.4">
      <c r="A38" s="4333" t="s">
        <v>4</v>
      </c>
      <c r="B38" s="4334"/>
      <c r="C38" s="4334"/>
      <c r="D38" s="4334"/>
      <c r="E38" s="4334"/>
      <c r="F38" s="4334"/>
      <c r="G38" s="4334"/>
      <c r="H38" s="4334"/>
      <c r="I38" s="4334"/>
      <c r="J38" s="4334"/>
      <c r="K38" s="4334"/>
      <c r="L38" s="4334"/>
      <c r="M38" s="4334"/>
      <c r="N38" s="4334"/>
      <c r="O38" s="4334"/>
      <c r="P38" s="4334"/>
      <c r="Q38" s="4334"/>
      <c r="R38" s="4334"/>
      <c r="S38" s="4334"/>
      <c r="T38" s="4334"/>
      <c r="U38" s="4334"/>
      <c r="V38" s="4334"/>
      <c r="W38" s="4334"/>
      <c r="X38" s="4334"/>
      <c r="Y38" s="4334"/>
      <c r="Z38" s="4334"/>
      <c r="AA38" s="4334"/>
      <c r="AB38" s="4334"/>
      <c r="AC38" s="4335"/>
      <c r="AD38" s="11"/>
      <c r="AE38" s="11"/>
      <c r="AF38" s="11"/>
    </row>
    <row r="39" spans="1:32" s="11" customFormat="1" ht="18" hidden="1" customHeight="1" thickBot="1" x14ac:dyDescent="0.4">
      <c r="A39" s="4292">
        <v>3</v>
      </c>
      <c r="B39" s="4295" t="s">
        <v>136</v>
      </c>
      <c r="C39" s="4298" t="s">
        <v>242</v>
      </c>
      <c r="D39" s="4336">
        <v>1</v>
      </c>
      <c r="E39" s="2029"/>
      <c r="F39" s="2030"/>
      <c r="G39" s="2030"/>
      <c r="H39" s="2030"/>
      <c r="I39" s="2030"/>
      <c r="J39" s="2031"/>
      <c r="K39" s="2032"/>
      <c r="L39" s="2033"/>
      <c r="M39" s="2034"/>
      <c r="N39" s="2034"/>
      <c r="O39" s="2034"/>
      <c r="P39" s="2033"/>
      <c r="Q39" s="2034"/>
      <c r="R39" s="2034"/>
      <c r="S39" s="2034"/>
      <c r="T39" s="2034"/>
      <c r="U39" s="2033"/>
      <c r="V39" s="2035"/>
      <c r="W39" s="2034"/>
      <c r="X39" s="1247"/>
      <c r="Y39" s="1247"/>
      <c r="Z39" s="1247"/>
      <c r="AA39" s="1247"/>
      <c r="AB39" s="1247"/>
      <c r="AC39" s="2036">
        <f t="shared" ref="AC39:AC78" si="5">SUM(K39:AB39)</f>
        <v>0</v>
      </c>
    </row>
    <row r="40" spans="1:32" s="11" customFormat="1" ht="15.75" hidden="1" customHeight="1" x14ac:dyDescent="0.35">
      <c r="A40" s="4293"/>
      <c r="B40" s="4296"/>
      <c r="C40" s="4299"/>
      <c r="D40" s="4302"/>
      <c r="E40" s="3441"/>
      <c r="F40" s="3442"/>
      <c r="G40" s="3442"/>
      <c r="H40" s="3442"/>
      <c r="I40" s="3442"/>
      <c r="J40" s="3443"/>
      <c r="K40" s="3447"/>
      <c r="L40" s="3448"/>
      <c r="M40" s="3449"/>
      <c r="N40" s="3449"/>
      <c r="O40" s="3449"/>
      <c r="P40" s="3449"/>
      <c r="Q40" s="3449"/>
      <c r="R40" s="3450"/>
      <c r="S40" s="3450"/>
      <c r="T40" s="3450"/>
      <c r="U40" s="3449"/>
      <c r="V40" s="3451"/>
      <c r="W40" s="3451"/>
      <c r="X40" s="3452"/>
      <c r="Y40" s="3452"/>
      <c r="Z40" s="3452"/>
      <c r="AA40" s="3452"/>
      <c r="AB40" s="3453"/>
      <c r="AC40" s="1899">
        <f t="shared" si="5"/>
        <v>0</v>
      </c>
    </row>
    <row r="41" spans="1:32" s="11" customFormat="1" ht="17.25" customHeight="1" x14ac:dyDescent="0.35">
      <c r="A41" s="4293"/>
      <c r="B41" s="4296"/>
      <c r="C41" s="4299"/>
      <c r="D41" s="4302"/>
      <c r="E41" s="3444" t="s">
        <v>259</v>
      </c>
      <c r="F41" s="1880" t="s">
        <v>5</v>
      </c>
      <c r="G41" s="1880" t="s">
        <v>110</v>
      </c>
      <c r="H41" s="1880" t="s">
        <v>94</v>
      </c>
      <c r="I41" s="1880" t="s">
        <v>73</v>
      </c>
      <c r="J41" s="1938">
        <v>61</v>
      </c>
      <c r="K41" s="3454">
        <v>16</v>
      </c>
      <c r="L41" s="2884"/>
      <c r="M41" s="2885"/>
      <c r="N41" s="2885">
        <v>15</v>
      </c>
      <c r="O41" s="2885">
        <v>2</v>
      </c>
      <c r="P41" s="2884"/>
      <c r="Q41" s="2885"/>
      <c r="R41" s="2885"/>
      <c r="S41" s="2885"/>
      <c r="T41" s="2885"/>
      <c r="U41" s="2884">
        <v>4</v>
      </c>
      <c r="V41" s="2885"/>
      <c r="W41" s="1942"/>
      <c r="X41" s="1882"/>
      <c r="Y41" s="1882"/>
      <c r="Z41" s="1882"/>
      <c r="AA41" s="1882"/>
      <c r="AB41" s="1943"/>
      <c r="AC41" s="119">
        <f t="shared" si="5"/>
        <v>37</v>
      </c>
    </row>
    <row r="42" spans="1:32" s="11" customFormat="1" ht="18" hidden="1" customHeight="1" x14ac:dyDescent="0.35">
      <c r="A42" s="4293"/>
      <c r="B42" s="4296"/>
      <c r="C42" s="4299"/>
      <c r="D42" s="4302"/>
      <c r="E42" s="1945"/>
      <c r="F42" s="76"/>
      <c r="G42" s="76"/>
      <c r="H42" s="76"/>
      <c r="I42" s="751"/>
      <c r="J42" s="144"/>
      <c r="K42" s="1252"/>
      <c r="L42" s="457"/>
      <c r="M42" s="457"/>
      <c r="N42" s="457"/>
      <c r="O42" s="457"/>
      <c r="P42" s="457"/>
      <c r="Q42" s="457"/>
      <c r="R42" s="457"/>
      <c r="S42" s="1946"/>
      <c r="T42" s="457"/>
      <c r="U42" s="457"/>
      <c r="V42" s="1092"/>
      <c r="W42" s="763"/>
      <c r="X42" s="679"/>
      <c r="Y42" s="679"/>
      <c r="Z42" s="679"/>
      <c r="AA42" s="679"/>
      <c r="AB42" s="788"/>
      <c r="AC42" s="119">
        <f t="shared" si="5"/>
        <v>0</v>
      </c>
    </row>
    <row r="43" spans="1:32" s="11" customFormat="1" ht="12" customHeight="1" x14ac:dyDescent="0.4">
      <c r="A43" s="4293"/>
      <c r="B43" s="4296"/>
      <c r="C43" s="4299"/>
      <c r="D43" s="4302"/>
      <c r="E43" s="1947" t="s">
        <v>226</v>
      </c>
      <c r="F43" s="751" t="s">
        <v>5</v>
      </c>
      <c r="G43" s="751" t="s">
        <v>110</v>
      </c>
      <c r="H43" s="751" t="s">
        <v>94</v>
      </c>
      <c r="I43" s="751" t="s">
        <v>36</v>
      </c>
      <c r="J43" s="1948">
        <v>109</v>
      </c>
      <c r="K43" s="1886"/>
      <c r="L43" s="173"/>
      <c r="M43" s="172"/>
      <c r="N43" s="173">
        <v>27</v>
      </c>
      <c r="O43" s="173">
        <v>2</v>
      </c>
      <c r="P43" s="172"/>
      <c r="Q43" s="172"/>
      <c r="R43" s="172"/>
      <c r="S43" s="172"/>
      <c r="T43" s="172"/>
      <c r="U43" s="173">
        <v>4</v>
      </c>
      <c r="V43" s="1092"/>
      <c r="W43" s="763"/>
      <c r="X43" s="679"/>
      <c r="Y43" s="679"/>
      <c r="Z43" s="679"/>
      <c r="AA43" s="679"/>
      <c r="AB43" s="788"/>
      <c r="AC43" s="119">
        <f t="shared" si="5"/>
        <v>33</v>
      </c>
    </row>
    <row r="44" spans="1:32" s="11" customFormat="1" ht="17.25" customHeight="1" thickBot="1" x14ac:dyDescent="0.45">
      <c r="A44" s="4293"/>
      <c r="B44" s="4296"/>
      <c r="C44" s="4299"/>
      <c r="D44" s="4302"/>
      <c r="E44" s="3445" t="s">
        <v>109</v>
      </c>
      <c r="F44" s="310" t="s">
        <v>112</v>
      </c>
      <c r="G44" s="310" t="s">
        <v>94</v>
      </c>
      <c r="H44" s="310"/>
      <c r="I44" s="310" t="s">
        <v>65</v>
      </c>
      <c r="J44" s="1723" t="s">
        <v>323</v>
      </c>
      <c r="K44" s="1890"/>
      <c r="L44" s="1588"/>
      <c r="M44" s="1588"/>
      <c r="N44" s="1588"/>
      <c r="O44" s="1588"/>
      <c r="P44" s="1588"/>
      <c r="Q44" s="1588"/>
      <c r="R44" s="1588">
        <v>3</v>
      </c>
      <c r="S44" s="172"/>
      <c r="T44" s="172"/>
      <c r="U44" s="173"/>
      <c r="V44" s="1092"/>
      <c r="W44" s="763"/>
      <c r="X44" s="679"/>
      <c r="Y44" s="679"/>
      <c r="Z44" s="679"/>
      <c r="AA44" s="679"/>
      <c r="AB44" s="788"/>
      <c r="AC44" s="119">
        <f t="shared" si="5"/>
        <v>3</v>
      </c>
    </row>
    <row r="45" spans="1:32" s="339" customFormat="1" ht="13.5" customHeight="1" thickBot="1" x14ac:dyDescent="0.45">
      <c r="A45" s="4293"/>
      <c r="B45" s="4296"/>
      <c r="C45" s="4299"/>
      <c r="D45" s="4302"/>
      <c r="E45" s="3445" t="s">
        <v>109</v>
      </c>
      <c r="F45" s="1609" t="s">
        <v>112</v>
      </c>
      <c r="G45" s="1609" t="s">
        <v>70</v>
      </c>
      <c r="H45" s="1609"/>
      <c r="I45" s="1609" t="s">
        <v>65</v>
      </c>
      <c r="J45" s="1952" t="s">
        <v>99</v>
      </c>
      <c r="K45" s="1890"/>
      <c r="L45" s="1087"/>
      <c r="M45" s="1087"/>
      <c r="N45" s="1087"/>
      <c r="O45" s="1087"/>
      <c r="P45" s="1087"/>
      <c r="Q45" s="1087"/>
      <c r="R45" s="1087">
        <v>5</v>
      </c>
      <c r="S45" s="1087"/>
      <c r="T45" s="1087"/>
      <c r="U45" s="1087"/>
      <c r="V45" s="1087"/>
      <c r="W45" s="1087"/>
      <c r="X45" s="1087"/>
      <c r="Y45" s="1087"/>
      <c r="Z45" s="1087"/>
      <c r="AA45" s="1087"/>
      <c r="AB45" s="1222"/>
      <c r="AC45" s="1949">
        <f t="shared" si="5"/>
        <v>5</v>
      </c>
    </row>
    <row r="46" spans="1:32" s="11" customFormat="1" ht="17.25" hidden="1" customHeight="1" thickBot="1" x14ac:dyDescent="0.4">
      <c r="A46" s="4293"/>
      <c r="B46" s="4296"/>
      <c r="C46" s="4299"/>
      <c r="D46" s="4302"/>
      <c r="E46" s="1896"/>
      <c r="F46" s="758"/>
      <c r="G46" s="758"/>
      <c r="H46" s="758"/>
      <c r="I46" s="758"/>
      <c r="J46" s="1897"/>
      <c r="K46" s="1248"/>
      <c r="L46" s="761"/>
      <c r="M46" s="1092"/>
      <c r="N46" s="1092"/>
      <c r="O46" s="1092"/>
      <c r="P46" s="761"/>
      <c r="Q46" s="1092"/>
      <c r="R46" s="1092"/>
      <c r="S46" s="1092"/>
      <c r="T46" s="1092"/>
      <c r="U46" s="761"/>
      <c r="V46" s="1092"/>
      <c r="W46" s="763"/>
      <c r="X46" s="679"/>
      <c r="Y46" s="679"/>
      <c r="Z46" s="679"/>
      <c r="AA46" s="679"/>
      <c r="AB46" s="788"/>
      <c r="AC46" s="119">
        <f t="shared" si="5"/>
        <v>0</v>
      </c>
    </row>
    <row r="47" spans="1:32" s="11" customFormat="1" ht="17.25" hidden="1" customHeight="1" thickBot="1" x14ac:dyDescent="0.5">
      <c r="A47" s="4293"/>
      <c r="B47" s="4296"/>
      <c r="C47" s="4299"/>
      <c r="D47" s="4302"/>
      <c r="E47" s="1950"/>
      <c r="F47" s="398"/>
      <c r="G47" s="403"/>
      <c r="H47" s="398"/>
      <c r="I47" s="398"/>
      <c r="J47" s="1951"/>
      <c r="K47" s="1248"/>
      <c r="L47" s="761"/>
      <c r="M47" s="1092"/>
      <c r="N47" s="1092"/>
      <c r="O47" s="1092"/>
      <c r="P47" s="761"/>
      <c r="Q47" s="1092"/>
      <c r="R47" s="1092"/>
      <c r="S47" s="1092"/>
      <c r="T47" s="1092"/>
      <c r="U47" s="761"/>
      <c r="V47" s="1092"/>
      <c r="W47" s="763"/>
      <c r="X47" s="679"/>
      <c r="Y47" s="679"/>
      <c r="Z47" s="679"/>
      <c r="AA47" s="679"/>
      <c r="AB47" s="788"/>
      <c r="AC47" s="1949">
        <f t="shared" si="5"/>
        <v>0</v>
      </c>
    </row>
    <row r="48" spans="1:32" s="11" customFormat="1" ht="17.25" hidden="1" customHeight="1" thickBot="1" x14ac:dyDescent="0.4">
      <c r="A48" s="4293"/>
      <c r="B48" s="4296"/>
      <c r="C48" s="4299"/>
      <c r="D48" s="4302"/>
      <c r="E48" s="1330"/>
      <c r="F48" s="1609"/>
      <c r="G48" s="1609"/>
      <c r="H48" s="1609"/>
      <c r="I48" s="1609"/>
      <c r="J48" s="1952"/>
      <c r="K48" s="1953"/>
      <c r="L48" s="1611"/>
      <c r="M48" s="1611"/>
      <c r="N48" s="1611"/>
      <c r="O48" s="1611"/>
      <c r="P48" s="1611"/>
      <c r="Q48" s="1611"/>
      <c r="R48" s="1611"/>
      <c r="S48" s="1087"/>
      <c r="T48" s="1092"/>
      <c r="U48" s="761"/>
      <c r="V48" s="1092"/>
      <c r="W48" s="763"/>
      <c r="X48" s="679"/>
      <c r="Y48" s="679"/>
      <c r="Z48" s="679"/>
      <c r="AA48" s="679"/>
      <c r="AB48" s="788"/>
      <c r="AC48" s="1949">
        <f t="shared" si="5"/>
        <v>0</v>
      </c>
    </row>
    <row r="49" spans="1:29" s="11" customFormat="1" ht="17.25" hidden="1" customHeight="1" thickBot="1" x14ac:dyDescent="0.45">
      <c r="A49" s="4293"/>
      <c r="B49" s="4296"/>
      <c r="C49" s="4299"/>
      <c r="D49" s="4302"/>
      <c r="E49" s="1954"/>
      <c r="F49" s="1609"/>
      <c r="G49" s="1609"/>
      <c r="H49" s="1609"/>
      <c r="I49" s="1609"/>
      <c r="J49" s="1952"/>
      <c r="K49" s="1953"/>
      <c r="L49" s="1611"/>
      <c r="M49" s="1611"/>
      <c r="N49" s="1611"/>
      <c r="O49" s="1611"/>
      <c r="P49" s="1611"/>
      <c r="Q49" s="1611"/>
      <c r="R49" s="1611"/>
      <c r="S49" s="1087"/>
      <c r="T49" s="1092"/>
      <c r="U49" s="761"/>
      <c r="V49" s="1092"/>
      <c r="W49" s="763"/>
      <c r="X49" s="679"/>
      <c r="Y49" s="679"/>
      <c r="Z49" s="679"/>
      <c r="AA49" s="679"/>
      <c r="AB49" s="788"/>
      <c r="AC49" s="1949">
        <f t="shared" si="5"/>
        <v>0</v>
      </c>
    </row>
    <row r="50" spans="1:29" s="11" customFormat="1" ht="17.25" customHeight="1" thickBot="1" x14ac:dyDescent="0.4">
      <c r="A50" s="4293"/>
      <c r="B50" s="4296"/>
      <c r="C50" s="4299"/>
      <c r="D50" s="4302"/>
      <c r="E50" s="1627" t="s">
        <v>103</v>
      </c>
      <c r="F50" s="310" t="s">
        <v>5</v>
      </c>
      <c r="G50" s="310" t="s">
        <v>70</v>
      </c>
      <c r="H50" s="310"/>
      <c r="I50" s="310" t="s">
        <v>65</v>
      </c>
      <c r="J50" s="1723" t="s">
        <v>37</v>
      </c>
      <c r="K50" s="1890"/>
      <c r="L50" s="1588"/>
      <c r="M50" s="1588"/>
      <c r="N50" s="1588"/>
      <c r="O50" s="1588"/>
      <c r="P50" s="1588"/>
      <c r="Q50" s="1588">
        <v>6</v>
      </c>
      <c r="R50" s="1588"/>
      <c r="S50" s="476"/>
      <c r="T50" s="1092"/>
      <c r="U50" s="761"/>
      <c r="V50" s="1092"/>
      <c r="W50" s="763"/>
      <c r="X50" s="679"/>
      <c r="Y50" s="679"/>
      <c r="Z50" s="679"/>
      <c r="AA50" s="679"/>
      <c r="AB50" s="788"/>
      <c r="AC50" s="1949">
        <f t="shared" si="5"/>
        <v>6</v>
      </c>
    </row>
    <row r="51" spans="1:29" s="11" customFormat="1" ht="17.25" customHeight="1" thickBot="1" x14ac:dyDescent="0.45">
      <c r="A51" s="4293"/>
      <c r="B51" s="4296"/>
      <c r="C51" s="4299"/>
      <c r="D51" s="4302"/>
      <c r="E51" s="1628" t="s">
        <v>115</v>
      </c>
      <c r="F51" s="310" t="s">
        <v>5</v>
      </c>
      <c r="G51" s="310" t="s">
        <v>70</v>
      </c>
      <c r="H51" s="310"/>
      <c r="I51" s="310" t="s">
        <v>65</v>
      </c>
      <c r="J51" s="1723" t="s">
        <v>37</v>
      </c>
      <c r="K51" s="1890"/>
      <c r="L51" s="1588"/>
      <c r="M51" s="1588"/>
      <c r="N51" s="1588"/>
      <c r="O51" s="1588"/>
      <c r="P51" s="1588"/>
      <c r="Q51" s="1588"/>
      <c r="R51" s="1588"/>
      <c r="S51" s="476">
        <v>4</v>
      </c>
      <c r="T51" s="1092"/>
      <c r="U51" s="761"/>
      <c r="V51" s="1092"/>
      <c r="W51" s="763"/>
      <c r="X51" s="679"/>
      <c r="Y51" s="679"/>
      <c r="Z51" s="679"/>
      <c r="AA51" s="679"/>
      <c r="AB51" s="788"/>
      <c r="AC51" s="1949">
        <f t="shared" si="5"/>
        <v>4</v>
      </c>
    </row>
    <row r="52" spans="1:29" s="11" customFormat="1" ht="17.25" hidden="1" customHeight="1" x14ac:dyDescent="0.45">
      <c r="A52" s="4293"/>
      <c r="B52" s="4296"/>
      <c r="C52" s="4299"/>
      <c r="D52" s="4302"/>
      <c r="E52" s="3446"/>
      <c r="K52" s="640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679"/>
      <c r="Y52" s="679"/>
      <c r="Z52" s="679"/>
      <c r="AA52" s="679"/>
      <c r="AB52" s="788"/>
      <c r="AC52" s="1949">
        <f t="shared" si="5"/>
        <v>0</v>
      </c>
    </row>
    <row r="53" spans="1:29" s="11" customFormat="1" ht="17.25" customHeight="1" thickBot="1" x14ac:dyDescent="0.5">
      <c r="A53" s="4293"/>
      <c r="B53" s="4296"/>
      <c r="C53" s="4299"/>
      <c r="D53" s="4302"/>
      <c r="E53" s="1714" t="s">
        <v>114</v>
      </c>
      <c r="F53" s="1609" t="s">
        <v>5</v>
      </c>
      <c r="G53" s="1609" t="s">
        <v>70</v>
      </c>
      <c r="H53" s="1609"/>
      <c r="I53" s="1609" t="s">
        <v>65</v>
      </c>
      <c r="J53" s="1952" t="s">
        <v>99</v>
      </c>
      <c r="K53" s="1890"/>
      <c r="L53" s="1087"/>
      <c r="M53" s="1087"/>
      <c r="N53" s="1087"/>
      <c r="O53" s="1087"/>
      <c r="P53" s="1087"/>
      <c r="Q53" s="1087">
        <v>9</v>
      </c>
      <c r="R53" s="399"/>
      <c r="S53" s="399"/>
      <c r="T53" s="399"/>
      <c r="U53" s="399"/>
      <c r="V53" s="399"/>
      <c r="W53" s="399"/>
      <c r="X53" s="679"/>
      <c r="Y53" s="679"/>
      <c r="Z53" s="679"/>
      <c r="AA53" s="679"/>
      <c r="AB53" s="788"/>
      <c r="AC53" s="1949">
        <f t="shared" si="5"/>
        <v>9</v>
      </c>
    </row>
    <row r="54" spans="1:29" s="11" customFormat="1" ht="15" customHeight="1" thickBot="1" x14ac:dyDescent="0.45">
      <c r="A54" s="4293"/>
      <c r="B54" s="4296"/>
      <c r="C54" s="4299"/>
      <c r="D54" s="4302"/>
      <c r="E54" s="988" t="s">
        <v>114</v>
      </c>
      <c r="F54" s="766" t="s">
        <v>5</v>
      </c>
      <c r="G54" s="766" t="s">
        <v>110</v>
      </c>
      <c r="H54" s="766" t="s">
        <v>94</v>
      </c>
      <c r="I54" s="766" t="s">
        <v>65</v>
      </c>
      <c r="J54" s="1871" t="s">
        <v>323</v>
      </c>
      <c r="K54" s="1872"/>
      <c r="L54" s="1873"/>
      <c r="M54" s="1099"/>
      <c r="N54" s="1099"/>
      <c r="O54" s="1099"/>
      <c r="P54" s="1099"/>
      <c r="Q54" s="1874">
        <v>5</v>
      </c>
      <c r="R54" s="772"/>
      <c r="S54" s="772"/>
      <c r="T54" s="772"/>
      <c r="U54" s="772"/>
      <c r="V54" s="1875"/>
      <c r="W54" s="772"/>
      <c r="X54" s="1875"/>
      <c r="Y54" s="1875"/>
      <c r="Z54" s="1875"/>
      <c r="AA54" s="1875"/>
      <c r="AB54" s="1251"/>
      <c r="AC54" s="1949">
        <f t="shared" si="5"/>
        <v>5</v>
      </c>
    </row>
    <row r="55" spans="1:29" s="11" customFormat="1" ht="13.5" customHeight="1" thickBot="1" x14ac:dyDescent="0.4">
      <c r="A55" s="4293"/>
      <c r="B55" s="4296"/>
      <c r="C55" s="4299"/>
      <c r="D55" s="4303"/>
      <c r="E55" s="1877" t="s">
        <v>38</v>
      </c>
      <c r="F55" s="1878"/>
      <c r="G55" s="1878"/>
      <c r="H55" s="1878"/>
      <c r="I55" s="1878"/>
      <c r="J55" s="1878"/>
      <c r="K55" s="1736">
        <f t="shared" ref="K55:AB55" si="6">SUM(K39:K54)</f>
        <v>16</v>
      </c>
      <c r="L55" s="1736">
        <f t="shared" si="6"/>
        <v>0</v>
      </c>
      <c r="M55" s="1736">
        <f t="shared" si="6"/>
        <v>0</v>
      </c>
      <c r="N55" s="1736">
        <f t="shared" si="6"/>
        <v>42</v>
      </c>
      <c r="O55" s="1736">
        <f t="shared" si="6"/>
        <v>4</v>
      </c>
      <c r="P55" s="1736">
        <f t="shared" si="6"/>
        <v>0</v>
      </c>
      <c r="Q55" s="1736">
        <f t="shared" si="6"/>
        <v>20</v>
      </c>
      <c r="R55" s="1736">
        <f t="shared" si="6"/>
        <v>8</v>
      </c>
      <c r="S55" s="1736">
        <f t="shared" si="6"/>
        <v>4</v>
      </c>
      <c r="T55" s="1736">
        <f t="shared" si="6"/>
        <v>0</v>
      </c>
      <c r="U55" s="1736">
        <f t="shared" si="6"/>
        <v>8</v>
      </c>
      <c r="V55" s="1736">
        <f t="shared" si="6"/>
        <v>0</v>
      </c>
      <c r="W55" s="1736">
        <f t="shared" si="6"/>
        <v>0</v>
      </c>
      <c r="X55" s="1736">
        <f t="shared" si="6"/>
        <v>0</v>
      </c>
      <c r="Y55" s="1736">
        <f t="shared" si="6"/>
        <v>0</v>
      </c>
      <c r="Z55" s="1736">
        <f t="shared" si="6"/>
        <v>0</v>
      </c>
      <c r="AA55" s="1736">
        <f t="shared" si="6"/>
        <v>0</v>
      </c>
      <c r="AB55" s="1736">
        <f t="shared" si="6"/>
        <v>0</v>
      </c>
      <c r="AC55" s="1949">
        <f t="shared" si="5"/>
        <v>102</v>
      </c>
    </row>
    <row r="56" spans="1:29" s="11" customFormat="1" ht="17.25" hidden="1" customHeight="1" thickBot="1" x14ac:dyDescent="0.4">
      <c r="A56" s="4293"/>
      <c r="B56" s="4296"/>
      <c r="C56" s="4299"/>
      <c r="D56" s="4302"/>
      <c r="E56" s="1879"/>
      <c r="F56" s="1880"/>
      <c r="G56" s="1880"/>
      <c r="H56" s="1880"/>
      <c r="I56" s="1880"/>
      <c r="J56" s="2005"/>
      <c r="K56" s="2001"/>
      <c r="L56" s="1881"/>
      <c r="M56" s="1881"/>
      <c r="N56" s="1881"/>
      <c r="O56" s="1881"/>
      <c r="P56" s="1882"/>
      <c r="Q56" s="1882"/>
      <c r="R56" s="1882"/>
      <c r="S56" s="1882"/>
      <c r="T56" s="1882"/>
      <c r="U56" s="1883"/>
      <c r="V56" s="1742"/>
      <c r="W56" s="1742"/>
      <c r="X56" s="1742"/>
      <c r="Y56" s="1742"/>
      <c r="Z56" s="1742"/>
      <c r="AA56" s="1742"/>
      <c r="AB56" s="1743"/>
      <c r="AC56" s="1949">
        <f t="shared" si="5"/>
        <v>0</v>
      </c>
    </row>
    <row r="57" spans="1:29" s="11" customFormat="1" ht="17.25" hidden="1" customHeight="1" thickBot="1" x14ac:dyDescent="0.4">
      <c r="A57" s="4293"/>
      <c r="B57" s="4296"/>
      <c r="C57" s="4299"/>
      <c r="D57" s="4302"/>
      <c r="E57" s="1884"/>
      <c r="F57" s="1749"/>
      <c r="G57" s="1885"/>
      <c r="H57" s="1749"/>
      <c r="I57" s="1885"/>
      <c r="J57" s="2006"/>
      <c r="K57" s="1774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06"/>
      <c r="Y57" s="106"/>
      <c r="Z57" s="106"/>
      <c r="AA57" s="106"/>
      <c r="AB57" s="1744"/>
      <c r="AC57" s="1949">
        <f t="shared" si="5"/>
        <v>0</v>
      </c>
    </row>
    <row r="58" spans="1:29" s="11" customFormat="1" ht="15.75" customHeight="1" thickBot="1" x14ac:dyDescent="0.4">
      <c r="A58" s="4293"/>
      <c r="B58" s="4296"/>
      <c r="C58" s="4299"/>
      <c r="D58" s="4302"/>
      <c r="E58" s="1808" t="s">
        <v>226</v>
      </c>
      <c r="F58" s="1973" t="s">
        <v>6</v>
      </c>
      <c r="G58" s="1973" t="s">
        <v>70</v>
      </c>
      <c r="H58" s="1973" t="s">
        <v>70</v>
      </c>
      <c r="I58" s="1973">
        <v>1</v>
      </c>
      <c r="J58" s="2007">
        <v>40</v>
      </c>
      <c r="K58" s="947"/>
      <c r="L58" s="16"/>
      <c r="M58" s="16"/>
      <c r="N58" s="16">
        <v>14</v>
      </c>
      <c r="O58" s="16">
        <v>2</v>
      </c>
      <c r="P58" s="16"/>
      <c r="Q58" s="16"/>
      <c r="R58" s="16"/>
      <c r="S58" s="16"/>
      <c r="T58" s="16"/>
      <c r="U58" s="16">
        <v>11</v>
      </c>
      <c r="V58" s="457"/>
      <c r="W58" s="457"/>
      <c r="X58" s="106"/>
      <c r="Y58" s="106"/>
      <c r="Z58" s="106"/>
      <c r="AA58" s="106"/>
      <c r="AB58" s="1744"/>
      <c r="AC58" s="1949">
        <f t="shared" si="5"/>
        <v>27</v>
      </c>
    </row>
    <row r="59" spans="1:29" s="11" customFormat="1" ht="15.75" hidden="1" customHeight="1" thickBot="1" x14ac:dyDescent="0.4">
      <c r="A59" s="4293"/>
      <c r="B59" s="4296"/>
      <c r="C59" s="4299"/>
      <c r="D59" s="4302"/>
      <c r="E59" s="2008"/>
      <c r="F59" s="751"/>
      <c r="G59" s="751"/>
      <c r="H59" s="136"/>
      <c r="I59" s="751"/>
      <c r="J59" s="677"/>
      <c r="K59" s="283"/>
      <c r="L59" s="110"/>
      <c r="M59" s="1999"/>
      <c r="N59" s="1999"/>
      <c r="O59" s="1999"/>
      <c r="P59" s="1999"/>
      <c r="Q59" s="1777"/>
      <c r="R59" s="1750"/>
      <c r="S59" s="16"/>
      <c r="T59" s="16"/>
      <c r="U59" s="16"/>
      <c r="V59" s="457"/>
      <c r="W59" s="457"/>
      <c r="X59" s="106"/>
      <c r="Y59" s="106"/>
      <c r="Z59" s="106"/>
      <c r="AA59" s="106"/>
      <c r="AB59" s="1744"/>
      <c r="AC59" s="1949">
        <f t="shared" si="5"/>
        <v>0</v>
      </c>
    </row>
    <row r="60" spans="1:29" s="11" customFormat="1" ht="15.75" hidden="1" customHeight="1" thickBot="1" x14ac:dyDescent="0.4">
      <c r="A60" s="4293"/>
      <c r="B60" s="4296"/>
      <c r="C60" s="4299"/>
      <c r="D60" s="4302"/>
      <c r="E60" s="2008"/>
      <c r="F60" s="751"/>
      <c r="G60" s="751"/>
      <c r="H60" s="136"/>
      <c r="I60" s="751"/>
      <c r="J60" s="677"/>
      <c r="K60" s="283"/>
      <c r="L60" s="110"/>
      <c r="M60" s="1999"/>
      <c r="N60" s="1999"/>
      <c r="O60" s="1999"/>
      <c r="P60" s="1999"/>
      <c r="Q60" s="1777"/>
      <c r="R60" s="1750"/>
      <c r="S60" s="16"/>
      <c r="T60" s="16"/>
      <c r="U60" s="16"/>
      <c r="V60" s="457"/>
      <c r="W60" s="457"/>
      <c r="X60" s="106"/>
      <c r="Y60" s="106"/>
      <c r="Z60" s="106"/>
      <c r="AA60" s="106"/>
      <c r="AB60" s="1744"/>
      <c r="AC60" s="1949">
        <f t="shared" si="5"/>
        <v>0</v>
      </c>
    </row>
    <row r="61" spans="1:29" s="11" customFormat="1" ht="15.75" customHeight="1" thickBot="1" x14ac:dyDescent="0.45">
      <c r="A61" s="4293"/>
      <c r="B61" s="4296"/>
      <c r="C61" s="4299"/>
      <c r="D61" s="4302"/>
      <c r="E61" s="1714" t="s">
        <v>109</v>
      </c>
      <c r="F61" s="1609" t="s">
        <v>90</v>
      </c>
      <c r="G61" s="1609" t="s">
        <v>70</v>
      </c>
      <c r="H61" s="1609"/>
      <c r="I61" s="1609" t="s">
        <v>65</v>
      </c>
      <c r="J61" s="1610" t="s">
        <v>343</v>
      </c>
      <c r="K61" s="2002"/>
      <c r="L61" s="1611"/>
      <c r="M61" s="1611"/>
      <c r="N61" s="1611"/>
      <c r="O61" s="1611"/>
      <c r="P61" s="1611"/>
      <c r="Q61" s="1611"/>
      <c r="R61" s="1611">
        <v>6</v>
      </c>
      <c r="S61" s="16"/>
      <c r="T61" s="16"/>
      <c r="U61" s="16"/>
      <c r="V61" s="457"/>
      <c r="W61" s="457"/>
      <c r="X61" s="106"/>
      <c r="Y61" s="106"/>
      <c r="Z61" s="106"/>
      <c r="AA61" s="106"/>
      <c r="AB61" s="1744"/>
      <c r="AC61" s="1949">
        <f t="shared" si="5"/>
        <v>6</v>
      </c>
    </row>
    <row r="62" spans="1:29" s="11" customFormat="1" ht="15.75" customHeight="1" thickBot="1" x14ac:dyDescent="0.4">
      <c r="A62" s="4293"/>
      <c r="B62" s="4296"/>
      <c r="C62" s="4299"/>
      <c r="D62" s="4302"/>
      <c r="E62" s="2008" t="s">
        <v>277</v>
      </c>
      <c r="F62" s="751" t="s">
        <v>6</v>
      </c>
      <c r="G62" s="751" t="s">
        <v>98</v>
      </c>
      <c r="H62" s="136"/>
      <c r="I62" s="751" t="s">
        <v>73</v>
      </c>
      <c r="J62" s="677" t="s">
        <v>101</v>
      </c>
      <c r="K62" s="283"/>
      <c r="L62" s="110"/>
      <c r="M62" s="1999"/>
      <c r="N62" s="1999"/>
      <c r="O62" s="1999"/>
      <c r="P62" s="1999"/>
      <c r="Q62" s="1777"/>
      <c r="R62" s="1709">
        <v>5</v>
      </c>
      <c r="S62" s="16"/>
      <c r="T62" s="16"/>
      <c r="U62" s="16"/>
      <c r="V62" s="457"/>
      <c r="W62" s="457"/>
      <c r="X62" s="106"/>
      <c r="Y62" s="106"/>
      <c r="Z62" s="106"/>
      <c r="AA62" s="106"/>
      <c r="AB62" s="1744"/>
      <c r="AC62" s="1949">
        <f t="shared" si="5"/>
        <v>5</v>
      </c>
    </row>
    <row r="63" spans="1:29" s="11" customFormat="1" ht="15.75" customHeight="1" thickBot="1" x14ac:dyDescent="0.4">
      <c r="A63" s="4293"/>
      <c r="B63" s="4296"/>
      <c r="C63" s="4299"/>
      <c r="D63" s="4302"/>
      <c r="E63" s="2009" t="s">
        <v>114</v>
      </c>
      <c r="F63" s="1609" t="s">
        <v>6</v>
      </c>
      <c r="G63" s="1609" t="s">
        <v>70</v>
      </c>
      <c r="H63" s="1609"/>
      <c r="I63" s="1609" t="s">
        <v>65</v>
      </c>
      <c r="J63" s="2010">
        <v>29</v>
      </c>
      <c r="K63" s="2003"/>
      <c r="L63" s="1087"/>
      <c r="M63" s="1087"/>
      <c r="N63" s="1087"/>
      <c r="O63" s="1087"/>
      <c r="P63" s="1087"/>
      <c r="Q63" s="1087">
        <v>14</v>
      </c>
      <c r="R63" s="1750"/>
      <c r="S63" s="16"/>
      <c r="T63" s="16"/>
      <c r="U63" s="16"/>
      <c r="V63" s="457"/>
      <c r="W63" s="457"/>
      <c r="X63" s="106"/>
      <c r="Y63" s="106"/>
      <c r="Z63" s="106"/>
      <c r="AA63" s="106"/>
      <c r="AB63" s="1744"/>
      <c r="AC63" s="1949">
        <f t="shared" si="5"/>
        <v>14</v>
      </c>
    </row>
    <row r="64" spans="1:29" s="11" customFormat="1" ht="15.75" customHeight="1" thickBot="1" x14ac:dyDescent="0.4">
      <c r="A64" s="4293"/>
      <c r="B64" s="4296"/>
      <c r="C64" s="4299"/>
      <c r="D64" s="4302"/>
      <c r="E64" s="1627" t="s">
        <v>103</v>
      </c>
      <c r="F64" s="1609" t="s">
        <v>90</v>
      </c>
      <c r="G64" s="1609" t="s">
        <v>70</v>
      </c>
      <c r="H64" s="1609"/>
      <c r="I64" s="1609" t="s">
        <v>65</v>
      </c>
      <c r="J64" s="2010">
        <v>1</v>
      </c>
      <c r="K64" s="2003"/>
      <c r="L64" s="1087"/>
      <c r="M64" s="1087"/>
      <c r="N64" s="1087"/>
      <c r="O64" s="1087"/>
      <c r="P64" s="1087"/>
      <c r="Q64" s="1087">
        <v>3</v>
      </c>
      <c r="R64" s="2000"/>
      <c r="S64" s="2000"/>
      <c r="T64" s="16"/>
      <c r="U64" s="16"/>
      <c r="V64" s="457"/>
      <c r="W64" s="457"/>
      <c r="X64" s="106"/>
      <c r="Y64" s="106"/>
      <c r="Z64" s="106"/>
      <c r="AA64" s="106"/>
      <c r="AB64" s="1744"/>
      <c r="AC64" s="1949">
        <f t="shared" si="5"/>
        <v>3</v>
      </c>
    </row>
    <row r="65" spans="1:32" s="11" customFormat="1" ht="15.75" customHeight="1" thickBot="1" x14ac:dyDescent="0.45">
      <c r="A65" s="4293"/>
      <c r="B65" s="4296"/>
      <c r="C65" s="4299"/>
      <c r="D65" s="4302"/>
      <c r="E65" s="1628" t="s">
        <v>115</v>
      </c>
      <c r="F65" s="1609" t="s">
        <v>90</v>
      </c>
      <c r="G65" s="1609" t="s">
        <v>70</v>
      </c>
      <c r="H65" s="1609"/>
      <c r="I65" s="1609" t="s">
        <v>65</v>
      </c>
      <c r="J65" s="2010">
        <v>1</v>
      </c>
      <c r="K65" s="2003"/>
      <c r="L65" s="1087"/>
      <c r="M65" s="1087"/>
      <c r="N65" s="1087"/>
      <c r="O65" s="1087"/>
      <c r="P65" s="1087"/>
      <c r="Q65" s="1087"/>
      <c r="R65" s="2000"/>
      <c r="S65" s="1087">
        <v>2</v>
      </c>
      <c r="T65" s="16"/>
      <c r="U65" s="16"/>
      <c r="V65" s="457"/>
      <c r="W65" s="457"/>
      <c r="X65" s="106"/>
      <c r="Y65" s="106"/>
      <c r="Z65" s="106"/>
      <c r="AA65" s="106"/>
      <c r="AB65" s="1744"/>
      <c r="AC65" s="1949">
        <f t="shared" si="5"/>
        <v>2</v>
      </c>
    </row>
    <row r="66" spans="1:32" s="11" customFormat="1" ht="15.75" hidden="1" customHeight="1" thickBot="1" x14ac:dyDescent="0.4">
      <c r="A66" s="4293"/>
      <c r="B66" s="4296"/>
      <c r="C66" s="4299"/>
      <c r="D66" s="4302"/>
      <c r="E66" s="1896"/>
      <c r="F66" s="758"/>
      <c r="G66" s="758"/>
      <c r="H66" s="758"/>
      <c r="I66" s="758"/>
      <c r="J66" s="759"/>
      <c r="K66" s="760"/>
      <c r="L66" s="761"/>
      <c r="M66" s="1092"/>
      <c r="N66" s="1092"/>
      <c r="O66" s="1092"/>
      <c r="P66" s="761"/>
      <c r="Q66" s="1092"/>
      <c r="R66" s="1092"/>
      <c r="S66" s="1092"/>
      <c r="T66" s="1092"/>
      <c r="U66" s="761"/>
      <c r="V66" s="1092"/>
      <c r="W66" s="763"/>
      <c r="X66" s="106"/>
      <c r="Y66" s="106"/>
      <c r="Z66" s="106"/>
      <c r="AA66" s="106"/>
      <c r="AB66" s="1744"/>
      <c r="AC66" s="1949">
        <f t="shared" si="5"/>
        <v>0</v>
      </c>
    </row>
    <row r="67" spans="1:32" s="11" customFormat="1" ht="14.25" customHeight="1" thickBot="1" x14ac:dyDescent="0.4">
      <c r="A67" s="4293"/>
      <c r="B67" s="4296"/>
      <c r="C67" s="4299"/>
      <c r="D67" s="4302"/>
      <c r="E67" s="1896" t="s">
        <v>81</v>
      </c>
      <c r="F67" s="758" t="s">
        <v>6</v>
      </c>
      <c r="G67" s="758" t="s">
        <v>110</v>
      </c>
      <c r="H67" s="758" t="s">
        <v>70</v>
      </c>
      <c r="I67" s="758" t="s">
        <v>73</v>
      </c>
      <c r="J67" s="759">
        <v>3</v>
      </c>
      <c r="K67" s="760"/>
      <c r="L67" s="761"/>
      <c r="M67" s="1092"/>
      <c r="N67" s="1092"/>
      <c r="O67" s="1092"/>
      <c r="P67" s="761"/>
      <c r="Q67" s="1092"/>
      <c r="R67" s="1092"/>
      <c r="S67" s="1092"/>
      <c r="T67" s="1092"/>
      <c r="U67" s="761"/>
      <c r="V67" s="1092"/>
      <c r="W67" s="763">
        <v>9</v>
      </c>
      <c r="X67" s="106"/>
      <c r="Y67" s="106"/>
      <c r="Z67" s="106"/>
      <c r="AA67" s="106"/>
      <c r="AB67" s="1744"/>
      <c r="AC67" s="1949">
        <f t="shared" si="5"/>
        <v>9</v>
      </c>
    </row>
    <row r="68" spans="1:32" s="11" customFormat="1" ht="24" customHeight="1" thickBot="1" x14ac:dyDescent="0.4">
      <c r="A68" s="4293"/>
      <c r="B68" s="4296"/>
      <c r="C68" s="4299"/>
      <c r="D68" s="4302"/>
      <c r="E68" s="1898" t="s">
        <v>254</v>
      </c>
      <c r="F68" s="766" t="s">
        <v>6</v>
      </c>
      <c r="G68" s="766"/>
      <c r="H68" s="766" t="s">
        <v>127</v>
      </c>
      <c r="I68" s="766"/>
      <c r="J68" s="1098" t="s">
        <v>373</v>
      </c>
      <c r="K68" s="2004">
        <v>6</v>
      </c>
      <c r="L68" s="1875">
        <v>12</v>
      </c>
      <c r="M68" s="1875"/>
      <c r="N68" s="1875"/>
      <c r="O68" s="1875"/>
      <c r="P68" s="1875">
        <v>6</v>
      </c>
      <c r="Q68" s="1875"/>
      <c r="R68" s="1875"/>
      <c r="S68" s="1875"/>
      <c r="T68" s="1875"/>
      <c r="U68" s="1874">
        <v>15</v>
      </c>
      <c r="V68" s="1875"/>
      <c r="W68" s="1875"/>
      <c r="X68" s="1875"/>
      <c r="Y68" s="1875"/>
      <c r="Z68" s="1875"/>
      <c r="AA68" s="1875"/>
      <c r="AB68" s="1251"/>
      <c r="AC68" s="1949">
        <f t="shared" si="5"/>
        <v>39</v>
      </c>
    </row>
    <row r="69" spans="1:32" s="11" customFormat="1" ht="13.5" customHeight="1" thickBot="1" x14ac:dyDescent="0.4">
      <c r="A69" s="4293"/>
      <c r="B69" s="4296"/>
      <c r="C69" s="4299"/>
      <c r="D69" s="4303"/>
      <c r="E69" s="1900" t="s">
        <v>34</v>
      </c>
      <c r="F69" s="1901"/>
      <c r="G69" s="1901"/>
      <c r="H69" s="1901"/>
      <c r="I69" s="1901"/>
      <c r="J69" s="1902"/>
      <c r="K69" s="1903">
        <f t="shared" ref="K69:AB69" si="7">SUM(K56:K68)</f>
        <v>6</v>
      </c>
      <c r="L69" s="1903">
        <f t="shared" si="7"/>
        <v>12</v>
      </c>
      <c r="M69" s="1903">
        <f t="shared" si="7"/>
        <v>0</v>
      </c>
      <c r="N69" s="1903">
        <f t="shared" si="7"/>
        <v>14</v>
      </c>
      <c r="O69" s="1903">
        <f t="shared" si="7"/>
        <v>2</v>
      </c>
      <c r="P69" s="1903">
        <f t="shared" si="7"/>
        <v>6</v>
      </c>
      <c r="Q69" s="1903">
        <f t="shared" si="7"/>
        <v>17</v>
      </c>
      <c r="R69" s="1903">
        <f t="shared" si="7"/>
        <v>11</v>
      </c>
      <c r="S69" s="1903">
        <f t="shared" si="7"/>
        <v>2</v>
      </c>
      <c r="T69" s="1903">
        <f t="shared" si="7"/>
        <v>0</v>
      </c>
      <c r="U69" s="1903">
        <f t="shared" si="7"/>
        <v>26</v>
      </c>
      <c r="V69" s="1903">
        <f t="shared" si="7"/>
        <v>0</v>
      </c>
      <c r="W69" s="1903">
        <f t="shared" si="7"/>
        <v>9</v>
      </c>
      <c r="X69" s="1903">
        <f t="shared" si="7"/>
        <v>0</v>
      </c>
      <c r="Y69" s="1903">
        <f t="shared" si="7"/>
        <v>0</v>
      </c>
      <c r="Z69" s="1903">
        <f t="shared" si="7"/>
        <v>0</v>
      </c>
      <c r="AA69" s="1903">
        <f t="shared" si="7"/>
        <v>0</v>
      </c>
      <c r="AB69" s="1903">
        <f t="shared" si="7"/>
        <v>0</v>
      </c>
      <c r="AC69" s="1904">
        <f t="shared" si="5"/>
        <v>105</v>
      </c>
    </row>
    <row r="70" spans="1:32" s="11" customFormat="1" ht="20.25" customHeight="1" thickBot="1" x14ac:dyDescent="0.4">
      <c r="A70" s="4293"/>
      <c r="B70" s="4296"/>
      <c r="C70" s="4299"/>
      <c r="D70" s="4303"/>
      <c r="E70" s="1905" t="s">
        <v>379</v>
      </c>
      <c r="F70" s="20" t="s">
        <v>112</v>
      </c>
      <c r="G70" s="20" t="s">
        <v>110</v>
      </c>
      <c r="H70" s="1906"/>
      <c r="I70" s="865">
        <v>2</v>
      </c>
      <c r="J70" s="1907" t="s">
        <v>111</v>
      </c>
      <c r="K70" s="1908"/>
      <c r="L70" s="19">
        <v>30</v>
      </c>
      <c r="M70" s="19"/>
      <c r="N70" s="19"/>
      <c r="O70" s="19"/>
      <c r="P70" s="19"/>
      <c r="Q70" s="19"/>
      <c r="R70" s="1909"/>
      <c r="S70" s="1909"/>
      <c r="T70" s="1909"/>
      <c r="U70" s="1910">
        <v>1</v>
      </c>
      <c r="V70" s="1909"/>
      <c r="W70" s="1909"/>
      <c r="X70" s="19"/>
      <c r="Y70" s="19"/>
      <c r="Z70" s="19"/>
      <c r="AA70" s="19"/>
      <c r="AB70" s="19"/>
      <c r="AC70" s="102">
        <f t="shared" si="5"/>
        <v>31</v>
      </c>
    </row>
    <row r="71" spans="1:32" s="11" customFormat="1" ht="18" hidden="1" customHeight="1" thickBot="1" x14ac:dyDescent="0.4">
      <c r="A71" s="4293"/>
      <c r="B71" s="4296"/>
      <c r="C71" s="4299"/>
      <c r="D71" s="4303"/>
      <c r="E71" s="1911"/>
      <c r="F71" s="76"/>
      <c r="G71" s="76"/>
      <c r="H71" s="76"/>
      <c r="I71" s="76"/>
      <c r="J71" s="152"/>
      <c r="K71" s="1912"/>
      <c r="L71" s="1786"/>
      <c r="M71" s="1786"/>
      <c r="N71" s="1786"/>
      <c r="O71" s="1786"/>
      <c r="P71" s="145"/>
      <c r="Q71" s="146"/>
      <c r="R71" s="146"/>
      <c r="S71" s="146"/>
      <c r="T71" s="146"/>
      <c r="U71" s="145"/>
      <c r="V71" s="146"/>
      <c r="W71" s="146"/>
      <c r="X71" s="77"/>
      <c r="Y71" s="77"/>
      <c r="Z71" s="77"/>
      <c r="AA71" s="77"/>
      <c r="AB71" s="77"/>
      <c r="AC71" s="102">
        <f t="shared" si="5"/>
        <v>0</v>
      </c>
    </row>
    <row r="72" spans="1:32" s="11" customFormat="1" ht="25.5" hidden="1" customHeight="1" thickBot="1" x14ac:dyDescent="0.4">
      <c r="A72" s="4293"/>
      <c r="B72" s="4296"/>
      <c r="C72" s="4299"/>
      <c r="D72" s="4303"/>
      <c r="E72" s="1913" t="s">
        <v>271</v>
      </c>
      <c r="F72" s="1914">
        <v>3</v>
      </c>
      <c r="G72" s="1914">
        <v>53</v>
      </c>
      <c r="H72" s="1914" t="s">
        <v>123</v>
      </c>
      <c r="I72" s="1914">
        <v>1</v>
      </c>
      <c r="J72" s="1915"/>
      <c r="K72" s="1912"/>
      <c r="L72" s="1786"/>
      <c r="M72" s="1786"/>
      <c r="N72" s="1786"/>
      <c r="O72" s="1786"/>
      <c r="P72" s="145"/>
      <c r="Q72" s="146"/>
      <c r="R72" s="146"/>
      <c r="S72" s="146"/>
      <c r="T72" s="146"/>
      <c r="U72" s="145"/>
      <c r="V72" s="146"/>
      <c r="W72" s="146"/>
      <c r="X72" s="77"/>
      <c r="Y72" s="77"/>
      <c r="Z72" s="77"/>
      <c r="AA72" s="77"/>
      <c r="AB72" s="77"/>
      <c r="AC72" s="102">
        <f t="shared" si="5"/>
        <v>0</v>
      </c>
    </row>
    <row r="73" spans="1:32" s="11" customFormat="1" ht="13.5" hidden="1" customHeight="1" thickBot="1" x14ac:dyDescent="0.4">
      <c r="A73" s="4293"/>
      <c r="B73" s="4296"/>
      <c r="C73" s="4299"/>
      <c r="D73" s="4303"/>
      <c r="E73" s="1911" t="s">
        <v>310</v>
      </c>
      <c r="F73" s="76" t="s">
        <v>112</v>
      </c>
      <c r="G73" s="76" t="s">
        <v>110</v>
      </c>
      <c r="H73" s="76" t="s">
        <v>123</v>
      </c>
      <c r="I73" s="76" t="s">
        <v>36</v>
      </c>
      <c r="J73" s="152"/>
      <c r="K73" s="1912"/>
      <c r="L73" s="1786"/>
      <c r="M73" s="1786"/>
      <c r="N73" s="1786"/>
      <c r="O73" s="1786"/>
      <c r="P73" s="145"/>
      <c r="Q73" s="146"/>
      <c r="R73" s="146"/>
      <c r="S73" s="146"/>
      <c r="T73" s="146"/>
      <c r="U73" s="145"/>
      <c r="V73" s="146"/>
      <c r="W73" s="146"/>
      <c r="X73" s="77"/>
      <c r="Y73" s="77"/>
      <c r="Z73" s="77"/>
      <c r="AA73" s="77"/>
      <c r="AB73" s="77"/>
      <c r="AC73" s="102"/>
    </row>
    <row r="74" spans="1:32" s="11" customFormat="1" ht="13.5" hidden="1" customHeight="1" thickBot="1" x14ac:dyDescent="0.4">
      <c r="A74" s="4293"/>
      <c r="B74" s="4296"/>
      <c r="C74" s="4299"/>
      <c r="D74" s="4303"/>
      <c r="E74" s="1911"/>
      <c r="F74" s="76"/>
      <c r="G74" s="76"/>
      <c r="H74" s="76"/>
      <c r="I74" s="76"/>
      <c r="J74" s="152"/>
      <c r="K74" s="1912"/>
      <c r="L74" s="1786"/>
      <c r="M74" s="1786"/>
      <c r="N74" s="1786"/>
      <c r="O74" s="1786"/>
      <c r="P74" s="145"/>
      <c r="Q74" s="146"/>
      <c r="R74" s="146"/>
      <c r="S74" s="146"/>
      <c r="T74" s="146"/>
      <c r="U74" s="145"/>
      <c r="V74" s="146"/>
      <c r="W74" s="146"/>
      <c r="X74" s="77"/>
      <c r="Y74" s="77"/>
      <c r="Z74" s="77"/>
      <c r="AA74" s="77"/>
      <c r="AB74" s="77"/>
      <c r="AC74" s="102"/>
    </row>
    <row r="75" spans="1:32" s="11" customFormat="1" ht="13.5" hidden="1" customHeight="1" thickBot="1" x14ac:dyDescent="0.4">
      <c r="A75" s="4293"/>
      <c r="B75" s="4296"/>
      <c r="C75" s="4299"/>
      <c r="D75" s="4303"/>
      <c r="E75" s="1916"/>
      <c r="F75" s="1917"/>
      <c r="G75" s="1917"/>
      <c r="H75" s="1917"/>
      <c r="I75" s="1917"/>
      <c r="J75" s="1918"/>
      <c r="K75" s="1919"/>
      <c r="L75" s="1920"/>
      <c r="M75" s="1920"/>
      <c r="N75" s="1920"/>
      <c r="O75" s="1920"/>
      <c r="P75" s="1920"/>
      <c r="Q75" s="1920"/>
      <c r="R75" s="1920"/>
      <c r="S75" s="1920"/>
      <c r="T75" s="1920"/>
      <c r="U75" s="1920"/>
      <c r="V75" s="1920"/>
      <c r="W75" s="1920"/>
      <c r="X75" s="1920"/>
      <c r="Y75" s="1920"/>
      <c r="Z75" s="1920"/>
      <c r="AA75" s="1920"/>
      <c r="AB75" s="1920"/>
      <c r="AC75" s="150">
        <f t="shared" si="5"/>
        <v>0</v>
      </c>
    </row>
    <row r="76" spans="1:32" s="12" customFormat="1" ht="13.5" customHeight="1" thickBot="1" x14ac:dyDescent="0.4">
      <c r="A76" s="4293"/>
      <c r="B76" s="4296"/>
      <c r="C76" s="4299"/>
      <c r="D76" s="4303"/>
      <c r="E76" s="1921" t="s">
        <v>107</v>
      </c>
      <c r="F76" s="1922"/>
      <c r="G76" s="1922"/>
      <c r="H76" s="1922"/>
      <c r="I76" s="1922"/>
      <c r="J76" s="1923"/>
      <c r="K76" s="1924">
        <f t="shared" ref="K76:AB76" si="8">SUM(K70:K75)</f>
        <v>0</v>
      </c>
      <c r="L76" s="1924">
        <f t="shared" si="8"/>
        <v>30</v>
      </c>
      <c r="M76" s="1924">
        <f t="shared" si="8"/>
        <v>0</v>
      </c>
      <c r="N76" s="1924">
        <f t="shared" si="8"/>
        <v>0</v>
      </c>
      <c r="O76" s="1924">
        <f t="shared" si="8"/>
        <v>0</v>
      </c>
      <c r="P76" s="1924">
        <f t="shared" si="8"/>
        <v>0</v>
      </c>
      <c r="Q76" s="1924">
        <f t="shared" si="8"/>
        <v>0</v>
      </c>
      <c r="R76" s="1924">
        <f t="shared" si="8"/>
        <v>0</v>
      </c>
      <c r="S76" s="1924">
        <f t="shared" si="8"/>
        <v>0</v>
      </c>
      <c r="T76" s="1924">
        <f t="shared" si="8"/>
        <v>0</v>
      </c>
      <c r="U76" s="1924">
        <f t="shared" si="8"/>
        <v>1</v>
      </c>
      <c r="V76" s="1924">
        <f t="shared" si="8"/>
        <v>0</v>
      </c>
      <c r="W76" s="1924">
        <f t="shared" si="8"/>
        <v>0</v>
      </c>
      <c r="X76" s="1924">
        <f t="shared" si="8"/>
        <v>0</v>
      </c>
      <c r="Y76" s="1924">
        <f t="shared" si="8"/>
        <v>0</v>
      </c>
      <c r="Z76" s="1924">
        <f t="shared" si="8"/>
        <v>0</v>
      </c>
      <c r="AA76" s="1924">
        <f t="shared" si="8"/>
        <v>0</v>
      </c>
      <c r="AB76" s="1924">
        <f t="shared" si="8"/>
        <v>0</v>
      </c>
      <c r="AC76" s="1925">
        <f t="shared" si="5"/>
        <v>31</v>
      </c>
      <c r="AD76" s="11"/>
      <c r="AE76" s="11"/>
      <c r="AF76" s="11"/>
    </row>
    <row r="77" spans="1:32" s="12" customFormat="1" ht="24.75" hidden="1" customHeight="1" thickBot="1" x14ac:dyDescent="0.4">
      <c r="A77" s="4293"/>
      <c r="B77" s="4296"/>
      <c r="C77" s="4299"/>
      <c r="D77" s="4303"/>
      <c r="E77" s="1926"/>
      <c r="F77" s="1927"/>
      <c r="G77" s="1928"/>
      <c r="H77" s="1927"/>
      <c r="I77" s="1927"/>
      <c r="J77" s="1929"/>
      <c r="K77" s="13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90"/>
      <c r="AC77" s="1925"/>
      <c r="AD77" s="11"/>
      <c r="AE77" s="11"/>
      <c r="AF77" s="11"/>
    </row>
    <row r="78" spans="1:32" s="12" customFormat="1" ht="16.5" customHeight="1" thickBot="1" x14ac:dyDescent="0.4">
      <c r="A78" s="4293"/>
      <c r="B78" s="4296"/>
      <c r="C78" s="4299"/>
      <c r="D78" s="4303"/>
      <c r="E78" s="1930" t="s">
        <v>39</v>
      </c>
      <c r="F78" s="1922"/>
      <c r="G78" s="1922"/>
      <c r="H78" s="1922"/>
      <c r="I78" s="1922"/>
      <c r="J78" s="1931"/>
      <c r="K78" s="17">
        <f t="shared" ref="K78:AB78" si="9">K55+K69++K77+K76</f>
        <v>22</v>
      </c>
      <c r="L78" s="17">
        <f t="shared" si="9"/>
        <v>42</v>
      </c>
      <c r="M78" s="17">
        <f t="shared" si="9"/>
        <v>0</v>
      </c>
      <c r="N78" s="17">
        <f t="shared" si="9"/>
        <v>56</v>
      </c>
      <c r="O78" s="17">
        <f t="shared" si="9"/>
        <v>6</v>
      </c>
      <c r="P78" s="17">
        <f t="shared" si="9"/>
        <v>6</v>
      </c>
      <c r="Q78" s="17">
        <f t="shared" si="9"/>
        <v>37</v>
      </c>
      <c r="R78" s="17">
        <f t="shared" si="9"/>
        <v>19</v>
      </c>
      <c r="S78" s="17">
        <f t="shared" si="9"/>
        <v>6</v>
      </c>
      <c r="T78" s="17">
        <f t="shared" si="9"/>
        <v>0</v>
      </c>
      <c r="U78" s="17">
        <f t="shared" si="9"/>
        <v>35</v>
      </c>
      <c r="V78" s="17">
        <f t="shared" si="9"/>
        <v>0</v>
      </c>
      <c r="W78" s="17">
        <f t="shared" si="9"/>
        <v>9</v>
      </c>
      <c r="X78" s="17">
        <f t="shared" si="9"/>
        <v>0</v>
      </c>
      <c r="Y78" s="17">
        <f t="shared" si="9"/>
        <v>0</v>
      </c>
      <c r="Z78" s="17">
        <f t="shared" si="9"/>
        <v>0</v>
      </c>
      <c r="AA78" s="17">
        <f t="shared" si="9"/>
        <v>0</v>
      </c>
      <c r="AB78" s="17">
        <f t="shared" si="9"/>
        <v>0</v>
      </c>
      <c r="AC78" s="1925">
        <f t="shared" si="5"/>
        <v>238</v>
      </c>
      <c r="AD78" s="11"/>
      <c r="AE78" s="11"/>
      <c r="AF78" s="11"/>
    </row>
    <row r="79" spans="1:32" s="12" customFormat="1" ht="13.5" hidden="1" customHeight="1" thickBot="1" x14ac:dyDescent="0.4">
      <c r="A79" s="4293"/>
      <c r="B79" s="4296"/>
      <c r="C79" s="4299"/>
      <c r="D79" s="4303"/>
      <c r="E79" s="1930"/>
      <c r="F79" s="1922"/>
      <c r="G79" s="1922"/>
      <c r="H79" s="1922"/>
      <c r="I79" s="1922"/>
      <c r="J79" s="1931"/>
      <c r="K79" s="17"/>
      <c r="L79" s="1932"/>
      <c r="M79" s="1932"/>
      <c r="N79" s="1932"/>
      <c r="O79" s="1932"/>
      <c r="P79" s="1932"/>
      <c r="Q79" s="1932"/>
      <c r="R79" s="1932"/>
      <c r="S79" s="1932"/>
      <c r="T79" s="1932"/>
      <c r="U79" s="1932"/>
      <c r="V79" s="1932"/>
      <c r="W79" s="1932"/>
      <c r="X79" s="1932"/>
      <c r="Y79" s="1932"/>
      <c r="Z79" s="1932"/>
      <c r="AA79" s="1932"/>
      <c r="AB79" s="1932"/>
      <c r="AC79" s="1933"/>
      <c r="AD79" s="11"/>
      <c r="AE79" s="11"/>
      <c r="AF79" s="11"/>
    </row>
    <row r="80" spans="1:32" s="12" customFormat="1" ht="13.5" customHeight="1" thickBot="1" x14ac:dyDescent="0.4">
      <c r="A80" s="4294"/>
      <c r="B80" s="4297"/>
      <c r="C80" s="4300"/>
      <c r="D80" s="4304"/>
      <c r="E80" s="1934" t="s">
        <v>40</v>
      </c>
      <c r="F80" s="1935"/>
      <c r="G80" s="1935"/>
      <c r="H80" s="1935"/>
      <c r="I80" s="1932"/>
      <c r="J80" s="1936"/>
      <c r="K80" s="17">
        <f t="shared" ref="K80:AB80" si="10">K36+K78</f>
        <v>78</v>
      </c>
      <c r="L80" s="17">
        <f t="shared" si="10"/>
        <v>100</v>
      </c>
      <c r="M80" s="17">
        <f t="shared" si="10"/>
        <v>0</v>
      </c>
      <c r="N80" s="17">
        <f t="shared" si="10"/>
        <v>63</v>
      </c>
      <c r="O80" s="17">
        <f t="shared" si="10"/>
        <v>8</v>
      </c>
      <c r="P80" s="17">
        <f t="shared" si="10"/>
        <v>12</v>
      </c>
      <c r="Q80" s="17">
        <f t="shared" si="10"/>
        <v>116</v>
      </c>
      <c r="R80" s="17">
        <f t="shared" si="10"/>
        <v>19</v>
      </c>
      <c r="S80" s="17">
        <f t="shared" si="10"/>
        <v>21</v>
      </c>
      <c r="T80" s="17">
        <f t="shared" si="10"/>
        <v>0</v>
      </c>
      <c r="U80" s="17">
        <f t="shared" si="10"/>
        <v>81</v>
      </c>
      <c r="V80" s="17">
        <f t="shared" si="10"/>
        <v>0</v>
      </c>
      <c r="W80" s="17">
        <f t="shared" si="10"/>
        <v>9</v>
      </c>
      <c r="X80" s="17">
        <f t="shared" si="10"/>
        <v>0</v>
      </c>
      <c r="Y80" s="17">
        <f t="shared" si="10"/>
        <v>0</v>
      </c>
      <c r="Z80" s="17">
        <f t="shared" si="10"/>
        <v>0</v>
      </c>
      <c r="AA80" s="17">
        <f t="shared" si="10"/>
        <v>0</v>
      </c>
      <c r="AB80" s="17">
        <f t="shared" si="10"/>
        <v>0</v>
      </c>
      <c r="AC80" s="1937">
        <f>SUM(K80:AB80)</f>
        <v>507</v>
      </c>
      <c r="AD80" s="11"/>
      <c r="AE80" s="11"/>
      <c r="AF80" s="11"/>
    </row>
    <row r="81" spans="1:32" hidden="1" x14ac:dyDescent="0.35"/>
    <row r="82" spans="1:32" s="29" customFormat="1" ht="13.9" x14ac:dyDescent="0.4">
      <c r="A82" s="29" t="s">
        <v>443</v>
      </c>
      <c r="AD82" s="28"/>
      <c r="AE82" s="28"/>
      <c r="AF82" s="28"/>
    </row>
    <row r="83" spans="1:32" s="29" customFormat="1" ht="13.9" x14ac:dyDescent="0.4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 t="s">
        <v>201</v>
      </c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27"/>
      <c r="AD83" s="28"/>
      <c r="AE83" s="28"/>
      <c r="AF83" s="28"/>
    </row>
    <row r="84" spans="1:32" s="29" customFormat="1" ht="28.9" customHeight="1" x14ac:dyDescent="0.4">
      <c r="A84" s="27"/>
      <c r="M84" s="27"/>
      <c r="N84" s="27"/>
      <c r="O84" s="27"/>
      <c r="P84" s="27"/>
      <c r="Q84" s="27"/>
      <c r="R84" s="27" t="s">
        <v>189</v>
      </c>
      <c r="S84" s="32"/>
      <c r="T84" s="28"/>
      <c r="U84" s="28"/>
      <c r="V84" s="28"/>
      <c r="W84" s="28"/>
      <c r="X84" s="28"/>
      <c r="Y84" s="28"/>
      <c r="Z84" s="28"/>
      <c r="AA84" s="80"/>
      <c r="AB84" s="32"/>
      <c r="AC84" s="27"/>
      <c r="AD84" s="28"/>
      <c r="AE84" s="28"/>
      <c r="AF84" s="28"/>
    </row>
  </sheetData>
  <mergeCells count="24">
    <mergeCell ref="A1:AC1"/>
    <mergeCell ref="A3:AC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  <mergeCell ref="AC5:AC6"/>
    <mergeCell ref="A8:AC8"/>
    <mergeCell ref="A9:A37"/>
    <mergeCell ref="B9:B37"/>
    <mergeCell ref="C9:C37"/>
    <mergeCell ref="D9:D37"/>
    <mergeCell ref="A38:AC38"/>
    <mergeCell ref="A39:A80"/>
    <mergeCell ref="B39:B80"/>
    <mergeCell ref="C39:C80"/>
    <mergeCell ref="D39:D80"/>
  </mergeCells>
  <conditionalFormatting sqref="V68:W68">
    <cfRule type="cellIs" dxfId="27" priority="1" stopIfTrue="1" operator="equal">
      <formula>0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7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81"/>
  <sheetViews>
    <sheetView view="pageBreakPreview" topLeftCell="D1" zoomScale="60" zoomScaleNormal="80" zoomScalePageLayoutView="77" workbookViewId="0">
      <selection activeCell="V17" sqref="V17"/>
    </sheetView>
  </sheetViews>
  <sheetFormatPr defaultRowHeight="12.75" x14ac:dyDescent="0.35"/>
  <cols>
    <col min="1" max="1" width="4.1328125" style="82" customWidth="1"/>
    <col min="2" max="2" width="12" style="82" customWidth="1"/>
    <col min="3" max="3" width="11.86328125" style="82" customWidth="1"/>
    <col min="4" max="4" width="4.86328125" style="82" customWidth="1"/>
    <col min="5" max="5" width="33.265625" style="82" customWidth="1"/>
    <col min="6" max="6" width="4.265625" style="82" bestFit="1" customWidth="1"/>
    <col min="7" max="7" width="6.3984375" style="82" customWidth="1"/>
    <col min="8" max="10" width="4.265625" style="82" bestFit="1" customWidth="1"/>
    <col min="11" max="11" width="5.1328125" style="82" customWidth="1"/>
    <col min="12" max="12" width="5.86328125" style="82" customWidth="1"/>
    <col min="13" max="13" width="3.265625" style="82" bestFit="1" customWidth="1"/>
    <col min="14" max="14" width="4.3984375" style="82" bestFit="1" customWidth="1"/>
    <col min="15" max="15" width="7.73046875" style="82" customWidth="1"/>
    <col min="16" max="16" width="3.86328125" style="82" bestFit="1" customWidth="1"/>
    <col min="17" max="17" width="5.59765625" style="82" bestFit="1" customWidth="1"/>
    <col min="18" max="18" width="4.3984375" style="82" bestFit="1" customWidth="1"/>
    <col min="19" max="23" width="7.73046875" style="82" customWidth="1"/>
    <col min="24" max="24" width="5" style="82" customWidth="1"/>
    <col min="25" max="25" width="5.73046875" style="82" customWidth="1"/>
    <col min="26" max="27" width="5.59765625" style="82" customWidth="1"/>
    <col min="28" max="28" width="6" style="82" customWidth="1"/>
    <col min="29" max="29" width="7.73046875" style="82" customWidth="1"/>
    <col min="30" max="30" width="6.1328125" style="82" customWidth="1"/>
    <col min="31" max="31" width="4.3984375" style="82" customWidth="1"/>
    <col min="32" max="33" width="5.1328125" customWidth="1"/>
    <col min="34" max="34" width="8.1328125" customWidth="1"/>
    <col min="35" max="35" width="6.86328125" customWidth="1"/>
    <col min="36" max="36" width="6.265625" customWidth="1"/>
  </cols>
  <sheetData>
    <row r="1" spans="1:32" s="2" customFormat="1" ht="21" customHeight="1" x14ac:dyDescent="0.35">
      <c r="A1" s="4312" t="s">
        <v>89</v>
      </c>
      <c r="B1" s="4312"/>
      <c r="C1" s="4312"/>
      <c r="D1" s="4312"/>
      <c r="E1" s="4312"/>
      <c r="F1" s="4312"/>
      <c r="G1" s="4312"/>
      <c r="H1" s="4312"/>
      <c r="I1" s="4312"/>
      <c r="J1" s="4312"/>
      <c r="K1" s="4312"/>
      <c r="L1" s="4312"/>
      <c r="M1" s="4312"/>
      <c r="N1" s="4312"/>
      <c r="O1" s="4312"/>
      <c r="P1" s="4312"/>
      <c r="Q1" s="4312"/>
      <c r="R1" s="4312"/>
      <c r="S1" s="4312"/>
      <c r="T1" s="4312"/>
      <c r="U1" s="4312"/>
      <c r="V1" s="4312"/>
      <c r="W1" s="4312"/>
      <c r="X1" s="4312"/>
      <c r="Y1" s="4312"/>
      <c r="Z1" s="4312"/>
      <c r="AA1" s="4312"/>
      <c r="AB1" s="4312"/>
      <c r="AC1" s="4312"/>
    </row>
    <row r="2" spans="1:32" s="2" customFormat="1" ht="12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32" s="2" customFormat="1" ht="21" customHeight="1" x14ac:dyDescent="0.35">
      <c r="A3" s="4313" t="s">
        <v>377</v>
      </c>
      <c r="B3" s="4313"/>
      <c r="C3" s="4313"/>
      <c r="D3" s="4313"/>
      <c r="E3" s="4313"/>
      <c r="F3" s="4313"/>
      <c r="G3" s="4313"/>
      <c r="H3" s="4313"/>
      <c r="I3" s="4313"/>
      <c r="J3" s="4313"/>
      <c r="K3" s="4313"/>
      <c r="L3" s="4313"/>
      <c r="M3" s="4313"/>
      <c r="N3" s="4313"/>
      <c r="O3" s="4313"/>
      <c r="P3" s="4313"/>
      <c r="Q3" s="4313"/>
      <c r="R3" s="4313"/>
      <c r="S3" s="4313"/>
      <c r="T3" s="4313"/>
      <c r="U3" s="4313"/>
      <c r="V3" s="4313"/>
      <c r="W3" s="4313"/>
      <c r="X3" s="4313"/>
      <c r="Y3" s="4313"/>
      <c r="Z3" s="4313"/>
      <c r="AA3" s="4313"/>
      <c r="AB3" s="4313"/>
      <c r="AC3" s="4313"/>
    </row>
    <row r="4" spans="1:32" ht="2.25" customHeight="1" thickBot="1" x14ac:dyDescent="0.5">
      <c r="A4" s="3"/>
      <c r="B4" s="3"/>
      <c r="C4" s="3"/>
      <c r="D4" s="3"/>
      <c r="E4" s="4"/>
      <c r="F4" s="5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6"/>
      <c r="AE4" s="6"/>
      <c r="AF4" s="6"/>
    </row>
    <row r="5" spans="1:32" ht="14.25" customHeight="1" x14ac:dyDescent="0.45">
      <c r="A5" s="4314" t="s">
        <v>8</v>
      </c>
      <c r="B5" s="4192" t="s">
        <v>9</v>
      </c>
      <c r="C5" s="4192" t="s">
        <v>10</v>
      </c>
      <c r="D5" s="4317" t="s">
        <v>11</v>
      </c>
      <c r="E5" s="4319" t="s">
        <v>7</v>
      </c>
      <c r="F5" s="4321" t="s">
        <v>0</v>
      </c>
      <c r="G5" s="4323" t="s">
        <v>3</v>
      </c>
      <c r="H5" s="4325" t="s">
        <v>12</v>
      </c>
      <c r="I5" s="4321" t="s">
        <v>1</v>
      </c>
      <c r="J5" s="4327" t="s">
        <v>13</v>
      </c>
      <c r="K5" s="4329" t="s">
        <v>14</v>
      </c>
      <c r="L5" s="4330"/>
      <c r="M5" s="4330"/>
      <c r="N5" s="4330"/>
      <c r="O5" s="4330"/>
      <c r="P5" s="4330"/>
      <c r="Q5" s="4330"/>
      <c r="R5" s="4330"/>
      <c r="S5" s="4330"/>
      <c r="T5" s="4330"/>
      <c r="U5" s="4330"/>
      <c r="V5" s="4330"/>
      <c r="W5" s="4330"/>
      <c r="X5" s="4330"/>
      <c r="Y5" s="4330"/>
      <c r="Z5" s="4330"/>
      <c r="AA5" s="4330"/>
      <c r="AB5" s="4330"/>
      <c r="AC5" s="4331" t="s">
        <v>15</v>
      </c>
      <c r="AD5" s="6"/>
      <c r="AE5" s="6"/>
      <c r="AF5" s="6"/>
    </row>
    <row r="6" spans="1:32" s="10" customFormat="1" ht="116.25" customHeight="1" thickBot="1" x14ac:dyDescent="0.35">
      <c r="A6" s="4315"/>
      <c r="B6" s="4316"/>
      <c r="C6" s="4316"/>
      <c r="D6" s="4318"/>
      <c r="E6" s="4320"/>
      <c r="F6" s="4322"/>
      <c r="G6" s="4324"/>
      <c r="H6" s="4326"/>
      <c r="I6" s="4322"/>
      <c r="J6" s="4328"/>
      <c r="K6" s="8" t="s">
        <v>16</v>
      </c>
      <c r="L6" s="7" t="s">
        <v>17</v>
      </c>
      <c r="M6" s="7" t="s">
        <v>18</v>
      </c>
      <c r="N6" s="7" t="s">
        <v>19</v>
      </c>
      <c r="O6" s="7" t="s">
        <v>20</v>
      </c>
      <c r="P6" s="7" t="s">
        <v>21</v>
      </c>
      <c r="Q6" s="7" t="s">
        <v>100</v>
      </c>
      <c r="R6" s="7" t="s">
        <v>108</v>
      </c>
      <c r="S6" s="7" t="s">
        <v>23</v>
      </c>
      <c r="T6" s="7" t="s">
        <v>24</v>
      </c>
      <c r="U6" s="7" t="s">
        <v>25</v>
      </c>
      <c r="V6" s="7" t="s">
        <v>26</v>
      </c>
      <c r="W6" s="7" t="s">
        <v>27</v>
      </c>
      <c r="X6" s="7" t="s">
        <v>28</v>
      </c>
      <c r="Y6" s="7" t="s">
        <v>29</v>
      </c>
      <c r="Z6" s="7" t="s">
        <v>30</v>
      </c>
      <c r="AA6" s="7" t="s">
        <v>31</v>
      </c>
      <c r="AB6" s="7" t="s">
        <v>32</v>
      </c>
      <c r="AC6" s="4332"/>
      <c r="AD6" s="9"/>
      <c r="AE6" s="9"/>
      <c r="AF6" s="9"/>
    </row>
    <row r="7" spans="1:32" s="10" customFormat="1" ht="17.25" customHeight="1" thickBot="1" x14ac:dyDescent="0.35">
      <c r="A7" s="125">
        <v>1</v>
      </c>
      <c r="B7" s="123">
        <v>2</v>
      </c>
      <c r="C7" s="123">
        <v>3</v>
      </c>
      <c r="D7" s="126">
        <v>4</v>
      </c>
      <c r="E7" s="124">
        <v>5</v>
      </c>
      <c r="F7" s="124">
        <v>6</v>
      </c>
      <c r="G7" s="127" t="s">
        <v>42</v>
      </c>
      <c r="H7" s="127" t="s">
        <v>93</v>
      </c>
      <c r="I7" s="124">
        <v>9</v>
      </c>
      <c r="J7" s="124">
        <v>10</v>
      </c>
      <c r="K7" s="124">
        <v>11</v>
      </c>
      <c r="L7" s="124">
        <v>12</v>
      </c>
      <c r="M7" s="124">
        <v>13</v>
      </c>
      <c r="N7" s="124">
        <v>14</v>
      </c>
      <c r="O7" s="124">
        <v>15</v>
      </c>
      <c r="P7" s="124">
        <v>16</v>
      </c>
      <c r="Q7" s="124">
        <v>17</v>
      </c>
      <c r="R7" s="124">
        <v>18</v>
      </c>
      <c r="S7" s="124">
        <v>19</v>
      </c>
      <c r="T7" s="124">
        <v>20</v>
      </c>
      <c r="U7" s="124">
        <v>21</v>
      </c>
      <c r="V7" s="124">
        <v>22</v>
      </c>
      <c r="W7" s="124">
        <v>23</v>
      </c>
      <c r="X7" s="124">
        <v>24</v>
      </c>
      <c r="Y7" s="124">
        <v>25</v>
      </c>
      <c r="Z7" s="124">
        <v>26</v>
      </c>
      <c r="AA7" s="124">
        <v>27</v>
      </c>
      <c r="AB7" s="124">
        <v>28</v>
      </c>
      <c r="AC7" s="128">
        <v>29</v>
      </c>
      <c r="AD7" s="9"/>
      <c r="AE7" s="9"/>
      <c r="AF7" s="9"/>
    </row>
    <row r="8" spans="1:32" s="12" customFormat="1" ht="19.899999999999999" customHeight="1" thickBot="1" x14ac:dyDescent="0.4">
      <c r="A8" s="4286" t="s">
        <v>33</v>
      </c>
      <c r="B8" s="4287"/>
      <c r="C8" s="4287"/>
      <c r="D8" s="4287"/>
      <c r="E8" s="4287"/>
      <c r="F8" s="4287"/>
      <c r="G8" s="4287"/>
      <c r="H8" s="4287"/>
      <c r="I8" s="4287"/>
      <c r="J8" s="4287"/>
      <c r="K8" s="4287"/>
      <c r="L8" s="4287"/>
      <c r="M8" s="4287"/>
      <c r="N8" s="4287"/>
      <c r="O8" s="4287"/>
      <c r="P8" s="4287"/>
      <c r="Q8" s="4287"/>
      <c r="R8" s="4287"/>
      <c r="S8" s="4287"/>
      <c r="T8" s="4287"/>
      <c r="U8" s="4287"/>
      <c r="V8" s="4287"/>
      <c r="W8" s="4287"/>
      <c r="X8" s="4287"/>
      <c r="Y8" s="4287"/>
      <c r="Z8" s="4287"/>
      <c r="AA8" s="4287"/>
      <c r="AB8" s="4287"/>
      <c r="AC8" s="4288"/>
      <c r="AD8" s="11"/>
      <c r="AE8" s="11"/>
      <c r="AF8" s="11"/>
    </row>
    <row r="9" spans="1:32" s="12" customFormat="1" ht="13.5" customHeight="1" thickBot="1" x14ac:dyDescent="0.4">
      <c r="A9" s="4337">
        <v>7</v>
      </c>
      <c r="B9" s="4295" t="s">
        <v>136</v>
      </c>
      <c r="C9" s="4295" t="s">
        <v>393</v>
      </c>
      <c r="D9" s="4345">
        <v>0.5</v>
      </c>
      <c r="E9" s="3535" t="s">
        <v>325</v>
      </c>
      <c r="F9" s="1693" t="s">
        <v>112</v>
      </c>
      <c r="G9" s="1693" t="s">
        <v>127</v>
      </c>
      <c r="H9" s="1693"/>
      <c r="I9" s="1693" t="s">
        <v>65</v>
      </c>
      <c r="J9" s="2550" t="s">
        <v>126</v>
      </c>
      <c r="K9" s="2551">
        <v>28</v>
      </c>
      <c r="L9" s="2334"/>
      <c r="M9" s="2333"/>
      <c r="N9" s="2334"/>
      <c r="O9" s="2334"/>
      <c r="P9" s="2333"/>
      <c r="Q9" s="2333"/>
      <c r="R9" s="2333"/>
      <c r="S9" s="2333"/>
      <c r="T9" s="2333"/>
      <c r="U9" s="2334">
        <v>2</v>
      </c>
      <c r="V9" s="1966"/>
      <c r="W9" s="1966"/>
      <c r="X9" s="1966"/>
      <c r="Y9" s="1966"/>
      <c r="Z9" s="1966"/>
      <c r="AA9" s="1966"/>
      <c r="AB9" s="1967"/>
      <c r="AC9" s="1753">
        <f t="shared" ref="AC9:AC34" si="0">SUM(K9:AB9)</f>
        <v>30</v>
      </c>
      <c r="AD9" s="11"/>
      <c r="AE9" s="11"/>
      <c r="AF9" s="11"/>
    </row>
    <row r="10" spans="1:32" s="12" customFormat="1" ht="13.5" customHeight="1" thickBot="1" x14ac:dyDescent="0.4">
      <c r="A10" s="4305"/>
      <c r="B10" s="4296"/>
      <c r="C10" s="4296"/>
      <c r="D10" s="4339"/>
      <c r="E10" s="3535" t="s">
        <v>325</v>
      </c>
      <c r="F10" s="1693" t="s">
        <v>112</v>
      </c>
      <c r="G10" s="1693" t="s">
        <v>127</v>
      </c>
      <c r="H10" s="1693"/>
      <c r="I10" s="1693" t="s">
        <v>127</v>
      </c>
      <c r="J10" s="2550" t="s">
        <v>350</v>
      </c>
      <c r="K10" s="2551">
        <v>28</v>
      </c>
      <c r="L10" s="2334"/>
      <c r="M10" s="2333"/>
      <c r="N10" s="2334"/>
      <c r="O10" s="2334"/>
      <c r="P10" s="2333"/>
      <c r="Q10" s="2333"/>
      <c r="R10" s="2333"/>
      <c r="S10" s="2333"/>
      <c r="T10" s="2333"/>
      <c r="U10" s="2334">
        <v>3</v>
      </c>
      <c r="V10" s="1966"/>
      <c r="W10" s="1966"/>
      <c r="X10" s="1966"/>
      <c r="Y10" s="1966"/>
      <c r="Z10" s="1966"/>
      <c r="AA10" s="1966"/>
      <c r="AB10" s="1967"/>
      <c r="AC10" s="1753">
        <f t="shared" si="0"/>
        <v>31</v>
      </c>
      <c r="AD10" s="11"/>
      <c r="AE10" s="11"/>
      <c r="AF10" s="11"/>
    </row>
    <row r="11" spans="1:32" s="11" customFormat="1" ht="17.25" customHeight="1" thickBot="1" x14ac:dyDescent="0.45">
      <c r="A11" s="4305"/>
      <c r="B11" s="4296"/>
      <c r="C11" s="4296"/>
      <c r="D11" s="4339"/>
      <c r="E11" s="3536" t="s">
        <v>103</v>
      </c>
      <c r="F11" s="404" t="s">
        <v>5</v>
      </c>
      <c r="G11" s="405" t="s">
        <v>110</v>
      </c>
      <c r="H11" s="457" t="s">
        <v>212</v>
      </c>
      <c r="I11" s="996" t="s">
        <v>69</v>
      </c>
      <c r="J11" s="1661">
        <v>2</v>
      </c>
      <c r="K11" s="2157"/>
      <c r="L11" s="1663"/>
      <c r="M11" s="1664"/>
      <c r="N11" s="1664"/>
      <c r="O11" s="1664"/>
      <c r="P11" s="1663"/>
      <c r="Q11" s="1664">
        <v>21</v>
      </c>
      <c r="R11" s="1664"/>
      <c r="S11" s="1664"/>
      <c r="T11" s="2500"/>
      <c r="U11" s="1716"/>
      <c r="V11" s="1716"/>
      <c r="W11" s="476"/>
      <c r="X11" s="476"/>
      <c r="Y11" s="476"/>
      <c r="Z11" s="476"/>
      <c r="AA11" s="476"/>
      <c r="AB11" s="1253"/>
      <c r="AC11" s="102">
        <f t="shared" si="0"/>
        <v>21</v>
      </c>
    </row>
    <row r="12" spans="1:32" s="11" customFormat="1" ht="17.25" customHeight="1" thickBot="1" x14ac:dyDescent="0.45">
      <c r="A12" s="4305"/>
      <c r="B12" s="4296"/>
      <c r="C12" s="4296"/>
      <c r="D12" s="4339"/>
      <c r="E12" s="3536" t="s">
        <v>115</v>
      </c>
      <c r="F12" s="404" t="s">
        <v>5</v>
      </c>
      <c r="G12" s="405" t="s">
        <v>110</v>
      </c>
      <c r="H12" s="457" t="s">
        <v>212</v>
      </c>
      <c r="I12" s="996" t="s">
        <v>69</v>
      </c>
      <c r="J12" s="470">
        <v>2</v>
      </c>
      <c r="K12" s="1229"/>
      <c r="L12" s="77"/>
      <c r="M12" s="77"/>
      <c r="N12" s="77"/>
      <c r="O12" s="77"/>
      <c r="P12" s="77"/>
      <c r="Q12" s="77"/>
      <c r="R12" s="77"/>
      <c r="S12" s="77">
        <v>6</v>
      </c>
      <c r="T12" s="2500"/>
      <c r="U12" s="1716"/>
      <c r="V12" s="1716"/>
      <c r="W12" s="476"/>
      <c r="X12" s="476"/>
      <c r="Y12" s="476"/>
      <c r="Z12" s="476"/>
      <c r="AA12" s="476"/>
      <c r="AB12" s="1253"/>
      <c r="AC12" s="102">
        <f t="shared" si="0"/>
        <v>6</v>
      </c>
    </row>
    <row r="13" spans="1:32" s="11" customFormat="1" ht="17.25" customHeight="1" thickBot="1" x14ac:dyDescent="0.45">
      <c r="A13" s="4305"/>
      <c r="B13" s="4296"/>
      <c r="C13" s="4296"/>
      <c r="D13" s="4339"/>
      <c r="E13" s="3774" t="s">
        <v>114</v>
      </c>
      <c r="F13" s="3760" t="s">
        <v>5</v>
      </c>
      <c r="G13" s="3760" t="s">
        <v>70</v>
      </c>
      <c r="H13" s="3760"/>
      <c r="I13" s="3760" t="s">
        <v>69</v>
      </c>
      <c r="J13" s="3773" t="s">
        <v>67</v>
      </c>
      <c r="K13" s="3761"/>
      <c r="L13" s="1959"/>
      <c r="M13" s="1959"/>
      <c r="N13" s="1959"/>
      <c r="O13" s="1959"/>
      <c r="P13" s="1959"/>
      <c r="Q13" s="1959">
        <v>9</v>
      </c>
      <c r="R13" s="1588"/>
      <c r="S13" s="93"/>
      <c r="T13" s="2149"/>
      <c r="U13" s="1968"/>
      <c r="V13" s="1968"/>
      <c r="W13" s="753"/>
      <c r="X13" s="753"/>
      <c r="Y13" s="753"/>
      <c r="Z13" s="753"/>
      <c r="AA13" s="753"/>
      <c r="AB13" s="2150"/>
      <c r="AC13" s="1753">
        <f t="shared" si="0"/>
        <v>9</v>
      </c>
    </row>
    <row r="14" spans="1:32" s="11" customFormat="1" ht="17.25" hidden="1" customHeight="1" thickBot="1" x14ac:dyDescent="0.45">
      <c r="A14" s="4305"/>
      <c r="B14" s="4296"/>
      <c r="C14" s="4296"/>
      <c r="D14" s="4339"/>
      <c r="E14" s="3538"/>
      <c r="F14" s="995"/>
      <c r="G14" s="995"/>
      <c r="H14" s="995"/>
      <c r="I14" s="995"/>
      <c r="J14" s="2522"/>
      <c r="K14" s="2002"/>
      <c r="L14" s="1588"/>
      <c r="M14" s="1588"/>
      <c r="N14" s="1588"/>
      <c r="O14" s="1588"/>
      <c r="P14" s="1588"/>
      <c r="Q14" s="1588"/>
      <c r="R14" s="1588"/>
      <c r="S14" s="93"/>
      <c r="T14" s="2149"/>
      <c r="U14" s="1968"/>
      <c r="V14" s="1968"/>
      <c r="W14" s="753"/>
      <c r="X14" s="753"/>
      <c r="Y14" s="753"/>
      <c r="Z14" s="753"/>
      <c r="AA14" s="753"/>
      <c r="AB14" s="2150"/>
      <c r="AC14" s="1753">
        <f t="shared" si="0"/>
        <v>0</v>
      </c>
    </row>
    <row r="15" spans="1:32" s="11" customFormat="1" ht="17.25" hidden="1" customHeight="1" thickBot="1" x14ac:dyDescent="0.45">
      <c r="A15" s="4305"/>
      <c r="B15" s="4296"/>
      <c r="C15" s="4296"/>
      <c r="D15" s="4339"/>
      <c r="E15" s="345"/>
      <c r="F15" s="2159"/>
      <c r="G15" s="1500"/>
      <c r="H15" s="843"/>
      <c r="I15" s="2160"/>
      <c r="J15" s="2161"/>
      <c r="K15" s="1969"/>
      <c r="L15" s="93"/>
      <c r="M15" s="93"/>
      <c r="N15" s="93"/>
      <c r="O15" s="93"/>
      <c r="P15" s="93"/>
      <c r="Q15" s="93"/>
      <c r="R15" s="93"/>
      <c r="S15" s="93"/>
      <c r="T15" s="2149"/>
      <c r="U15" s="1968"/>
      <c r="V15" s="1968"/>
      <c r="W15" s="753"/>
      <c r="X15" s="753"/>
      <c r="Y15" s="753"/>
      <c r="Z15" s="753"/>
      <c r="AA15" s="753"/>
      <c r="AB15" s="2150"/>
      <c r="AC15" s="102"/>
    </row>
    <row r="16" spans="1:32" s="11" customFormat="1" ht="21" hidden="1" customHeight="1" thickBot="1" x14ac:dyDescent="0.4">
      <c r="A16" s="4305"/>
      <c r="B16" s="4296"/>
      <c r="C16" s="4296"/>
      <c r="D16" s="4339"/>
      <c r="E16" s="3539"/>
      <c r="F16" s="1971"/>
      <c r="G16" s="1971"/>
      <c r="H16" s="1971"/>
      <c r="I16" s="1971"/>
      <c r="J16" s="1972"/>
      <c r="K16" s="2151"/>
      <c r="L16" s="1666"/>
      <c r="M16" s="2152"/>
      <c r="N16" s="1666"/>
      <c r="O16" s="1666"/>
      <c r="P16" s="2152"/>
      <c r="Q16" s="2152"/>
      <c r="R16" s="2152"/>
      <c r="S16" s="2152"/>
      <c r="T16" s="2152"/>
      <c r="U16" s="1666"/>
      <c r="V16" s="1666"/>
      <c r="W16" s="2152"/>
      <c r="X16" s="2152"/>
      <c r="Y16" s="2152"/>
      <c r="Z16" s="2152"/>
      <c r="AA16" s="2152"/>
      <c r="AB16" s="2153"/>
      <c r="AC16" s="102">
        <f t="shared" si="0"/>
        <v>0</v>
      </c>
    </row>
    <row r="17" spans="1:32" s="11" customFormat="1" ht="14.25" customHeight="1" thickBot="1" x14ac:dyDescent="0.4">
      <c r="A17" s="4305"/>
      <c r="B17" s="4296"/>
      <c r="C17" s="4296"/>
      <c r="D17" s="4339"/>
      <c r="E17" s="3540" t="s">
        <v>38</v>
      </c>
      <c r="F17" s="2735"/>
      <c r="G17" s="2735"/>
      <c r="H17" s="2735"/>
      <c r="I17" s="2735"/>
      <c r="J17" s="2736"/>
      <c r="K17" s="92">
        <f t="shared" ref="K17:AB17" si="1">SUM(K9:K16)</f>
        <v>56</v>
      </c>
      <c r="L17" s="92">
        <f t="shared" si="1"/>
        <v>0</v>
      </c>
      <c r="M17" s="92">
        <f t="shared" si="1"/>
        <v>0</v>
      </c>
      <c r="N17" s="92">
        <f t="shared" si="1"/>
        <v>0</v>
      </c>
      <c r="O17" s="92">
        <f t="shared" si="1"/>
        <v>0</v>
      </c>
      <c r="P17" s="92">
        <f t="shared" si="1"/>
        <v>0</v>
      </c>
      <c r="Q17" s="92">
        <f t="shared" si="1"/>
        <v>30</v>
      </c>
      <c r="R17" s="92">
        <f t="shared" si="1"/>
        <v>0</v>
      </c>
      <c r="S17" s="92">
        <f t="shared" si="1"/>
        <v>6</v>
      </c>
      <c r="T17" s="92">
        <f t="shared" si="1"/>
        <v>0</v>
      </c>
      <c r="U17" s="92">
        <f t="shared" si="1"/>
        <v>5</v>
      </c>
      <c r="V17" s="92">
        <f t="shared" si="1"/>
        <v>0</v>
      </c>
      <c r="W17" s="92">
        <f t="shared" si="1"/>
        <v>0</v>
      </c>
      <c r="X17" s="92">
        <f t="shared" si="1"/>
        <v>0</v>
      </c>
      <c r="Y17" s="92">
        <f t="shared" si="1"/>
        <v>0</v>
      </c>
      <c r="Z17" s="92">
        <f t="shared" si="1"/>
        <v>0</v>
      </c>
      <c r="AA17" s="92">
        <f t="shared" si="1"/>
        <v>0</v>
      </c>
      <c r="AB17" s="2733">
        <f t="shared" si="1"/>
        <v>0</v>
      </c>
      <c r="AC17" s="2156">
        <f t="shared" si="0"/>
        <v>97</v>
      </c>
    </row>
    <row r="18" spans="1:32" s="11" customFormat="1" ht="14.25" customHeight="1" thickBot="1" x14ac:dyDescent="0.45">
      <c r="A18" s="4305"/>
      <c r="B18" s="4296"/>
      <c r="C18" s="4296"/>
      <c r="D18" s="4339"/>
      <c r="E18" s="3536" t="s">
        <v>103</v>
      </c>
      <c r="F18" s="404" t="s">
        <v>6</v>
      </c>
      <c r="G18" s="405" t="s">
        <v>110</v>
      </c>
      <c r="H18" s="457" t="s">
        <v>70</v>
      </c>
      <c r="I18" s="996" t="s">
        <v>69</v>
      </c>
      <c r="J18" s="1661">
        <v>1</v>
      </c>
      <c r="K18" s="2157"/>
      <c r="L18" s="1663"/>
      <c r="M18" s="1664"/>
      <c r="N18" s="1664"/>
      <c r="O18" s="1664"/>
      <c r="P18" s="1663"/>
      <c r="Q18" s="1664">
        <v>11</v>
      </c>
      <c r="R18" s="1664"/>
      <c r="S18" s="1664"/>
      <c r="T18" s="21"/>
      <c r="U18" s="21"/>
      <c r="V18" s="2732"/>
      <c r="W18" s="2732"/>
      <c r="X18" s="2732"/>
      <c r="Y18" s="2732"/>
      <c r="Z18" s="2732"/>
      <c r="AA18" s="2732"/>
      <c r="AB18" s="2732"/>
      <c r="AC18" s="1753">
        <f t="shared" si="0"/>
        <v>11</v>
      </c>
    </row>
    <row r="19" spans="1:32" s="11" customFormat="1" ht="14.25" customHeight="1" thickBot="1" x14ac:dyDescent="0.45">
      <c r="A19" s="4305"/>
      <c r="B19" s="4296"/>
      <c r="C19" s="4296"/>
      <c r="D19" s="4339"/>
      <c r="E19" s="3536" t="s">
        <v>115</v>
      </c>
      <c r="F19" s="404" t="s">
        <v>6</v>
      </c>
      <c r="G19" s="405" t="s">
        <v>110</v>
      </c>
      <c r="H19" s="457" t="s">
        <v>70</v>
      </c>
      <c r="I19" s="996" t="s">
        <v>69</v>
      </c>
      <c r="J19" s="470">
        <v>1</v>
      </c>
      <c r="K19" s="1229"/>
      <c r="L19" s="77"/>
      <c r="M19" s="77"/>
      <c r="N19" s="77"/>
      <c r="O19" s="77"/>
      <c r="P19" s="77"/>
      <c r="Q19" s="77"/>
      <c r="R19" s="77"/>
      <c r="S19" s="77">
        <v>3</v>
      </c>
      <c r="T19" s="77"/>
      <c r="U19" s="77"/>
      <c r="V19" s="1786"/>
      <c r="W19" s="1786"/>
      <c r="X19" s="1786"/>
      <c r="Y19" s="1786"/>
      <c r="Z19" s="1786"/>
      <c r="AA19" s="1786"/>
      <c r="AB19" s="1786"/>
      <c r="AC19" s="1753">
        <f t="shared" si="0"/>
        <v>3</v>
      </c>
    </row>
    <row r="20" spans="1:32" s="11" customFormat="1" ht="14.25" hidden="1" customHeight="1" thickBot="1" x14ac:dyDescent="0.35">
      <c r="A20" s="4305"/>
      <c r="B20" s="4296"/>
      <c r="C20" s="4296"/>
      <c r="D20" s="4339"/>
      <c r="E20" s="3541"/>
      <c r="F20" s="2554"/>
      <c r="G20" s="2554"/>
      <c r="H20" s="2554"/>
      <c r="I20" s="2554"/>
      <c r="J20" s="2555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1786"/>
      <c r="W20" s="1786"/>
      <c r="X20" s="1786"/>
      <c r="Y20" s="1786"/>
      <c r="Z20" s="1786"/>
      <c r="AA20" s="1786"/>
      <c r="AB20" s="1786"/>
      <c r="AC20" s="1753">
        <f t="shared" si="0"/>
        <v>0</v>
      </c>
    </row>
    <row r="21" spans="1:32" s="11" customFormat="1" ht="14.25" hidden="1" customHeight="1" thickBot="1" x14ac:dyDescent="0.4">
      <c r="A21" s="4305"/>
      <c r="B21" s="4296"/>
      <c r="C21" s="4296"/>
      <c r="D21" s="4339"/>
      <c r="E21" s="3542"/>
      <c r="F21" s="2554"/>
      <c r="G21" s="2554"/>
      <c r="H21" s="2554"/>
      <c r="I21" s="2554"/>
      <c r="J21" s="2555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1753">
        <f t="shared" si="0"/>
        <v>0</v>
      </c>
    </row>
    <row r="22" spans="1:32" s="11" customFormat="1" ht="14.25" hidden="1" customHeight="1" thickBot="1" x14ac:dyDescent="0.45">
      <c r="A22" s="4305"/>
      <c r="B22" s="4296"/>
      <c r="C22" s="4296"/>
      <c r="D22" s="4339"/>
      <c r="E22" s="3543"/>
      <c r="F22" s="2413"/>
      <c r="G22" s="2413"/>
      <c r="H22" s="2413"/>
      <c r="I22" s="2413"/>
      <c r="J22" s="2413"/>
      <c r="K22" s="2443"/>
      <c r="L22" s="2443"/>
      <c r="M22" s="2443"/>
      <c r="N22" s="2443"/>
      <c r="O22" s="2443"/>
      <c r="P22" s="2443"/>
      <c r="Q22" s="2417"/>
      <c r="R22" s="1786"/>
      <c r="S22" s="1786"/>
      <c r="T22" s="1786"/>
      <c r="U22" s="1786"/>
      <c r="V22" s="1786"/>
      <c r="W22" s="1786"/>
      <c r="X22" s="1786"/>
      <c r="Y22" s="1786"/>
      <c r="Z22" s="1786"/>
      <c r="AA22" s="1786"/>
      <c r="AB22" s="1786"/>
      <c r="AC22" s="1753">
        <f t="shared" si="0"/>
        <v>0</v>
      </c>
    </row>
    <row r="23" spans="1:32" s="11" customFormat="1" ht="14.25" hidden="1" customHeight="1" thickBot="1" x14ac:dyDescent="0.45">
      <c r="A23" s="4305"/>
      <c r="B23" s="4296"/>
      <c r="C23" s="4296"/>
      <c r="D23" s="4339"/>
      <c r="E23" s="3543"/>
      <c r="F23" s="2422"/>
      <c r="G23" s="2422"/>
      <c r="H23" s="2422"/>
      <c r="I23" s="2422"/>
      <c r="J23" s="2413"/>
      <c r="K23" s="2435"/>
      <c r="L23" s="2435"/>
      <c r="M23" s="2415"/>
      <c r="N23" s="2435"/>
      <c r="O23" s="2435"/>
      <c r="P23" s="2415"/>
      <c r="Q23" s="2556"/>
      <c r="R23" s="2415"/>
      <c r="S23" s="1786"/>
      <c r="T23" s="1786"/>
      <c r="U23" s="1786"/>
      <c r="V23" s="1786"/>
      <c r="W23" s="1786"/>
      <c r="X23" s="1786"/>
      <c r="Y23" s="1786"/>
      <c r="Z23" s="1786"/>
      <c r="AA23" s="1786"/>
      <c r="AB23" s="1786"/>
      <c r="AC23" s="1753">
        <f t="shared" si="0"/>
        <v>0</v>
      </c>
    </row>
    <row r="24" spans="1:32" s="11" customFormat="1" ht="15" hidden="1" customHeight="1" thickBot="1" x14ac:dyDescent="0.4">
      <c r="A24" s="4305"/>
      <c r="B24" s="4296"/>
      <c r="C24" s="4296"/>
      <c r="D24" s="4339"/>
      <c r="E24" s="3544"/>
      <c r="F24" s="1011"/>
      <c r="G24" s="1011"/>
      <c r="H24" s="1011"/>
      <c r="I24" s="1011"/>
      <c r="J24" s="2557"/>
      <c r="K24" s="106"/>
      <c r="L24" s="106"/>
      <c r="M24" s="106"/>
      <c r="N24" s="106"/>
      <c r="O24" s="106"/>
      <c r="P24" s="106"/>
      <c r="Q24" s="106"/>
      <c r="R24" s="77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753">
        <f t="shared" si="0"/>
        <v>0</v>
      </c>
    </row>
    <row r="25" spans="1:32" s="11" customFormat="1" ht="13.5" hidden="1" customHeight="1" thickBot="1" x14ac:dyDescent="0.4">
      <c r="A25" s="4305"/>
      <c r="B25" s="4296"/>
      <c r="C25" s="4296"/>
      <c r="D25" s="4339"/>
      <c r="E25" s="3544"/>
      <c r="F25" s="1011"/>
      <c r="G25" s="1011"/>
      <c r="H25" s="1011"/>
      <c r="I25" s="1011"/>
      <c r="J25" s="2557"/>
      <c r="K25" s="106"/>
      <c r="L25" s="106"/>
      <c r="M25" s="106"/>
      <c r="N25" s="106"/>
      <c r="O25" s="106"/>
      <c r="P25" s="106"/>
      <c r="Q25" s="106"/>
      <c r="R25" s="77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753">
        <f t="shared" si="0"/>
        <v>0</v>
      </c>
    </row>
    <row r="26" spans="1:32" s="11" customFormat="1" ht="13.5" hidden="1" customHeight="1" thickBot="1" x14ac:dyDescent="0.4">
      <c r="A26" s="4305"/>
      <c r="B26" s="4296"/>
      <c r="C26" s="4296"/>
      <c r="D26" s="4339"/>
      <c r="E26" s="3545"/>
      <c r="F26" s="2558"/>
      <c r="G26" s="2558"/>
      <c r="H26" s="2558"/>
      <c r="I26" s="2558"/>
      <c r="J26" s="2559"/>
      <c r="K26" s="77"/>
      <c r="L26" s="77"/>
      <c r="M26" s="77"/>
      <c r="N26" s="77"/>
      <c r="O26" s="77"/>
      <c r="P26" s="77"/>
      <c r="Q26" s="77"/>
      <c r="R26" s="77"/>
      <c r="S26" s="77"/>
      <c r="T26" s="106"/>
      <c r="U26" s="106"/>
      <c r="V26" s="106"/>
      <c r="W26" s="106"/>
      <c r="X26" s="106"/>
      <c r="Y26" s="106"/>
      <c r="Z26" s="106"/>
      <c r="AA26" s="106"/>
      <c r="AB26" s="106"/>
      <c r="AC26" s="1753">
        <f t="shared" si="0"/>
        <v>0</v>
      </c>
    </row>
    <row r="27" spans="1:32" s="11" customFormat="1" ht="15.75" hidden="1" customHeight="1" thickBot="1" x14ac:dyDescent="0.4">
      <c r="A27" s="4305"/>
      <c r="B27" s="4296"/>
      <c r="C27" s="4296"/>
      <c r="D27" s="4339"/>
      <c r="E27" s="3546"/>
      <c r="F27" s="2558"/>
      <c r="G27" s="2558"/>
      <c r="H27" s="2558"/>
      <c r="I27" s="2558"/>
      <c r="J27" s="2559"/>
      <c r="K27" s="110"/>
      <c r="L27" s="110"/>
      <c r="M27" s="111"/>
      <c r="N27" s="111"/>
      <c r="O27" s="111"/>
      <c r="P27" s="111"/>
      <c r="Q27" s="111"/>
      <c r="R27" s="1588"/>
      <c r="S27" s="1588"/>
      <c r="T27" s="1588"/>
      <c r="U27" s="313"/>
      <c r="V27" s="313"/>
      <c r="W27" s="476"/>
      <c r="X27" s="476"/>
      <c r="Y27" s="476"/>
      <c r="Z27" s="476"/>
      <c r="AA27" s="476"/>
      <c r="AB27" s="476"/>
      <c r="AC27" s="1753">
        <f t="shared" si="0"/>
        <v>0</v>
      </c>
    </row>
    <row r="28" spans="1:32" s="12" customFormat="1" ht="13.5" customHeight="1" thickBot="1" x14ac:dyDescent="0.4">
      <c r="A28" s="4306"/>
      <c r="B28" s="4296"/>
      <c r="C28" s="4296"/>
      <c r="D28" s="4339"/>
      <c r="E28" s="3547" t="s">
        <v>34</v>
      </c>
      <c r="F28" s="1922"/>
      <c r="G28" s="1922"/>
      <c r="H28" s="1922"/>
      <c r="I28" s="1922"/>
      <c r="J28" s="1931"/>
      <c r="K28" s="1924">
        <f t="shared" ref="K28:AB28" si="2">SUM(K18:K27)</f>
        <v>0</v>
      </c>
      <c r="L28" s="1924">
        <f t="shared" si="2"/>
        <v>0</v>
      </c>
      <c r="M28" s="1924">
        <f t="shared" si="2"/>
        <v>0</v>
      </c>
      <c r="N28" s="1924">
        <f t="shared" si="2"/>
        <v>0</v>
      </c>
      <c r="O28" s="1924">
        <f t="shared" si="2"/>
        <v>0</v>
      </c>
      <c r="P28" s="1924">
        <f t="shared" si="2"/>
        <v>0</v>
      </c>
      <c r="Q28" s="1924">
        <f t="shared" si="2"/>
        <v>11</v>
      </c>
      <c r="R28" s="1924">
        <f t="shared" si="2"/>
        <v>0</v>
      </c>
      <c r="S28" s="1924">
        <f t="shared" si="2"/>
        <v>3</v>
      </c>
      <c r="T28" s="1924">
        <f t="shared" si="2"/>
        <v>0</v>
      </c>
      <c r="U28" s="1924">
        <f t="shared" si="2"/>
        <v>0</v>
      </c>
      <c r="V28" s="1924">
        <f t="shared" si="2"/>
        <v>0</v>
      </c>
      <c r="W28" s="1924">
        <f t="shared" si="2"/>
        <v>0</v>
      </c>
      <c r="X28" s="1924">
        <f t="shared" si="2"/>
        <v>0</v>
      </c>
      <c r="Y28" s="1924">
        <f t="shared" si="2"/>
        <v>0</v>
      </c>
      <c r="Z28" s="1924">
        <f t="shared" si="2"/>
        <v>0</v>
      </c>
      <c r="AA28" s="1924">
        <f t="shared" si="2"/>
        <v>0</v>
      </c>
      <c r="AB28" s="1924">
        <f t="shared" si="2"/>
        <v>0</v>
      </c>
      <c r="AC28" s="1925">
        <f t="shared" si="0"/>
        <v>14</v>
      </c>
      <c r="AD28" s="11"/>
      <c r="AE28" s="11"/>
      <c r="AF28" s="11"/>
    </row>
    <row r="29" spans="1:32" s="12" customFormat="1" ht="27" customHeight="1" thickBot="1" x14ac:dyDescent="0.4">
      <c r="A29" s="4306"/>
      <c r="B29" s="4296"/>
      <c r="C29" s="4296"/>
      <c r="D29" s="4339"/>
      <c r="E29" s="3548" t="s">
        <v>271</v>
      </c>
      <c r="F29" s="1914" t="s">
        <v>112</v>
      </c>
      <c r="G29" s="1914">
        <v>53</v>
      </c>
      <c r="H29" s="1914" t="s">
        <v>123</v>
      </c>
      <c r="I29" s="1914">
        <v>2</v>
      </c>
      <c r="J29" s="1915"/>
      <c r="K29" s="2162">
        <v>20</v>
      </c>
      <c r="L29" s="2560">
        <v>16</v>
      </c>
      <c r="M29" s="17"/>
      <c r="N29" s="2560">
        <v>2</v>
      </c>
      <c r="O29" s="2560">
        <v>1</v>
      </c>
      <c r="P29" s="17"/>
      <c r="Q29" s="17"/>
      <c r="R29" s="17"/>
      <c r="S29" s="17"/>
      <c r="T29" s="17"/>
      <c r="U29" s="2560">
        <v>1</v>
      </c>
      <c r="V29" s="17"/>
      <c r="W29" s="17"/>
      <c r="X29" s="17"/>
      <c r="Y29" s="17"/>
      <c r="Z29" s="17"/>
      <c r="AA29" s="17"/>
      <c r="AB29" s="17"/>
      <c r="AC29" s="1925">
        <f t="shared" si="0"/>
        <v>40</v>
      </c>
      <c r="AD29" s="11"/>
      <c r="AE29" s="11"/>
      <c r="AF29" s="11"/>
    </row>
    <row r="30" spans="1:32" s="12" customFormat="1" ht="27" hidden="1" customHeight="1" thickBot="1" x14ac:dyDescent="0.4">
      <c r="A30" s="4306"/>
      <c r="B30" s="4296"/>
      <c r="C30" s="4296"/>
      <c r="D30" s="4339"/>
      <c r="E30" s="3548"/>
      <c r="F30" s="1914"/>
      <c r="G30" s="1914"/>
      <c r="H30" s="1914"/>
      <c r="I30" s="1914"/>
      <c r="J30" s="1915"/>
      <c r="K30" s="2162"/>
      <c r="L30" s="2560"/>
      <c r="M30" s="17"/>
      <c r="N30" s="2560"/>
      <c r="O30" s="2560"/>
      <c r="P30" s="17"/>
      <c r="Q30" s="17"/>
      <c r="R30" s="17"/>
      <c r="S30" s="17"/>
      <c r="T30" s="17"/>
      <c r="U30" s="2560"/>
      <c r="V30" s="17"/>
      <c r="W30" s="17"/>
      <c r="X30" s="17"/>
      <c r="Y30" s="17"/>
      <c r="Z30" s="17"/>
      <c r="AA30" s="17"/>
      <c r="AB30" s="17"/>
      <c r="AC30" s="1925">
        <f t="shared" si="0"/>
        <v>0</v>
      </c>
      <c r="AD30" s="11"/>
      <c r="AE30" s="11"/>
      <c r="AF30" s="11"/>
    </row>
    <row r="31" spans="1:32" s="12" customFormat="1" ht="24" hidden="1" customHeight="1" thickBot="1" x14ac:dyDescent="0.4">
      <c r="A31" s="4306"/>
      <c r="B31" s="4296"/>
      <c r="C31" s="4296"/>
      <c r="D31" s="4339"/>
      <c r="E31" s="3548" t="s">
        <v>271</v>
      </c>
      <c r="F31" s="1914">
        <v>3</v>
      </c>
      <c r="G31" s="1914">
        <v>53</v>
      </c>
      <c r="H31" s="1914" t="s">
        <v>123</v>
      </c>
      <c r="I31" s="1914">
        <v>1</v>
      </c>
      <c r="J31" s="1915"/>
      <c r="K31" s="2162"/>
      <c r="L31" s="256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925">
        <f t="shared" si="0"/>
        <v>0</v>
      </c>
      <c r="AD31" s="11"/>
      <c r="AE31" s="11"/>
      <c r="AF31" s="11"/>
    </row>
    <row r="32" spans="1:32" s="12" customFormat="1" ht="16.5" hidden="1" customHeight="1" thickBot="1" x14ac:dyDescent="0.4">
      <c r="A32" s="4306"/>
      <c r="B32" s="4296"/>
      <c r="C32" s="4296"/>
      <c r="D32" s="4339"/>
      <c r="E32" s="3544"/>
      <c r="F32" s="310"/>
      <c r="G32" s="310"/>
      <c r="H32" s="310"/>
      <c r="I32" s="310"/>
      <c r="J32" s="1715"/>
      <c r="K32" s="2561"/>
      <c r="L32" s="956"/>
      <c r="M32" s="956"/>
      <c r="N32" s="956"/>
      <c r="O32" s="956"/>
      <c r="P32" s="956"/>
      <c r="Q32" s="956"/>
      <c r="R32" s="956"/>
      <c r="S32" s="956"/>
      <c r="T32" s="956"/>
      <c r="U32" s="956"/>
      <c r="V32" s="17"/>
      <c r="W32" s="17"/>
      <c r="X32" s="17"/>
      <c r="Y32" s="17"/>
      <c r="Z32" s="17"/>
      <c r="AA32" s="17"/>
      <c r="AB32" s="17"/>
      <c r="AC32" s="1925">
        <f t="shared" si="0"/>
        <v>0</v>
      </c>
      <c r="AD32" s="11"/>
      <c r="AE32" s="11"/>
      <c r="AF32" s="11"/>
    </row>
    <row r="33" spans="1:32" s="12" customFormat="1" ht="15.75" customHeight="1" thickBot="1" x14ac:dyDescent="0.4">
      <c r="A33" s="4306"/>
      <c r="B33" s="4296"/>
      <c r="C33" s="4296"/>
      <c r="D33" s="4339"/>
      <c r="E33" s="3549" t="s">
        <v>107</v>
      </c>
      <c r="F33" s="2563"/>
      <c r="G33" s="2563"/>
      <c r="H33" s="2563"/>
      <c r="I33" s="2563"/>
      <c r="J33" s="2564"/>
      <c r="K33" s="2140">
        <f>SUM(K29:K32)</f>
        <v>20</v>
      </c>
      <c r="L33" s="2140">
        <f t="shared" ref="L33:AB33" si="3">SUM(L29:L32)</f>
        <v>16</v>
      </c>
      <c r="M33" s="2140">
        <f t="shared" si="3"/>
        <v>0</v>
      </c>
      <c r="N33" s="2140">
        <f t="shared" si="3"/>
        <v>2</v>
      </c>
      <c r="O33" s="2140">
        <f t="shared" si="3"/>
        <v>1</v>
      </c>
      <c r="P33" s="2140">
        <f t="shared" si="3"/>
        <v>0</v>
      </c>
      <c r="Q33" s="2140">
        <f t="shared" si="3"/>
        <v>0</v>
      </c>
      <c r="R33" s="2140">
        <f t="shared" si="3"/>
        <v>0</v>
      </c>
      <c r="S33" s="2140">
        <f t="shared" si="3"/>
        <v>0</v>
      </c>
      <c r="T33" s="2140">
        <f t="shared" si="3"/>
        <v>0</v>
      </c>
      <c r="U33" s="2140">
        <f t="shared" si="3"/>
        <v>1</v>
      </c>
      <c r="V33" s="2140">
        <f t="shared" si="3"/>
        <v>0</v>
      </c>
      <c r="W33" s="2140">
        <f t="shared" si="3"/>
        <v>0</v>
      </c>
      <c r="X33" s="2140">
        <f t="shared" si="3"/>
        <v>0</v>
      </c>
      <c r="Y33" s="2140">
        <f t="shared" si="3"/>
        <v>0</v>
      </c>
      <c r="Z33" s="2140">
        <f t="shared" si="3"/>
        <v>0</v>
      </c>
      <c r="AA33" s="2140">
        <f t="shared" si="3"/>
        <v>0</v>
      </c>
      <c r="AB33" s="2140">
        <f t="shared" si="3"/>
        <v>0</v>
      </c>
      <c r="AC33" s="1925">
        <f t="shared" si="0"/>
        <v>40</v>
      </c>
      <c r="AD33" s="11"/>
      <c r="AE33" s="11"/>
      <c r="AF33" s="11"/>
    </row>
    <row r="34" spans="1:32" s="12" customFormat="1" ht="13.5" customHeight="1" thickBot="1" x14ac:dyDescent="0.4">
      <c r="A34" s="4306"/>
      <c r="B34" s="4296"/>
      <c r="C34" s="4296"/>
      <c r="D34" s="4340"/>
      <c r="E34" s="3547" t="s">
        <v>92</v>
      </c>
      <c r="F34" s="1922"/>
      <c r="G34" s="1922"/>
      <c r="H34" s="1922"/>
      <c r="I34" s="1922"/>
      <c r="J34" s="1923"/>
      <c r="K34" s="17">
        <f t="shared" ref="K34:AB34" si="4">K17+K28+K33</f>
        <v>76</v>
      </c>
      <c r="L34" s="17">
        <f t="shared" si="4"/>
        <v>16</v>
      </c>
      <c r="M34" s="17">
        <f t="shared" si="4"/>
        <v>0</v>
      </c>
      <c r="N34" s="17">
        <f t="shared" si="4"/>
        <v>2</v>
      </c>
      <c r="O34" s="17">
        <f t="shared" si="4"/>
        <v>1</v>
      </c>
      <c r="P34" s="17">
        <f t="shared" si="4"/>
        <v>0</v>
      </c>
      <c r="Q34" s="17">
        <f t="shared" si="4"/>
        <v>41</v>
      </c>
      <c r="R34" s="17">
        <f t="shared" si="4"/>
        <v>0</v>
      </c>
      <c r="S34" s="17">
        <f t="shared" si="4"/>
        <v>9</v>
      </c>
      <c r="T34" s="17">
        <f t="shared" si="4"/>
        <v>0</v>
      </c>
      <c r="U34" s="17">
        <f t="shared" si="4"/>
        <v>6</v>
      </c>
      <c r="V34" s="17">
        <f t="shared" si="4"/>
        <v>0</v>
      </c>
      <c r="W34" s="17">
        <f t="shared" si="4"/>
        <v>0</v>
      </c>
      <c r="X34" s="17">
        <f t="shared" si="4"/>
        <v>0</v>
      </c>
      <c r="Y34" s="17">
        <f t="shared" si="4"/>
        <v>0</v>
      </c>
      <c r="Z34" s="17">
        <f t="shared" si="4"/>
        <v>0</v>
      </c>
      <c r="AA34" s="17">
        <f t="shared" si="4"/>
        <v>0</v>
      </c>
      <c r="AB34" s="17">
        <f t="shared" si="4"/>
        <v>0</v>
      </c>
      <c r="AC34" s="1925">
        <f t="shared" si="0"/>
        <v>151</v>
      </c>
      <c r="AD34" s="11"/>
      <c r="AE34" s="11"/>
      <c r="AF34" s="11"/>
    </row>
    <row r="35" spans="1:32" s="12" customFormat="1" ht="13.5" hidden="1" customHeight="1" thickBot="1" x14ac:dyDescent="0.4">
      <c r="A35" s="4307"/>
      <c r="B35" s="4297"/>
      <c r="C35" s="4297"/>
      <c r="D35" s="4341"/>
      <c r="E35" s="3550"/>
      <c r="F35" s="1922"/>
      <c r="G35" s="1922"/>
      <c r="H35" s="1922"/>
      <c r="I35" s="1922"/>
      <c r="J35" s="1931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937"/>
      <c r="AD35" s="11"/>
      <c r="AE35" s="11"/>
      <c r="AF35" s="11"/>
    </row>
    <row r="36" spans="1:32" s="12" customFormat="1" ht="27" customHeight="1" thickBot="1" x14ac:dyDescent="0.4">
      <c r="A36" s="4342" t="s">
        <v>4</v>
      </c>
      <c r="B36" s="4343"/>
      <c r="C36" s="4343"/>
      <c r="D36" s="4343"/>
      <c r="E36" s="4343"/>
      <c r="F36" s="4343"/>
      <c r="G36" s="4343"/>
      <c r="H36" s="4343"/>
      <c r="I36" s="4343"/>
      <c r="J36" s="4343"/>
      <c r="K36" s="4343"/>
      <c r="L36" s="4343"/>
      <c r="M36" s="4343"/>
      <c r="N36" s="4343"/>
      <c r="O36" s="4343"/>
      <c r="P36" s="4343"/>
      <c r="Q36" s="4343"/>
      <c r="R36" s="4343"/>
      <c r="S36" s="4343"/>
      <c r="T36" s="4343"/>
      <c r="U36" s="4343"/>
      <c r="V36" s="4343"/>
      <c r="W36" s="4343"/>
      <c r="X36" s="4343"/>
      <c r="Y36" s="4343"/>
      <c r="Z36" s="4343"/>
      <c r="AA36" s="4343"/>
      <c r="AB36" s="4343"/>
      <c r="AC36" s="4344"/>
      <c r="AD36" s="11"/>
      <c r="AE36" s="11"/>
      <c r="AF36" s="11"/>
    </row>
    <row r="37" spans="1:32" s="11" customFormat="1" ht="18" hidden="1" customHeight="1" thickBot="1" x14ac:dyDescent="0.4">
      <c r="A37" s="4292">
        <v>7</v>
      </c>
      <c r="B37" s="4295" t="s">
        <v>136</v>
      </c>
      <c r="C37" s="4298" t="s">
        <v>393</v>
      </c>
      <c r="D37" s="4336">
        <v>0.5</v>
      </c>
      <c r="E37" s="3551"/>
      <c r="F37" s="2030"/>
      <c r="G37" s="2030"/>
      <c r="H37" s="2030"/>
      <c r="I37" s="2030"/>
      <c r="J37" s="2031"/>
      <c r="K37" s="2032"/>
      <c r="L37" s="2033"/>
      <c r="M37" s="2034"/>
      <c r="N37" s="2034"/>
      <c r="O37" s="2034"/>
      <c r="P37" s="2033"/>
      <c r="Q37" s="2034"/>
      <c r="R37" s="2034"/>
      <c r="S37" s="2034"/>
      <c r="T37" s="2034"/>
      <c r="U37" s="2033"/>
      <c r="V37" s="2035"/>
      <c r="W37" s="2034"/>
      <c r="X37" s="1247"/>
      <c r="Y37" s="1247"/>
      <c r="Z37" s="1247"/>
      <c r="AA37" s="1247"/>
      <c r="AB37" s="1247"/>
      <c r="AC37" s="2036">
        <f t="shared" ref="AC37:AC75" si="5">SUM(K37:AB37)</f>
        <v>0</v>
      </c>
    </row>
    <row r="38" spans="1:32" s="11" customFormat="1" ht="15.75" customHeight="1" x14ac:dyDescent="0.35">
      <c r="A38" s="4293"/>
      <c r="B38" s="4296"/>
      <c r="C38" s="4299"/>
      <c r="D38" s="4303"/>
      <c r="E38" s="3552" t="s">
        <v>83</v>
      </c>
      <c r="F38" s="1880" t="s">
        <v>5</v>
      </c>
      <c r="G38" s="1880" t="s">
        <v>110</v>
      </c>
      <c r="H38" s="1880" t="s">
        <v>70</v>
      </c>
      <c r="I38" s="1880" t="s">
        <v>73</v>
      </c>
      <c r="J38" s="1938">
        <v>47</v>
      </c>
      <c r="K38" s="1939">
        <v>16</v>
      </c>
      <c r="L38" s="1940"/>
      <c r="M38" s="1883"/>
      <c r="N38" s="1883">
        <v>12</v>
      </c>
      <c r="O38" s="1883">
        <v>2</v>
      </c>
      <c r="P38" s="1883"/>
      <c r="Q38" s="1883"/>
      <c r="R38" s="1941"/>
      <c r="S38" s="1941"/>
      <c r="T38" s="1941"/>
      <c r="U38" s="1883">
        <v>1</v>
      </c>
      <c r="V38" s="1942"/>
      <c r="W38" s="1942"/>
      <c r="X38" s="1882"/>
      <c r="Y38" s="1882"/>
      <c r="Z38" s="1882"/>
      <c r="AA38" s="1882"/>
      <c r="AB38" s="1943"/>
      <c r="AC38" s="119">
        <f t="shared" si="5"/>
        <v>31</v>
      </c>
    </row>
    <row r="39" spans="1:32" s="11" customFormat="1" ht="17.25" hidden="1" customHeight="1" x14ac:dyDescent="0.35">
      <c r="A39" s="4293"/>
      <c r="B39" s="4296"/>
      <c r="C39" s="4299"/>
      <c r="D39" s="4303"/>
      <c r="E39" s="1245"/>
      <c r="F39" s="758"/>
      <c r="G39" s="758"/>
      <c r="H39" s="758"/>
      <c r="I39" s="758"/>
      <c r="J39" s="1897"/>
      <c r="K39" s="1248"/>
      <c r="L39" s="761"/>
      <c r="M39" s="1092"/>
      <c r="N39" s="1092"/>
      <c r="O39" s="1092"/>
      <c r="P39" s="761"/>
      <c r="Q39" s="1092"/>
      <c r="R39" s="1092"/>
      <c r="S39" s="1092"/>
      <c r="T39" s="1092"/>
      <c r="U39" s="761"/>
      <c r="V39" s="1092"/>
      <c r="W39" s="763"/>
      <c r="X39" s="679"/>
      <c r="Y39" s="679"/>
      <c r="Z39" s="679"/>
      <c r="AA39" s="679"/>
      <c r="AB39" s="788"/>
      <c r="AC39" s="119">
        <f t="shared" si="5"/>
        <v>0</v>
      </c>
    </row>
    <row r="40" spans="1:32" s="11" customFormat="1" ht="18" hidden="1" customHeight="1" x14ac:dyDescent="0.35">
      <c r="A40" s="4293"/>
      <c r="B40" s="4296"/>
      <c r="C40" s="4299"/>
      <c r="D40" s="4303"/>
      <c r="E40" s="3553"/>
      <c r="F40" s="76"/>
      <c r="G40" s="76"/>
      <c r="H40" s="76"/>
      <c r="I40" s="751"/>
      <c r="J40" s="144"/>
      <c r="K40" s="1252"/>
      <c r="L40" s="457"/>
      <c r="M40" s="457"/>
      <c r="N40" s="457"/>
      <c r="O40" s="457"/>
      <c r="P40" s="457"/>
      <c r="Q40" s="457"/>
      <c r="R40" s="457"/>
      <c r="S40" s="1946"/>
      <c r="T40" s="457"/>
      <c r="U40" s="457"/>
      <c r="V40" s="1092"/>
      <c r="W40" s="763"/>
      <c r="X40" s="679"/>
      <c r="Y40" s="679"/>
      <c r="Z40" s="679"/>
      <c r="AA40" s="679"/>
      <c r="AB40" s="788"/>
      <c r="AC40" s="119">
        <f t="shared" si="5"/>
        <v>0</v>
      </c>
    </row>
    <row r="41" spans="1:32" s="11" customFormat="1" ht="17.25" hidden="1" customHeight="1" x14ac:dyDescent="0.4">
      <c r="A41" s="4293"/>
      <c r="B41" s="4296"/>
      <c r="C41" s="4299"/>
      <c r="D41" s="4303"/>
      <c r="E41" s="3554"/>
      <c r="F41" s="751"/>
      <c r="G41" s="751"/>
      <c r="H41" s="751"/>
      <c r="I41" s="751"/>
      <c r="J41" s="1948"/>
      <c r="K41" s="1886"/>
      <c r="L41" s="173"/>
      <c r="M41" s="172"/>
      <c r="N41" s="173"/>
      <c r="O41" s="173"/>
      <c r="P41" s="172"/>
      <c r="Q41" s="172"/>
      <c r="R41" s="172"/>
      <c r="S41" s="172"/>
      <c r="T41" s="172"/>
      <c r="U41" s="173"/>
      <c r="V41" s="1092"/>
      <c r="W41" s="763"/>
      <c r="X41" s="679"/>
      <c r="Y41" s="679"/>
      <c r="Z41" s="679"/>
      <c r="AA41" s="679"/>
      <c r="AB41" s="788"/>
      <c r="AC41" s="119">
        <f t="shared" si="5"/>
        <v>0</v>
      </c>
    </row>
    <row r="42" spans="1:32" s="11" customFormat="1" ht="17.25" hidden="1" customHeight="1" thickBot="1" x14ac:dyDescent="0.45">
      <c r="A42" s="4293"/>
      <c r="B42" s="4296"/>
      <c r="C42" s="4299"/>
      <c r="D42" s="4303"/>
      <c r="E42" s="3555"/>
      <c r="F42" s="310"/>
      <c r="G42" s="310"/>
      <c r="H42" s="310"/>
      <c r="I42" s="310"/>
      <c r="J42" s="1715"/>
      <c r="K42" s="1890"/>
      <c r="L42" s="1588"/>
      <c r="M42" s="1588"/>
      <c r="N42" s="1588"/>
      <c r="O42" s="1588"/>
      <c r="P42" s="1588"/>
      <c r="Q42" s="1588"/>
      <c r="R42" s="1588"/>
      <c r="S42" s="172"/>
      <c r="T42" s="172"/>
      <c r="U42" s="173"/>
      <c r="V42" s="1092"/>
      <c r="W42" s="763"/>
      <c r="X42" s="679"/>
      <c r="Y42" s="679"/>
      <c r="Z42" s="679"/>
      <c r="AA42" s="679"/>
      <c r="AB42" s="788"/>
      <c r="AC42" s="119">
        <f t="shared" si="5"/>
        <v>0</v>
      </c>
    </row>
    <row r="43" spans="1:32" s="339" customFormat="1" ht="13.5" hidden="1" customHeight="1" x14ac:dyDescent="0.4">
      <c r="A43" s="4293"/>
      <c r="B43" s="4296"/>
      <c r="C43" s="4299"/>
      <c r="D43" s="4303"/>
      <c r="E43" s="3555"/>
      <c r="F43" s="1609"/>
      <c r="G43" s="1609"/>
      <c r="H43" s="1609"/>
      <c r="I43" s="1609"/>
      <c r="J43" s="1610"/>
      <c r="K43" s="1890"/>
      <c r="L43" s="1087"/>
      <c r="M43" s="1087"/>
      <c r="N43" s="1087"/>
      <c r="O43" s="1087"/>
      <c r="P43" s="1087"/>
      <c r="Q43" s="1087"/>
      <c r="R43" s="1087"/>
      <c r="S43" s="1087"/>
      <c r="T43" s="1087"/>
      <c r="U43" s="1087"/>
      <c r="V43" s="1087"/>
      <c r="W43" s="1087"/>
      <c r="X43" s="1087"/>
      <c r="Y43" s="1087"/>
      <c r="Z43" s="1087"/>
      <c r="AA43" s="1087"/>
      <c r="AB43" s="1222"/>
      <c r="AC43" s="1949">
        <f t="shared" si="5"/>
        <v>0</v>
      </c>
    </row>
    <row r="44" spans="1:32" s="11" customFormat="1" ht="17.25" customHeight="1" thickBot="1" x14ac:dyDescent="0.4">
      <c r="A44" s="4293"/>
      <c r="B44" s="4296"/>
      <c r="C44" s="4299"/>
      <c r="D44" s="4303"/>
      <c r="E44" s="3556" t="s">
        <v>81</v>
      </c>
      <c r="F44" s="758" t="s">
        <v>5</v>
      </c>
      <c r="G44" s="758" t="s">
        <v>110</v>
      </c>
      <c r="H44" s="758" t="s">
        <v>70</v>
      </c>
      <c r="I44" s="758" t="s">
        <v>37</v>
      </c>
      <c r="J44" s="1897">
        <v>10</v>
      </c>
      <c r="K44" s="1248"/>
      <c r="L44" s="761"/>
      <c r="M44" s="1092"/>
      <c r="N44" s="1092"/>
      <c r="O44" s="1092"/>
      <c r="P44" s="761"/>
      <c r="Q44" s="1092"/>
      <c r="R44" s="1092"/>
      <c r="S44" s="1092"/>
      <c r="T44" s="1092"/>
      <c r="U44" s="761"/>
      <c r="V44" s="1092"/>
      <c r="W44" s="763">
        <v>30</v>
      </c>
      <c r="X44" s="679"/>
      <c r="Y44" s="679"/>
      <c r="Z44" s="679"/>
      <c r="AA44" s="679"/>
      <c r="AB44" s="788"/>
      <c r="AC44" s="119">
        <f t="shared" si="5"/>
        <v>30</v>
      </c>
    </row>
    <row r="45" spans="1:32" s="11" customFormat="1" ht="17.25" customHeight="1" thickBot="1" x14ac:dyDescent="0.5">
      <c r="A45" s="4293"/>
      <c r="B45" s="4296"/>
      <c r="C45" s="4299"/>
      <c r="D45" s="4303"/>
      <c r="E45" s="2613" t="s">
        <v>81</v>
      </c>
      <c r="F45" s="398" t="s">
        <v>5</v>
      </c>
      <c r="G45" s="403" t="s">
        <v>110</v>
      </c>
      <c r="H45" s="398" t="s">
        <v>70</v>
      </c>
      <c r="I45" s="398">
        <v>3</v>
      </c>
      <c r="J45" s="1951">
        <v>5</v>
      </c>
      <c r="K45" s="1248"/>
      <c r="L45" s="761"/>
      <c r="M45" s="1092"/>
      <c r="N45" s="1092"/>
      <c r="O45" s="1092"/>
      <c r="P45" s="761"/>
      <c r="Q45" s="1092"/>
      <c r="R45" s="1092"/>
      <c r="S45" s="1092"/>
      <c r="T45" s="1092"/>
      <c r="U45" s="761"/>
      <c r="V45" s="1092"/>
      <c r="W45" s="763">
        <v>15</v>
      </c>
      <c r="X45" s="679"/>
      <c r="Y45" s="679"/>
      <c r="Z45" s="679"/>
      <c r="AA45" s="679"/>
      <c r="AB45" s="788"/>
      <c r="AC45" s="1949">
        <f t="shared" si="5"/>
        <v>15</v>
      </c>
    </row>
    <row r="46" spans="1:32" s="11" customFormat="1" ht="17.25" customHeight="1" thickBot="1" x14ac:dyDescent="0.45">
      <c r="A46" s="4293"/>
      <c r="B46" s="4296"/>
      <c r="C46" s="4299"/>
      <c r="D46" s="4303"/>
      <c r="E46" s="1947" t="s">
        <v>226</v>
      </c>
      <c r="F46" s="751" t="s">
        <v>5</v>
      </c>
      <c r="G46" s="751" t="s">
        <v>110</v>
      </c>
      <c r="H46" s="751" t="s">
        <v>94</v>
      </c>
      <c r="I46" s="751" t="s">
        <v>36</v>
      </c>
      <c r="J46" s="1948">
        <v>109</v>
      </c>
      <c r="K46" s="1886">
        <v>32</v>
      </c>
      <c r="L46" s="173"/>
      <c r="M46" s="172"/>
      <c r="N46" s="173"/>
      <c r="O46" s="173"/>
      <c r="P46" s="172"/>
      <c r="Q46" s="172"/>
      <c r="R46" s="172"/>
      <c r="S46" s="172"/>
      <c r="T46" s="172"/>
      <c r="U46" s="761"/>
      <c r="V46" s="1092"/>
      <c r="W46" s="763"/>
      <c r="X46" s="679"/>
      <c r="Y46" s="679"/>
      <c r="Z46" s="679"/>
      <c r="AA46" s="679"/>
      <c r="AB46" s="788"/>
      <c r="AC46" s="1949">
        <f t="shared" si="5"/>
        <v>32</v>
      </c>
    </row>
    <row r="47" spans="1:32" s="11" customFormat="1" ht="17.25" hidden="1" customHeight="1" thickBot="1" x14ac:dyDescent="0.45">
      <c r="A47" s="4293"/>
      <c r="B47" s="4296"/>
      <c r="C47" s="4299"/>
      <c r="D47" s="4303"/>
      <c r="E47" s="3557"/>
      <c r="F47" s="1609"/>
      <c r="G47" s="1609"/>
      <c r="H47" s="1609"/>
      <c r="I47" s="1609"/>
      <c r="J47" s="1952"/>
      <c r="K47" s="1953"/>
      <c r="L47" s="1611"/>
      <c r="M47" s="1611"/>
      <c r="N47" s="1611"/>
      <c r="O47" s="1611"/>
      <c r="P47" s="1611"/>
      <c r="Q47" s="1611"/>
      <c r="R47" s="1611"/>
      <c r="S47" s="1087"/>
      <c r="T47" s="1092"/>
      <c r="U47" s="761"/>
      <c r="V47" s="1092"/>
      <c r="W47" s="763"/>
      <c r="X47" s="679"/>
      <c r="Y47" s="679"/>
      <c r="Z47" s="679"/>
      <c r="AA47" s="679"/>
      <c r="AB47" s="788"/>
      <c r="AC47" s="1949">
        <f t="shared" si="5"/>
        <v>0</v>
      </c>
    </row>
    <row r="48" spans="1:32" s="11" customFormat="1" ht="17.25" hidden="1" customHeight="1" thickBot="1" x14ac:dyDescent="0.4">
      <c r="A48" s="4293"/>
      <c r="B48" s="4296"/>
      <c r="C48" s="4299"/>
      <c r="D48" s="4303"/>
      <c r="E48" s="3558"/>
      <c r="F48" s="310"/>
      <c r="G48" s="310"/>
      <c r="H48" s="310"/>
      <c r="I48" s="310"/>
      <c r="J48" s="1723"/>
      <c r="K48" s="1890"/>
      <c r="L48" s="1588"/>
      <c r="M48" s="1588"/>
      <c r="N48" s="1588"/>
      <c r="O48" s="1588"/>
      <c r="P48" s="1588"/>
      <c r="Q48" s="1588"/>
      <c r="R48" s="1588"/>
      <c r="S48" s="476"/>
      <c r="T48" s="1092"/>
      <c r="U48" s="761"/>
      <c r="V48" s="1092"/>
      <c r="W48" s="763"/>
      <c r="X48" s="679"/>
      <c r="Y48" s="679"/>
      <c r="Z48" s="679"/>
      <c r="AA48" s="679"/>
      <c r="AB48" s="788"/>
      <c r="AC48" s="1949">
        <f t="shared" si="5"/>
        <v>0</v>
      </c>
    </row>
    <row r="49" spans="1:29" s="11" customFormat="1" ht="17.25" hidden="1" customHeight="1" thickBot="1" x14ac:dyDescent="0.45">
      <c r="A49" s="4293"/>
      <c r="B49" s="4296"/>
      <c r="C49" s="4299"/>
      <c r="D49" s="4303"/>
      <c r="E49" s="3559"/>
      <c r="F49" s="310"/>
      <c r="G49" s="310"/>
      <c r="H49" s="310"/>
      <c r="I49" s="310"/>
      <c r="J49" s="1723"/>
      <c r="K49" s="1890"/>
      <c r="L49" s="1588"/>
      <c r="M49" s="1588"/>
      <c r="N49" s="1588"/>
      <c r="O49" s="1588"/>
      <c r="P49" s="1588"/>
      <c r="Q49" s="1588"/>
      <c r="R49" s="1588"/>
      <c r="S49" s="476"/>
      <c r="T49" s="1092"/>
      <c r="U49" s="761"/>
      <c r="V49" s="1092"/>
      <c r="W49" s="763"/>
      <c r="X49" s="679"/>
      <c r="Y49" s="679"/>
      <c r="Z49" s="679"/>
      <c r="AA49" s="679"/>
      <c r="AB49" s="788"/>
      <c r="AC49" s="1949">
        <f t="shared" si="5"/>
        <v>0</v>
      </c>
    </row>
    <row r="50" spans="1:29" s="11" customFormat="1" ht="17.25" hidden="1" customHeight="1" thickBot="1" x14ac:dyDescent="0.5">
      <c r="A50" s="4293"/>
      <c r="B50" s="4296"/>
      <c r="C50" s="4299"/>
      <c r="D50" s="4303"/>
      <c r="K50" s="640"/>
      <c r="L50" s="399"/>
      <c r="M50" s="399"/>
      <c r="N50" s="399"/>
      <c r="O50" s="399"/>
      <c r="P50" s="399"/>
      <c r="Q50" s="399"/>
      <c r="R50" s="399"/>
      <c r="S50" s="399"/>
      <c r="T50" s="399"/>
      <c r="U50" s="399"/>
      <c r="V50" s="399"/>
      <c r="W50" s="399"/>
      <c r="X50" s="679"/>
      <c r="Y50" s="679"/>
      <c r="Z50" s="679"/>
      <c r="AA50" s="679"/>
      <c r="AB50" s="788"/>
      <c r="AC50" s="1949">
        <f t="shared" si="5"/>
        <v>0</v>
      </c>
    </row>
    <row r="51" spans="1:29" s="11" customFormat="1" ht="17.25" hidden="1" customHeight="1" thickBot="1" x14ac:dyDescent="0.5">
      <c r="A51" s="4293"/>
      <c r="B51" s="4296"/>
      <c r="C51" s="4299"/>
      <c r="D51" s="4303"/>
      <c r="E51" s="3537"/>
      <c r="F51" s="1609"/>
      <c r="G51" s="1609"/>
      <c r="H51" s="1609"/>
      <c r="I51" s="1609"/>
      <c r="J51" s="1952"/>
      <c r="K51" s="1955"/>
      <c r="L51" s="1956"/>
      <c r="M51" s="1956"/>
      <c r="N51" s="1956"/>
      <c r="O51" s="1956"/>
      <c r="P51" s="1956"/>
      <c r="Q51" s="1956"/>
      <c r="R51" s="1957"/>
      <c r="S51" s="1957"/>
      <c r="T51" s="1957"/>
      <c r="U51" s="1957"/>
      <c r="V51" s="1957"/>
      <c r="W51" s="1957"/>
      <c r="X51" s="1027"/>
      <c r="Y51" s="1027"/>
      <c r="Z51" s="1027"/>
      <c r="AA51" s="1027"/>
      <c r="AB51" s="1249"/>
      <c r="AC51" s="1949">
        <f t="shared" si="5"/>
        <v>0</v>
      </c>
    </row>
    <row r="52" spans="1:29" s="11" customFormat="1" ht="15" hidden="1" customHeight="1" thickBot="1" x14ac:dyDescent="0.45">
      <c r="A52" s="4293"/>
      <c r="B52" s="4296"/>
      <c r="C52" s="4299"/>
      <c r="D52" s="4303"/>
      <c r="E52" s="3560"/>
      <c r="F52" s="1414"/>
      <c r="G52" s="1414"/>
      <c r="H52" s="1414"/>
      <c r="I52" s="1414"/>
      <c r="J52" s="3455"/>
      <c r="K52" s="3456"/>
      <c r="L52" s="3457"/>
      <c r="M52" s="1417"/>
      <c r="N52" s="1417"/>
      <c r="O52" s="1417"/>
      <c r="P52" s="1417"/>
      <c r="Q52" s="1331"/>
      <c r="R52" s="3458"/>
      <c r="S52" s="3458"/>
      <c r="T52" s="3458"/>
      <c r="U52" s="3458"/>
      <c r="V52" s="1027"/>
      <c r="W52" s="3458"/>
      <c r="X52" s="1027"/>
      <c r="Y52" s="1027"/>
      <c r="Z52" s="1027"/>
      <c r="AA52" s="1027"/>
      <c r="AB52" s="1249"/>
      <c r="AC52" s="3459">
        <f t="shared" si="5"/>
        <v>0</v>
      </c>
    </row>
    <row r="53" spans="1:29" s="11" customFormat="1" ht="13.5" customHeight="1" thickBot="1" x14ac:dyDescent="0.4">
      <c r="A53" s="4293"/>
      <c r="B53" s="4296"/>
      <c r="C53" s="4299"/>
      <c r="D53" s="4303"/>
      <c r="E53" s="3561" t="s">
        <v>38</v>
      </c>
      <c r="F53" s="2135"/>
      <c r="G53" s="2135"/>
      <c r="H53" s="2135"/>
      <c r="I53" s="2135"/>
      <c r="J53" s="2135"/>
      <c r="K53" s="149">
        <f t="shared" ref="K53:AB53" si="6">SUM(K37:K52)</f>
        <v>48</v>
      </c>
      <c r="L53" s="149">
        <f t="shared" si="6"/>
        <v>0</v>
      </c>
      <c r="M53" s="149">
        <f t="shared" si="6"/>
        <v>0</v>
      </c>
      <c r="N53" s="149">
        <f t="shared" si="6"/>
        <v>12</v>
      </c>
      <c r="O53" s="149">
        <f t="shared" si="6"/>
        <v>2</v>
      </c>
      <c r="P53" s="149">
        <f t="shared" si="6"/>
        <v>0</v>
      </c>
      <c r="Q53" s="149">
        <f t="shared" si="6"/>
        <v>0</v>
      </c>
      <c r="R53" s="149">
        <f t="shared" si="6"/>
        <v>0</v>
      </c>
      <c r="S53" s="149">
        <f t="shared" si="6"/>
        <v>0</v>
      </c>
      <c r="T53" s="149">
        <f t="shared" si="6"/>
        <v>0</v>
      </c>
      <c r="U53" s="149">
        <f t="shared" si="6"/>
        <v>1</v>
      </c>
      <c r="V53" s="149">
        <f t="shared" si="6"/>
        <v>0</v>
      </c>
      <c r="W53" s="149">
        <f t="shared" si="6"/>
        <v>45</v>
      </c>
      <c r="X53" s="149">
        <f t="shared" si="6"/>
        <v>0</v>
      </c>
      <c r="Y53" s="149">
        <f t="shared" si="6"/>
        <v>0</v>
      </c>
      <c r="Z53" s="149">
        <f t="shared" si="6"/>
        <v>0</v>
      </c>
      <c r="AA53" s="149">
        <f t="shared" si="6"/>
        <v>0</v>
      </c>
      <c r="AB53" s="149">
        <f t="shared" si="6"/>
        <v>0</v>
      </c>
      <c r="AC53" s="3026">
        <f t="shared" si="5"/>
        <v>108</v>
      </c>
    </row>
    <row r="54" spans="1:29" s="11" customFormat="1" ht="17.25" hidden="1" customHeight="1" thickBot="1" x14ac:dyDescent="0.4">
      <c r="A54" s="4293"/>
      <c r="B54" s="4296"/>
      <c r="C54" s="4299"/>
      <c r="D54" s="4303"/>
      <c r="E54" s="3562"/>
      <c r="F54" s="1880"/>
      <c r="G54" s="1880"/>
      <c r="H54" s="1880"/>
      <c r="I54" s="1880"/>
      <c r="J54" s="2005"/>
      <c r="K54" s="2001"/>
      <c r="L54" s="1881"/>
      <c r="M54" s="1881"/>
      <c r="N54" s="1881"/>
      <c r="O54" s="1881"/>
      <c r="P54" s="1882"/>
      <c r="Q54" s="1882"/>
      <c r="R54" s="1882"/>
      <c r="S54" s="1882"/>
      <c r="T54" s="1882"/>
      <c r="U54" s="1883"/>
      <c r="V54" s="1742"/>
      <c r="W54" s="1742"/>
      <c r="X54" s="1742"/>
      <c r="Y54" s="1742"/>
      <c r="Z54" s="1742"/>
      <c r="AA54" s="1742"/>
      <c r="AB54" s="1743"/>
      <c r="AC54" s="1949">
        <f t="shared" si="5"/>
        <v>0</v>
      </c>
    </row>
    <row r="55" spans="1:29" s="11" customFormat="1" ht="25.9" customHeight="1" thickBot="1" x14ac:dyDescent="0.4">
      <c r="A55" s="4293"/>
      <c r="B55" s="4296"/>
      <c r="C55" s="4299"/>
      <c r="D55" s="4303"/>
      <c r="E55" s="3563" t="s">
        <v>83</v>
      </c>
      <c r="F55" s="1749" t="s">
        <v>6</v>
      </c>
      <c r="G55" s="1885">
        <v>53</v>
      </c>
      <c r="H55" s="1749" t="s">
        <v>5</v>
      </c>
      <c r="I55" s="1885">
        <v>3</v>
      </c>
      <c r="J55" s="2006">
        <v>61</v>
      </c>
      <c r="K55" s="1774"/>
      <c r="L55" s="137"/>
      <c r="M55" s="137"/>
      <c r="N55" s="137">
        <v>15</v>
      </c>
      <c r="O55" s="137">
        <v>2</v>
      </c>
      <c r="P55" s="137"/>
      <c r="Q55" s="137"/>
      <c r="R55" s="137"/>
      <c r="S55" s="137"/>
      <c r="T55" s="137"/>
      <c r="U55" s="137">
        <v>9</v>
      </c>
      <c r="V55" s="137"/>
      <c r="W55" s="137"/>
      <c r="X55" s="106"/>
      <c r="Y55" s="106"/>
      <c r="Z55" s="106"/>
      <c r="AA55" s="106"/>
      <c r="AB55" s="1744"/>
      <c r="AC55" s="1949">
        <f t="shared" si="5"/>
        <v>26</v>
      </c>
    </row>
    <row r="56" spans="1:29" s="11" customFormat="1" ht="7.9" hidden="1" customHeight="1" thickBot="1" x14ac:dyDescent="0.4">
      <c r="A56" s="4293"/>
      <c r="B56" s="4296"/>
      <c r="C56" s="4299"/>
      <c r="D56" s="4303"/>
      <c r="E56" s="3564"/>
      <c r="F56" s="1973"/>
      <c r="G56" s="1973"/>
      <c r="H56" s="1973"/>
      <c r="I56" s="1973"/>
      <c r="J56" s="2007"/>
      <c r="K56" s="947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457"/>
      <c r="W56" s="457"/>
      <c r="X56" s="106"/>
      <c r="Y56" s="106"/>
      <c r="Z56" s="106"/>
      <c r="AA56" s="106"/>
      <c r="AB56" s="1744"/>
      <c r="AC56" s="1949">
        <f t="shared" si="5"/>
        <v>0</v>
      </c>
    </row>
    <row r="57" spans="1:29" s="11" customFormat="1" ht="15.75" customHeight="1" thickBot="1" x14ac:dyDescent="0.4">
      <c r="A57" s="4293"/>
      <c r="B57" s="4296"/>
      <c r="C57" s="4299"/>
      <c r="D57" s="4303"/>
      <c r="E57" s="3935" t="s">
        <v>109</v>
      </c>
      <c r="F57" s="1810" t="s">
        <v>6</v>
      </c>
      <c r="G57" s="1810" t="s">
        <v>64</v>
      </c>
      <c r="H57" s="1810"/>
      <c r="I57" s="1810" t="s">
        <v>65</v>
      </c>
      <c r="J57" s="2950" t="s">
        <v>276</v>
      </c>
      <c r="K57" s="3936"/>
      <c r="L57" s="3937"/>
      <c r="M57" s="2116"/>
      <c r="N57" s="2116"/>
      <c r="O57" s="2116"/>
      <c r="P57" s="2116"/>
      <c r="Q57" s="1777"/>
      <c r="R57" s="2116">
        <v>5</v>
      </c>
      <c r="S57" s="16"/>
      <c r="T57" s="16"/>
      <c r="U57" s="16"/>
      <c r="V57" s="457"/>
      <c r="W57" s="457"/>
      <c r="X57" s="106"/>
      <c r="Y57" s="106"/>
      <c r="Z57" s="106"/>
      <c r="AA57" s="106"/>
      <c r="AB57" s="1744"/>
      <c r="AC57" s="1949">
        <f t="shared" si="5"/>
        <v>5</v>
      </c>
    </row>
    <row r="58" spans="1:29" s="11" customFormat="1" ht="15.75" hidden="1" customHeight="1" x14ac:dyDescent="0.35">
      <c r="A58" s="4293"/>
      <c r="B58" s="4296"/>
      <c r="C58" s="4299"/>
      <c r="D58" s="4303"/>
      <c r="E58" s="3565"/>
      <c r="F58" s="751"/>
      <c r="G58" s="751"/>
      <c r="H58" s="136"/>
      <c r="I58" s="751"/>
      <c r="J58" s="677"/>
      <c r="K58" s="283"/>
      <c r="L58" s="110"/>
      <c r="M58" s="1999"/>
      <c r="N58" s="1999"/>
      <c r="O58" s="1999"/>
      <c r="P58" s="1999"/>
      <c r="Q58" s="1777"/>
      <c r="R58" s="1750"/>
      <c r="S58" s="16"/>
      <c r="T58" s="16"/>
      <c r="U58" s="16"/>
      <c r="V58" s="457"/>
      <c r="W58" s="457"/>
      <c r="X58" s="106"/>
      <c r="Y58" s="106"/>
      <c r="Z58" s="106"/>
      <c r="AA58" s="106"/>
      <c r="AB58" s="1744"/>
      <c r="AC58" s="1949">
        <f t="shared" si="5"/>
        <v>0</v>
      </c>
    </row>
    <row r="59" spans="1:29" s="11" customFormat="1" ht="15.75" hidden="1" customHeight="1" thickBot="1" x14ac:dyDescent="0.45">
      <c r="A59" s="4293"/>
      <c r="B59" s="4296"/>
      <c r="C59" s="4299"/>
      <c r="D59" s="4303"/>
      <c r="E59" s="3537"/>
      <c r="F59" s="1609"/>
      <c r="G59" s="1609"/>
      <c r="H59" s="1609"/>
      <c r="I59" s="1609"/>
      <c r="J59" s="1610"/>
      <c r="K59" s="2002"/>
      <c r="L59" s="1611"/>
      <c r="M59" s="1611"/>
      <c r="N59" s="1611"/>
      <c r="O59" s="1611"/>
      <c r="P59" s="1611"/>
      <c r="Q59" s="1611"/>
      <c r="R59" s="1611"/>
      <c r="S59" s="16"/>
      <c r="T59" s="16"/>
      <c r="U59" s="16"/>
      <c r="V59" s="457"/>
      <c r="W59" s="457"/>
      <c r="X59" s="106"/>
      <c r="Y59" s="106"/>
      <c r="Z59" s="106"/>
      <c r="AA59" s="106"/>
      <c r="AB59" s="1744"/>
      <c r="AC59" s="1949">
        <f t="shared" si="5"/>
        <v>0</v>
      </c>
    </row>
    <row r="60" spans="1:29" s="11" customFormat="1" ht="15.75" hidden="1" customHeight="1" thickBot="1" x14ac:dyDescent="0.4">
      <c r="A60" s="4293"/>
      <c r="B60" s="4296"/>
      <c r="C60" s="4299"/>
      <c r="D60" s="4303"/>
      <c r="E60" s="3566"/>
      <c r="F60" s="1609"/>
      <c r="G60" s="1609"/>
      <c r="H60" s="1609"/>
      <c r="I60" s="1609"/>
      <c r="J60" s="2010"/>
      <c r="K60" s="2003"/>
      <c r="L60" s="1087"/>
      <c r="M60" s="1087"/>
      <c r="N60" s="1087"/>
      <c r="O60" s="1087"/>
      <c r="P60" s="1087"/>
      <c r="Q60" s="1087"/>
      <c r="R60" s="1750"/>
      <c r="S60" s="16"/>
      <c r="T60" s="16"/>
      <c r="U60" s="16"/>
      <c r="V60" s="457"/>
      <c r="W60" s="457"/>
      <c r="X60" s="106"/>
      <c r="Y60" s="106"/>
      <c r="Z60" s="106"/>
      <c r="AA60" s="106"/>
      <c r="AB60" s="1744"/>
      <c r="AC60" s="1949">
        <f t="shared" si="5"/>
        <v>0</v>
      </c>
    </row>
    <row r="61" spans="1:29" s="11" customFormat="1" ht="15.75" hidden="1" customHeight="1" thickBot="1" x14ac:dyDescent="0.4">
      <c r="A61" s="4293"/>
      <c r="B61" s="4296"/>
      <c r="C61" s="4299"/>
      <c r="D61" s="4303"/>
      <c r="E61" s="3558"/>
      <c r="F61" s="1609"/>
      <c r="G61" s="1609"/>
      <c r="H61" s="1609"/>
      <c r="I61" s="1609"/>
      <c r="J61" s="2010"/>
      <c r="K61" s="2003"/>
      <c r="L61" s="1087"/>
      <c r="M61" s="1087"/>
      <c r="N61" s="1087"/>
      <c r="O61" s="1087"/>
      <c r="P61" s="1087"/>
      <c r="Q61" s="1087"/>
      <c r="R61" s="2000"/>
      <c r="S61" s="2000"/>
      <c r="T61" s="16"/>
      <c r="U61" s="16"/>
      <c r="V61" s="457"/>
      <c r="W61" s="457"/>
      <c r="X61" s="106"/>
      <c r="Y61" s="106"/>
      <c r="Z61" s="106"/>
      <c r="AA61" s="106"/>
      <c r="AB61" s="1744"/>
      <c r="AC61" s="1949">
        <f t="shared" si="5"/>
        <v>0</v>
      </c>
    </row>
    <row r="62" spans="1:29" s="11" customFormat="1" ht="15.75" hidden="1" customHeight="1" thickBot="1" x14ac:dyDescent="0.45">
      <c r="A62" s="4293"/>
      <c r="B62" s="4296"/>
      <c r="C62" s="4299"/>
      <c r="D62" s="4303"/>
      <c r="E62" s="3559"/>
      <c r="F62" s="1609"/>
      <c r="G62" s="1609"/>
      <c r="H62" s="1609"/>
      <c r="I62" s="1609"/>
      <c r="J62" s="2010"/>
      <c r="K62" s="2003"/>
      <c r="L62" s="1087"/>
      <c r="M62" s="1087"/>
      <c r="N62" s="1087"/>
      <c r="O62" s="1087"/>
      <c r="P62" s="1087"/>
      <c r="Q62" s="1087"/>
      <c r="R62" s="2000"/>
      <c r="S62" s="1087"/>
      <c r="T62" s="16"/>
      <c r="U62" s="16"/>
      <c r="V62" s="457"/>
      <c r="W62" s="457"/>
      <c r="X62" s="106"/>
      <c r="Y62" s="106"/>
      <c r="Z62" s="106"/>
      <c r="AA62" s="106"/>
      <c r="AB62" s="1744"/>
      <c r="AC62" s="1949">
        <f t="shared" si="5"/>
        <v>0</v>
      </c>
    </row>
    <row r="63" spans="1:29" s="11" customFormat="1" ht="15.75" hidden="1" customHeight="1" thickBot="1" x14ac:dyDescent="0.4">
      <c r="A63" s="4293"/>
      <c r="B63" s="4296"/>
      <c r="C63" s="4299"/>
      <c r="D63" s="4303"/>
      <c r="E63" s="3556"/>
      <c r="F63" s="758"/>
      <c r="G63" s="758"/>
      <c r="H63" s="758"/>
      <c r="I63" s="758"/>
      <c r="J63" s="759"/>
      <c r="K63" s="760"/>
      <c r="L63" s="761"/>
      <c r="M63" s="1092"/>
      <c r="N63" s="1092"/>
      <c r="O63" s="1092"/>
      <c r="P63" s="761"/>
      <c r="Q63" s="1092"/>
      <c r="R63" s="1092"/>
      <c r="S63" s="1092"/>
      <c r="T63" s="1092"/>
      <c r="U63" s="761"/>
      <c r="V63" s="1092"/>
      <c r="W63" s="763"/>
      <c r="X63" s="106"/>
      <c r="Y63" s="106"/>
      <c r="Z63" s="106"/>
      <c r="AA63" s="106"/>
      <c r="AB63" s="1744"/>
      <c r="AC63" s="1949">
        <f t="shared" si="5"/>
        <v>0</v>
      </c>
    </row>
    <row r="64" spans="1:29" s="11" customFormat="1" ht="14.25" hidden="1" customHeight="1" thickBot="1" x14ac:dyDescent="0.4">
      <c r="A64" s="4293"/>
      <c r="B64" s="4296"/>
      <c r="C64" s="4299"/>
      <c r="D64" s="4303"/>
      <c r="E64" s="3556"/>
      <c r="F64" s="758"/>
      <c r="G64" s="758"/>
      <c r="H64" s="758"/>
      <c r="I64" s="758"/>
      <c r="J64" s="759"/>
      <c r="K64" s="760"/>
      <c r="L64" s="761"/>
      <c r="M64" s="1092"/>
      <c r="N64" s="1092"/>
      <c r="O64" s="1092"/>
      <c r="P64" s="761"/>
      <c r="Q64" s="1092"/>
      <c r="R64" s="1092"/>
      <c r="S64" s="1092"/>
      <c r="T64" s="1092"/>
      <c r="U64" s="761"/>
      <c r="V64" s="1092"/>
      <c r="W64" s="763"/>
      <c r="X64" s="106"/>
      <c r="Y64" s="106"/>
      <c r="Z64" s="106"/>
      <c r="AA64" s="106"/>
      <c r="AB64" s="1744"/>
      <c r="AC64" s="1949">
        <f t="shared" si="5"/>
        <v>0</v>
      </c>
    </row>
    <row r="65" spans="1:32" s="11" customFormat="1" ht="26.45" hidden="1" customHeight="1" thickBot="1" x14ac:dyDescent="0.4">
      <c r="A65" s="4293"/>
      <c r="B65" s="4296"/>
      <c r="C65" s="4299"/>
      <c r="D65" s="4303"/>
      <c r="E65" s="3567"/>
      <c r="F65" s="1414"/>
      <c r="G65" s="1414"/>
      <c r="H65" s="1414"/>
      <c r="I65" s="1414"/>
      <c r="J65" s="3460"/>
      <c r="K65" s="2308"/>
      <c r="L65" s="1027"/>
      <c r="M65" s="1027"/>
      <c r="N65" s="1027"/>
      <c r="O65" s="1027"/>
      <c r="P65" s="1027"/>
      <c r="Q65" s="1027"/>
      <c r="R65" s="1027"/>
      <c r="S65" s="1027"/>
      <c r="T65" s="1027"/>
      <c r="U65" s="1331"/>
      <c r="V65" s="1027"/>
      <c r="W65" s="1027"/>
      <c r="X65" s="1027"/>
      <c r="Y65" s="1027"/>
      <c r="Z65" s="1027"/>
      <c r="AA65" s="1027"/>
      <c r="AB65" s="1249"/>
      <c r="AC65" s="3459">
        <f t="shared" si="5"/>
        <v>0</v>
      </c>
    </row>
    <row r="66" spans="1:32" s="11" customFormat="1" ht="13.5" customHeight="1" thickBot="1" x14ac:dyDescent="0.4">
      <c r="A66" s="4293"/>
      <c r="B66" s="4296"/>
      <c r="C66" s="4299"/>
      <c r="D66" s="4303"/>
      <c r="E66" s="3561" t="s">
        <v>34</v>
      </c>
      <c r="F66" s="2135"/>
      <c r="G66" s="2135"/>
      <c r="H66" s="2135"/>
      <c r="I66" s="2135"/>
      <c r="J66" s="3322"/>
      <c r="K66" s="114">
        <f t="shared" ref="K66:AB66" si="7">SUM(K54:K65)</f>
        <v>0</v>
      </c>
      <c r="L66" s="114">
        <f t="shared" si="7"/>
        <v>0</v>
      </c>
      <c r="M66" s="114">
        <f t="shared" si="7"/>
        <v>0</v>
      </c>
      <c r="N66" s="114">
        <f t="shared" si="7"/>
        <v>15</v>
      </c>
      <c r="O66" s="114">
        <f t="shared" si="7"/>
        <v>2</v>
      </c>
      <c r="P66" s="114">
        <f t="shared" si="7"/>
        <v>0</v>
      </c>
      <c r="Q66" s="114">
        <f t="shared" si="7"/>
        <v>0</v>
      </c>
      <c r="R66" s="114">
        <f t="shared" si="7"/>
        <v>5</v>
      </c>
      <c r="S66" s="114">
        <f t="shared" si="7"/>
        <v>0</v>
      </c>
      <c r="T66" s="114">
        <f t="shared" si="7"/>
        <v>0</v>
      </c>
      <c r="U66" s="114">
        <f t="shared" si="7"/>
        <v>9</v>
      </c>
      <c r="V66" s="114">
        <f t="shared" si="7"/>
        <v>0</v>
      </c>
      <c r="W66" s="114">
        <f t="shared" si="7"/>
        <v>0</v>
      </c>
      <c r="X66" s="114">
        <f t="shared" si="7"/>
        <v>0</v>
      </c>
      <c r="Y66" s="114">
        <f t="shared" si="7"/>
        <v>0</v>
      </c>
      <c r="Z66" s="114">
        <f t="shared" si="7"/>
        <v>0</v>
      </c>
      <c r="AA66" s="114">
        <f t="shared" si="7"/>
        <v>0</v>
      </c>
      <c r="AB66" s="114">
        <f t="shared" si="7"/>
        <v>0</v>
      </c>
      <c r="AC66" s="150">
        <f t="shared" si="5"/>
        <v>31</v>
      </c>
    </row>
    <row r="67" spans="1:32" s="11" customFormat="1" ht="20.25" hidden="1" customHeight="1" thickBot="1" x14ac:dyDescent="0.4">
      <c r="A67" s="4293"/>
      <c r="B67" s="4296"/>
      <c r="C67" s="4299"/>
      <c r="D67" s="4303"/>
      <c r="E67" s="3568"/>
      <c r="F67" s="20"/>
      <c r="G67" s="20"/>
      <c r="H67" s="1906"/>
      <c r="I67" s="865"/>
      <c r="J67" s="1907"/>
      <c r="K67" s="1908"/>
      <c r="L67" s="19"/>
      <c r="M67" s="19"/>
      <c r="N67" s="19"/>
      <c r="O67" s="19"/>
      <c r="P67" s="19"/>
      <c r="Q67" s="19"/>
      <c r="R67" s="1909"/>
      <c r="S67" s="1909"/>
      <c r="T67" s="1909"/>
      <c r="U67" s="1910"/>
      <c r="V67" s="1909"/>
      <c r="W67" s="1909"/>
      <c r="X67" s="19"/>
      <c r="Y67" s="19"/>
      <c r="Z67" s="19"/>
      <c r="AA67" s="19"/>
      <c r="AB67" s="19"/>
      <c r="AC67" s="102">
        <f t="shared" si="5"/>
        <v>0</v>
      </c>
    </row>
    <row r="68" spans="1:32" s="11" customFormat="1" ht="18" hidden="1" customHeight="1" thickBot="1" x14ac:dyDescent="0.4">
      <c r="A68" s="4293"/>
      <c r="B68" s="4296"/>
      <c r="C68" s="4299"/>
      <c r="D68" s="4303"/>
      <c r="E68" s="3569"/>
      <c r="F68" s="76"/>
      <c r="G68" s="76"/>
      <c r="H68" s="76"/>
      <c r="I68" s="76"/>
      <c r="J68" s="152"/>
      <c r="K68" s="1912"/>
      <c r="L68" s="1786"/>
      <c r="M68" s="1786"/>
      <c r="N68" s="1786"/>
      <c r="O68" s="1786"/>
      <c r="P68" s="145"/>
      <c r="Q68" s="146"/>
      <c r="R68" s="146"/>
      <c r="S68" s="146"/>
      <c r="T68" s="146"/>
      <c r="U68" s="145"/>
      <c r="V68" s="146"/>
      <c r="W68" s="146"/>
      <c r="X68" s="77"/>
      <c r="Y68" s="77"/>
      <c r="Z68" s="77"/>
      <c r="AA68" s="77"/>
      <c r="AB68" s="77"/>
      <c r="AC68" s="102">
        <f t="shared" si="5"/>
        <v>0</v>
      </c>
    </row>
    <row r="69" spans="1:32" s="11" customFormat="1" ht="25.5" hidden="1" customHeight="1" thickBot="1" x14ac:dyDescent="0.4">
      <c r="A69" s="4293"/>
      <c r="B69" s="4296"/>
      <c r="C69" s="4299"/>
      <c r="D69" s="4303"/>
      <c r="E69" s="3548" t="s">
        <v>271</v>
      </c>
      <c r="F69" s="1914">
        <v>3</v>
      </c>
      <c r="G69" s="1914">
        <v>53</v>
      </c>
      <c r="H69" s="1914" t="s">
        <v>123</v>
      </c>
      <c r="I69" s="1914">
        <v>1</v>
      </c>
      <c r="J69" s="1915"/>
      <c r="K69" s="1912"/>
      <c r="L69" s="1786"/>
      <c r="M69" s="1786"/>
      <c r="N69" s="1786"/>
      <c r="O69" s="1786"/>
      <c r="P69" s="145"/>
      <c r="Q69" s="146"/>
      <c r="R69" s="146"/>
      <c r="S69" s="146"/>
      <c r="T69" s="146"/>
      <c r="U69" s="145"/>
      <c r="V69" s="146"/>
      <c r="W69" s="146"/>
      <c r="X69" s="77"/>
      <c r="Y69" s="77"/>
      <c r="Z69" s="77"/>
      <c r="AA69" s="77"/>
      <c r="AB69" s="77"/>
      <c r="AC69" s="102">
        <f t="shared" si="5"/>
        <v>0</v>
      </c>
    </row>
    <row r="70" spans="1:32" s="11" customFormat="1" ht="13.5" hidden="1" customHeight="1" thickBot="1" x14ac:dyDescent="0.4">
      <c r="A70" s="4293"/>
      <c r="B70" s="4296"/>
      <c r="C70" s="4299"/>
      <c r="D70" s="4303"/>
      <c r="E70" s="3569" t="s">
        <v>310</v>
      </c>
      <c r="F70" s="76" t="s">
        <v>112</v>
      </c>
      <c r="G70" s="76" t="s">
        <v>110</v>
      </c>
      <c r="H70" s="76" t="s">
        <v>123</v>
      </c>
      <c r="I70" s="76" t="s">
        <v>36</v>
      </c>
      <c r="J70" s="152"/>
      <c r="K70" s="1912"/>
      <c r="L70" s="1786"/>
      <c r="M70" s="1786"/>
      <c r="N70" s="1786"/>
      <c r="O70" s="1786"/>
      <c r="P70" s="145"/>
      <c r="Q70" s="146"/>
      <c r="R70" s="146"/>
      <c r="S70" s="146"/>
      <c r="T70" s="146"/>
      <c r="U70" s="145"/>
      <c r="V70" s="146"/>
      <c r="W70" s="146"/>
      <c r="X70" s="77"/>
      <c r="Y70" s="77"/>
      <c r="Z70" s="77"/>
      <c r="AA70" s="77"/>
      <c r="AB70" s="77"/>
      <c r="AC70" s="102"/>
    </row>
    <row r="71" spans="1:32" s="11" customFormat="1" ht="13.5" hidden="1" customHeight="1" thickBot="1" x14ac:dyDescent="0.4">
      <c r="A71" s="4293"/>
      <c r="B71" s="4296"/>
      <c r="C71" s="4299"/>
      <c r="D71" s="4303"/>
      <c r="E71" s="3569"/>
      <c r="F71" s="76"/>
      <c r="G71" s="76"/>
      <c r="H71" s="76"/>
      <c r="I71" s="76"/>
      <c r="J71" s="152"/>
      <c r="K71" s="1912"/>
      <c r="L71" s="1786"/>
      <c r="M71" s="1786"/>
      <c r="N71" s="1786"/>
      <c r="O71" s="1786"/>
      <c r="P71" s="145"/>
      <c r="Q71" s="146"/>
      <c r="R71" s="146"/>
      <c r="S71" s="146"/>
      <c r="T71" s="146"/>
      <c r="U71" s="145"/>
      <c r="V71" s="146"/>
      <c r="W71" s="146"/>
      <c r="X71" s="77"/>
      <c r="Y71" s="77"/>
      <c r="Z71" s="77"/>
      <c r="AA71" s="77"/>
      <c r="AB71" s="77"/>
      <c r="AC71" s="102"/>
    </row>
    <row r="72" spans="1:32" s="11" customFormat="1" ht="13.5" hidden="1" customHeight="1" thickBot="1" x14ac:dyDescent="0.4">
      <c r="A72" s="4293"/>
      <c r="B72" s="4296"/>
      <c r="C72" s="4299"/>
      <c r="D72" s="4303"/>
      <c r="E72" s="3570"/>
      <c r="F72" s="1917"/>
      <c r="G72" s="1917"/>
      <c r="H72" s="1917"/>
      <c r="I72" s="1917"/>
      <c r="J72" s="1918"/>
      <c r="K72" s="1919"/>
      <c r="L72" s="1920"/>
      <c r="M72" s="1920"/>
      <c r="N72" s="1920"/>
      <c r="O72" s="1920"/>
      <c r="P72" s="1920"/>
      <c r="Q72" s="1920"/>
      <c r="R72" s="1920"/>
      <c r="S72" s="1920"/>
      <c r="T72" s="1920"/>
      <c r="U72" s="1920"/>
      <c r="V72" s="1920"/>
      <c r="W72" s="1920"/>
      <c r="X72" s="1920"/>
      <c r="Y72" s="1920"/>
      <c r="Z72" s="1920"/>
      <c r="AA72" s="1920"/>
      <c r="AB72" s="1920"/>
      <c r="AC72" s="150">
        <f t="shared" si="5"/>
        <v>0</v>
      </c>
    </row>
    <row r="73" spans="1:32" s="12" customFormat="1" ht="13.5" customHeight="1" thickBot="1" x14ac:dyDescent="0.4">
      <c r="A73" s="4293"/>
      <c r="B73" s="4296"/>
      <c r="C73" s="4299"/>
      <c r="D73" s="4303"/>
      <c r="E73" s="3547" t="s">
        <v>107</v>
      </c>
      <c r="F73" s="1922"/>
      <c r="G73" s="1922"/>
      <c r="H73" s="1922"/>
      <c r="I73" s="1922"/>
      <c r="J73" s="1923"/>
      <c r="K73" s="1924">
        <f t="shared" ref="K73:AB73" si="8">SUM(K67:K72)</f>
        <v>0</v>
      </c>
      <c r="L73" s="1924">
        <f t="shared" si="8"/>
        <v>0</v>
      </c>
      <c r="M73" s="1924">
        <f t="shared" si="8"/>
        <v>0</v>
      </c>
      <c r="N73" s="1924">
        <f t="shared" si="8"/>
        <v>0</v>
      </c>
      <c r="O73" s="1924">
        <f t="shared" si="8"/>
        <v>0</v>
      </c>
      <c r="P73" s="1924">
        <f t="shared" si="8"/>
        <v>0</v>
      </c>
      <c r="Q73" s="1924">
        <f t="shared" si="8"/>
        <v>0</v>
      </c>
      <c r="R73" s="1924">
        <f t="shared" si="8"/>
        <v>0</v>
      </c>
      <c r="S73" s="1924">
        <f t="shared" si="8"/>
        <v>0</v>
      </c>
      <c r="T73" s="1924">
        <f t="shared" si="8"/>
        <v>0</v>
      </c>
      <c r="U73" s="1924">
        <f t="shared" si="8"/>
        <v>0</v>
      </c>
      <c r="V73" s="1924">
        <f t="shared" si="8"/>
        <v>0</v>
      </c>
      <c r="W73" s="1924">
        <f t="shared" si="8"/>
        <v>0</v>
      </c>
      <c r="X73" s="1924">
        <f t="shared" si="8"/>
        <v>0</v>
      </c>
      <c r="Y73" s="1924">
        <f t="shared" si="8"/>
        <v>0</v>
      </c>
      <c r="Z73" s="1924">
        <f t="shared" si="8"/>
        <v>0</v>
      </c>
      <c r="AA73" s="1924">
        <f t="shared" si="8"/>
        <v>0</v>
      </c>
      <c r="AB73" s="1924">
        <f t="shared" si="8"/>
        <v>0</v>
      </c>
      <c r="AC73" s="1925">
        <f t="shared" si="5"/>
        <v>0</v>
      </c>
      <c r="AD73" s="11"/>
      <c r="AE73" s="11"/>
      <c r="AF73" s="11"/>
    </row>
    <row r="74" spans="1:32" s="12" customFormat="1" ht="24.75" hidden="1" customHeight="1" thickBot="1" x14ac:dyDescent="0.4">
      <c r="A74" s="4293"/>
      <c r="B74" s="4296"/>
      <c r="C74" s="4299"/>
      <c r="D74" s="4303"/>
      <c r="E74" s="3571"/>
      <c r="F74" s="1927"/>
      <c r="G74" s="1928"/>
      <c r="H74" s="1927"/>
      <c r="I74" s="1927"/>
      <c r="J74" s="1929"/>
      <c r="K74" s="13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90"/>
      <c r="AC74" s="1925"/>
      <c r="AD74" s="11"/>
      <c r="AE74" s="11"/>
      <c r="AF74" s="11"/>
    </row>
    <row r="75" spans="1:32" s="12" customFormat="1" ht="16.5" customHeight="1" thickBot="1" x14ac:dyDescent="0.4">
      <c r="A75" s="4293"/>
      <c r="B75" s="4296"/>
      <c r="C75" s="4299"/>
      <c r="D75" s="4303"/>
      <c r="E75" s="3550" t="s">
        <v>39</v>
      </c>
      <c r="F75" s="1922"/>
      <c r="G75" s="1922"/>
      <c r="H75" s="1922"/>
      <c r="I75" s="1922"/>
      <c r="J75" s="1931"/>
      <c r="K75" s="17">
        <f t="shared" ref="K75:AB75" si="9">K53+K66++K74+K73</f>
        <v>48</v>
      </c>
      <c r="L75" s="17">
        <f t="shared" si="9"/>
        <v>0</v>
      </c>
      <c r="M75" s="17">
        <f t="shared" si="9"/>
        <v>0</v>
      </c>
      <c r="N75" s="17">
        <f t="shared" si="9"/>
        <v>27</v>
      </c>
      <c r="O75" s="17">
        <f t="shared" si="9"/>
        <v>4</v>
      </c>
      <c r="P75" s="17">
        <f t="shared" si="9"/>
        <v>0</v>
      </c>
      <c r="Q75" s="17">
        <f t="shared" si="9"/>
        <v>0</v>
      </c>
      <c r="R75" s="17">
        <f t="shared" si="9"/>
        <v>5</v>
      </c>
      <c r="S75" s="17">
        <f t="shared" si="9"/>
        <v>0</v>
      </c>
      <c r="T75" s="17">
        <f t="shared" si="9"/>
        <v>0</v>
      </c>
      <c r="U75" s="17">
        <f t="shared" si="9"/>
        <v>10</v>
      </c>
      <c r="V75" s="17">
        <f t="shared" si="9"/>
        <v>0</v>
      </c>
      <c r="W75" s="17">
        <f t="shared" si="9"/>
        <v>45</v>
      </c>
      <c r="X75" s="17">
        <f t="shared" si="9"/>
        <v>0</v>
      </c>
      <c r="Y75" s="17">
        <f t="shared" si="9"/>
        <v>0</v>
      </c>
      <c r="Z75" s="17">
        <f t="shared" si="9"/>
        <v>0</v>
      </c>
      <c r="AA75" s="17">
        <f t="shared" si="9"/>
        <v>0</v>
      </c>
      <c r="AB75" s="17">
        <f t="shared" si="9"/>
        <v>0</v>
      </c>
      <c r="AC75" s="1925">
        <f t="shared" si="5"/>
        <v>139</v>
      </c>
      <c r="AD75" s="11"/>
      <c r="AE75" s="11"/>
      <c r="AF75" s="11"/>
    </row>
    <row r="76" spans="1:32" s="12" customFormat="1" ht="13.5" hidden="1" customHeight="1" thickBot="1" x14ac:dyDescent="0.4">
      <c r="A76" s="4293"/>
      <c r="B76" s="4296"/>
      <c r="C76" s="4299"/>
      <c r="D76" s="4303"/>
      <c r="E76" s="3550"/>
      <c r="F76" s="1922"/>
      <c r="G76" s="1922"/>
      <c r="H76" s="1922"/>
      <c r="I76" s="1922"/>
      <c r="J76" s="1931"/>
      <c r="K76" s="17"/>
      <c r="L76" s="1932"/>
      <c r="M76" s="1932"/>
      <c r="N76" s="1932"/>
      <c r="O76" s="1932"/>
      <c r="P76" s="1932"/>
      <c r="Q76" s="1932"/>
      <c r="R76" s="1932"/>
      <c r="S76" s="1932"/>
      <c r="T76" s="1932"/>
      <c r="U76" s="1932"/>
      <c r="V76" s="1932"/>
      <c r="W76" s="1932"/>
      <c r="X76" s="1932"/>
      <c r="Y76" s="1932"/>
      <c r="Z76" s="1932"/>
      <c r="AA76" s="1932"/>
      <c r="AB76" s="1932"/>
      <c r="AC76" s="1933"/>
      <c r="AD76" s="11"/>
      <c r="AE76" s="11"/>
      <c r="AF76" s="11"/>
    </row>
    <row r="77" spans="1:32" s="12" customFormat="1" ht="13.5" customHeight="1" thickBot="1" x14ac:dyDescent="0.4">
      <c r="A77" s="4294"/>
      <c r="B77" s="4297"/>
      <c r="C77" s="4300"/>
      <c r="D77" s="4304"/>
      <c r="E77" s="3572" t="s">
        <v>40</v>
      </c>
      <c r="F77" s="1935"/>
      <c r="G77" s="1935"/>
      <c r="H77" s="1935"/>
      <c r="I77" s="1932"/>
      <c r="J77" s="1936"/>
      <c r="K77" s="17">
        <f t="shared" ref="K77:AB77" si="10">K34+K75</f>
        <v>124</v>
      </c>
      <c r="L77" s="17">
        <f t="shared" si="10"/>
        <v>16</v>
      </c>
      <c r="M77" s="17">
        <f t="shared" si="10"/>
        <v>0</v>
      </c>
      <c r="N77" s="17">
        <f t="shared" si="10"/>
        <v>29</v>
      </c>
      <c r="O77" s="17">
        <f t="shared" si="10"/>
        <v>5</v>
      </c>
      <c r="P77" s="17">
        <f t="shared" si="10"/>
        <v>0</v>
      </c>
      <c r="Q77" s="17">
        <f t="shared" si="10"/>
        <v>41</v>
      </c>
      <c r="R77" s="17">
        <f t="shared" si="10"/>
        <v>5</v>
      </c>
      <c r="S77" s="17">
        <f t="shared" si="10"/>
        <v>9</v>
      </c>
      <c r="T77" s="17">
        <f t="shared" si="10"/>
        <v>0</v>
      </c>
      <c r="U77" s="17">
        <f t="shared" si="10"/>
        <v>16</v>
      </c>
      <c r="V77" s="17">
        <f t="shared" si="10"/>
        <v>0</v>
      </c>
      <c r="W77" s="17">
        <f t="shared" si="10"/>
        <v>45</v>
      </c>
      <c r="X77" s="17">
        <f t="shared" si="10"/>
        <v>0</v>
      </c>
      <c r="Y77" s="17">
        <f t="shared" si="10"/>
        <v>0</v>
      </c>
      <c r="Z77" s="17">
        <f t="shared" si="10"/>
        <v>0</v>
      </c>
      <c r="AA77" s="17">
        <f t="shared" si="10"/>
        <v>0</v>
      </c>
      <c r="AB77" s="17">
        <f t="shared" si="10"/>
        <v>0</v>
      </c>
      <c r="AC77" s="1937">
        <f>SUM(K77:AB77)</f>
        <v>290</v>
      </c>
      <c r="AD77" s="11"/>
      <c r="AE77" s="11"/>
      <c r="AF77" s="11"/>
    </row>
    <row r="78" spans="1:32" hidden="1" x14ac:dyDescent="0.35"/>
    <row r="79" spans="1:32" s="29" customFormat="1" ht="13.9" x14ac:dyDescent="0.4">
      <c r="A79" s="29" t="s">
        <v>443</v>
      </c>
      <c r="AD79" s="28"/>
      <c r="AE79" s="28"/>
      <c r="AF79" s="28"/>
    </row>
    <row r="80" spans="1:32" s="29" customFormat="1" ht="13.9" x14ac:dyDescent="0.4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 t="s">
        <v>201</v>
      </c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27"/>
      <c r="AD80" s="28"/>
      <c r="AE80" s="28"/>
      <c r="AF80" s="28"/>
    </row>
    <row r="81" spans="1:32" s="29" customFormat="1" ht="24" customHeight="1" x14ac:dyDescent="0.4">
      <c r="A81" s="27"/>
      <c r="M81" s="27"/>
      <c r="N81" s="27"/>
      <c r="O81" s="27"/>
      <c r="P81" s="27"/>
      <c r="Q81" s="27"/>
      <c r="R81" s="27" t="s">
        <v>189</v>
      </c>
      <c r="S81" s="32"/>
      <c r="T81" s="28"/>
      <c r="U81" s="28"/>
      <c r="V81" s="28"/>
      <c r="W81" s="28"/>
      <c r="X81" s="28"/>
      <c r="Y81" s="28"/>
      <c r="Z81" s="28"/>
      <c r="AA81" s="80"/>
      <c r="AB81" s="32"/>
      <c r="AC81" s="27"/>
      <c r="AD81" s="28"/>
      <c r="AE81" s="28"/>
      <c r="AF81" s="28"/>
    </row>
  </sheetData>
  <mergeCells count="24">
    <mergeCell ref="A1:AC1"/>
    <mergeCell ref="A3:AC3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AB5"/>
    <mergeCell ref="AC5:AC6"/>
    <mergeCell ref="A8:AC8"/>
    <mergeCell ref="A36:AC36"/>
    <mergeCell ref="A37:A77"/>
    <mergeCell ref="B37:B77"/>
    <mergeCell ref="C37:C77"/>
    <mergeCell ref="D37:D77"/>
    <mergeCell ref="A9:A35"/>
    <mergeCell ref="B9:B35"/>
    <mergeCell ref="C9:C35"/>
    <mergeCell ref="D9:D35"/>
  </mergeCells>
  <conditionalFormatting sqref="V65:W65">
    <cfRule type="cellIs" dxfId="26" priority="1" stopIfTrue="1" operator="equal">
      <formula>0</formula>
    </cfRule>
  </conditionalFormatting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39</vt:i4>
      </vt:variant>
      <vt:variant>
        <vt:lpstr>Именованные диапазоны</vt:lpstr>
      </vt:variant>
      <vt:variant>
        <vt:i4>47</vt:i4>
      </vt:variant>
    </vt:vector>
  </HeadingPairs>
  <TitlesOfParts>
    <vt:vector size="86" baseType="lpstr">
      <vt:lpstr>Заг черн</vt:lpstr>
      <vt:lpstr>Загальна</vt:lpstr>
      <vt:lpstr>Гальцева Т.О.</vt:lpstr>
      <vt:lpstr>Гальцева ТО 025</vt:lpstr>
      <vt:lpstr>Батраченко І.Г.</vt:lpstr>
      <vt:lpstr>Батраченко ІГ 025</vt:lpstr>
      <vt:lpstr>Корнієнко В.В.</vt:lpstr>
      <vt:lpstr>Кононенко АО</vt:lpstr>
      <vt:lpstr>Кононенко АО 05</vt:lpstr>
      <vt:lpstr>Донець О.І. </vt:lpstr>
      <vt:lpstr>Донець ОІ 05</vt:lpstr>
      <vt:lpstr>Знанецька О.М.</vt:lpstr>
      <vt:lpstr>Знанецька ОМ 025</vt:lpstr>
      <vt:lpstr>Кутепова-Бр</vt:lpstr>
      <vt:lpstr>Кутепова-Бр 025</vt:lpstr>
      <vt:lpstr>Кутовий КП</vt:lpstr>
      <vt:lpstr>Кутовий КП 05</vt:lpstr>
      <vt:lpstr>Лазаренко В.І.</vt:lpstr>
      <vt:lpstr>Лазаренко ВІ 05</vt:lpstr>
      <vt:lpstr>Tкаченко Н.В.</vt:lpstr>
      <vt:lpstr>Tкаченко НВ 05</vt:lpstr>
      <vt:lpstr>Пагава ОВ</vt:lpstr>
      <vt:lpstr>Алещенко </vt:lpstr>
      <vt:lpstr>Алещенко ст. викл</vt:lpstr>
      <vt:lpstr>Амінєва Я</vt:lpstr>
      <vt:lpstr>Величко</vt:lpstr>
      <vt:lpstr>Величко 0,5</vt:lpstr>
      <vt:lpstr>Бабич Р.</vt:lpstr>
      <vt:lpstr>Несправа М.В</vt:lpstr>
      <vt:lpstr>Ковальчук ОС</vt:lpstr>
      <vt:lpstr>Продан Є.О.</vt:lpstr>
      <vt:lpstr>Ходатаев А)</vt:lpstr>
      <vt:lpstr>Кваша Андр</vt:lpstr>
      <vt:lpstr>Скворцов С.Ю.</vt:lpstr>
      <vt:lpstr>Лист1</vt:lpstr>
      <vt:lpstr>Губер НС</vt:lpstr>
      <vt:lpstr>Вакансія (Теоколкіна А)</vt:lpstr>
      <vt:lpstr>Вакансія </vt:lpstr>
      <vt:lpstr>Шаталович І.</vt:lpstr>
      <vt:lpstr>'Tкаченко Н.В.'!Заголовки_для_печати</vt:lpstr>
      <vt:lpstr>'Tкаченко НВ 05'!Заголовки_для_печати</vt:lpstr>
      <vt:lpstr>'Донець О.І. '!Заголовки_для_печати</vt:lpstr>
      <vt:lpstr>'Донець ОІ 05'!Заголовки_для_печати</vt:lpstr>
      <vt:lpstr>'Заг черн'!Заголовки_для_печати</vt:lpstr>
      <vt:lpstr>Загальна!Заголовки_для_печати</vt:lpstr>
      <vt:lpstr>'Кутепова-Бр'!Заголовки_для_печати</vt:lpstr>
      <vt:lpstr>'Кутепова-Бр 025'!Заголовки_для_печати</vt:lpstr>
      <vt:lpstr>'Кутовий КП'!Заголовки_для_печати</vt:lpstr>
      <vt:lpstr>'Кутовий КП 05'!Заголовки_для_печати</vt:lpstr>
      <vt:lpstr>'Лазаренко В.І.'!Заголовки_для_печати</vt:lpstr>
      <vt:lpstr>'Лазаренко ВІ 05'!Заголовки_для_печати</vt:lpstr>
      <vt:lpstr>'Tкаченко Н.В.'!Область_печати</vt:lpstr>
      <vt:lpstr>'Tкаченко НВ 05'!Область_печати</vt:lpstr>
      <vt:lpstr>'Алещенко '!Область_печати</vt:lpstr>
      <vt:lpstr>'Алещенко ст. викл'!Область_печати</vt:lpstr>
      <vt:lpstr>'Амінєва Я'!Область_печати</vt:lpstr>
      <vt:lpstr>'Бабич Р.'!Область_печати</vt:lpstr>
      <vt:lpstr>'Батраченко І.Г.'!Область_печати</vt:lpstr>
      <vt:lpstr>'Батраченко ІГ 025'!Область_печати</vt:lpstr>
      <vt:lpstr>'Вакансія '!Область_печати</vt:lpstr>
      <vt:lpstr>'Вакансія (Теоколкіна А)'!Область_печати</vt:lpstr>
      <vt:lpstr>'Гальцева Т.О.'!Область_печати</vt:lpstr>
      <vt:lpstr>'Гальцева ТО 025'!Область_печати</vt:lpstr>
      <vt:lpstr>'Губер НС'!Область_печати</vt:lpstr>
      <vt:lpstr>'Донець О.І. '!Область_печати</vt:lpstr>
      <vt:lpstr>'Донець ОІ 05'!Область_печати</vt:lpstr>
      <vt:lpstr>'Заг черн'!Область_печати</vt:lpstr>
      <vt:lpstr>Загальна!Область_печати</vt:lpstr>
      <vt:lpstr>'Знанецька О.М.'!Область_печати</vt:lpstr>
      <vt:lpstr>'Знанецька ОМ 025'!Область_печати</vt:lpstr>
      <vt:lpstr>'Кваша Андр'!Область_печати</vt:lpstr>
      <vt:lpstr>'Ковальчук ОС'!Область_печати</vt:lpstr>
      <vt:lpstr>'Кононенко АО'!Область_печати</vt:lpstr>
      <vt:lpstr>'Кононенко АО 05'!Область_печати</vt:lpstr>
      <vt:lpstr>'Корнієнко В.В.'!Область_печати</vt:lpstr>
      <vt:lpstr>'Кутепова-Бр'!Область_печати</vt:lpstr>
      <vt:lpstr>'Кутепова-Бр 025'!Область_печати</vt:lpstr>
      <vt:lpstr>'Кутовий КП'!Область_печати</vt:lpstr>
      <vt:lpstr>'Кутовий КП 05'!Область_печати</vt:lpstr>
      <vt:lpstr>'Лазаренко В.І.'!Область_печати</vt:lpstr>
      <vt:lpstr>'Лазаренко ВІ 05'!Область_печати</vt:lpstr>
      <vt:lpstr>'Несправа М.В'!Область_печати</vt:lpstr>
      <vt:lpstr>'Пагава ОВ'!Область_печати</vt:lpstr>
      <vt:lpstr>'Скворцов С.Ю.'!Область_печати</vt:lpstr>
      <vt:lpstr>'Ходатаев А)'!Область_печати</vt:lpstr>
      <vt:lpstr>'Шаталович І.'!Область_печати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Овдієнко Андрій Володимирович</cp:lastModifiedBy>
  <cp:lastPrinted>2025-01-27T16:45:00Z</cp:lastPrinted>
  <dcterms:created xsi:type="dcterms:W3CDTF">1996-10-08T23:32:33Z</dcterms:created>
  <dcterms:modified xsi:type="dcterms:W3CDTF">2025-05-15T17:26:03Z</dcterms:modified>
</cp:coreProperties>
</file>